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ASUK " sheetId="1" r:id="rId1"/>
    <sheet name="KELUAR" sheetId="4" r:id="rId2"/>
    <sheet name="JK_KENKO" sheetId="2" r:id="rId3"/>
    <sheet name="BIASA" sheetId="3" r:id="rId4"/>
  </sheets>
  <calcPr calcId="15251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35" i="1" l="1"/>
  <c r="A136" i="2" l="1"/>
  <c r="G136" i="2" s="1"/>
  <c r="A830" i="3" l="1"/>
  <c r="A1003" i="3"/>
  <c r="A2399" i="3"/>
  <c r="A1480" i="3"/>
  <c r="A169" i="4" l="1"/>
  <c r="A135" i="2" l="1"/>
  <c r="G135" i="2" s="1"/>
  <c r="I37" i="1"/>
  <c r="R4" i="1"/>
  <c r="R7" i="1"/>
  <c r="R18" i="1"/>
  <c r="R27" i="1"/>
  <c r="R34" i="1"/>
  <c r="R42" i="1"/>
  <c r="R50" i="1"/>
  <c r="R56" i="1"/>
  <c r="R62" i="1"/>
  <c r="R73" i="1"/>
  <c r="R75" i="1"/>
  <c r="R8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J39" i="1"/>
  <c r="J38" i="1"/>
  <c r="J35" i="1"/>
  <c r="I33" i="1"/>
  <c r="I32" i="1"/>
  <c r="I31" i="1"/>
  <c r="I29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70" i="4"/>
  <c r="A171" i="4"/>
  <c r="A172" i="4"/>
  <c r="A173" i="4"/>
  <c r="A174" i="4"/>
  <c r="H136" i="2" l="1"/>
  <c r="E136" i="2" s="1"/>
  <c r="B136" i="2" s="1"/>
  <c r="H1003" i="3"/>
  <c r="E1003" i="3" s="1"/>
  <c r="H830" i="3"/>
  <c r="E830" i="3" s="1"/>
  <c r="H1480" i="3"/>
  <c r="E1480" i="3" s="1"/>
  <c r="H2399" i="3"/>
  <c r="E2399" i="3" s="1"/>
  <c r="H135" i="2"/>
  <c r="E135" i="2" s="1"/>
  <c r="B135" i="2" s="1"/>
  <c r="A2416" i="3"/>
  <c r="H2416" i="3" s="1"/>
  <c r="E2416" i="3" s="1"/>
  <c r="A2415" i="3"/>
  <c r="H2415" i="3" s="1"/>
  <c r="E2415" i="3" s="1"/>
  <c r="A2414" i="3"/>
  <c r="H2414" i="3" s="1"/>
  <c r="E2414" i="3" s="1"/>
  <c r="A2413" i="3"/>
  <c r="H2413" i="3" s="1"/>
  <c r="E2413" i="3" s="1"/>
  <c r="A2412" i="3"/>
  <c r="H2412" i="3" s="1"/>
  <c r="E2412" i="3" s="1"/>
  <c r="A2411" i="3"/>
  <c r="H2411" i="3" s="1"/>
  <c r="E2411" i="3" s="1"/>
  <c r="A2410" i="3"/>
  <c r="H2410" i="3" s="1"/>
  <c r="E2410" i="3" s="1"/>
  <c r="A2409" i="3"/>
  <c r="H2409" i="3" s="1"/>
  <c r="E2409" i="3" s="1"/>
  <c r="A2587" i="3"/>
  <c r="H2587" i="3" s="1"/>
  <c r="E2587" i="3" s="1"/>
  <c r="B2587" i="3" s="1"/>
  <c r="A2408" i="3"/>
  <c r="H2408" i="3" s="1"/>
  <c r="E2408" i="3" s="1"/>
  <c r="A2407" i="3"/>
  <c r="H2407" i="3" s="1"/>
  <c r="E2407" i="3" s="1"/>
  <c r="A2406" i="3"/>
  <c r="H2406" i="3" s="1"/>
  <c r="E2406" i="3" s="1"/>
  <c r="A2405" i="3"/>
  <c r="H2405" i="3" s="1"/>
  <c r="E2405" i="3" s="1"/>
  <c r="A2404" i="3"/>
  <c r="H2404" i="3" s="1"/>
  <c r="E2404" i="3" s="1"/>
  <c r="A2403" i="3"/>
  <c r="H2403" i="3" s="1"/>
  <c r="E2403" i="3" s="1"/>
  <c r="A2402" i="3"/>
  <c r="H2402" i="3" s="1"/>
  <c r="E2402" i="3" s="1"/>
  <c r="A2586" i="3"/>
  <c r="H2586" i="3" s="1"/>
  <c r="E2586" i="3" s="1"/>
  <c r="B2586" i="3" s="1"/>
  <c r="A2401" i="3"/>
  <c r="H2401" i="3" s="1"/>
  <c r="E2401" i="3" s="1"/>
  <c r="A2400" i="3"/>
  <c r="H2400" i="3" s="1"/>
  <c r="E2400" i="3" s="1"/>
  <c r="A2398" i="3"/>
  <c r="H2398" i="3" s="1"/>
  <c r="E2398" i="3" s="1"/>
  <c r="A2397" i="3"/>
  <c r="H2397" i="3" s="1"/>
  <c r="E2397" i="3" s="1"/>
  <c r="A2396" i="3"/>
  <c r="H2396" i="3" s="1"/>
  <c r="E2396" i="3" s="1"/>
  <c r="A2395" i="3"/>
  <c r="H2395" i="3" s="1"/>
  <c r="E2395" i="3" s="1"/>
  <c r="A2394" i="3"/>
  <c r="H2394" i="3" s="1"/>
  <c r="E2394" i="3" s="1"/>
  <c r="A2393" i="3"/>
  <c r="H2393" i="3" s="1"/>
  <c r="E2393" i="3" s="1"/>
  <c r="A2392" i="3"/>
  <c r="H2392" i="3" s="1"/>
  <c r="E2392" i="3" s="1"/>
  <c r="A2391" i="3"/>
  <c r="H2391" i="3" s="1"/>
  <c r="E2391" i="3" s="1"/>
  <c r="A2390" i="3"/>
  <c r="H2390" i="3" s="1"/>
  <c r="E2390" i="3" s="1"/>
  <c r="A2389" i="3"/>
  <c r="H2389" i="3" s="1"/>
  <c r="E2389" i="3" s="1"/>
  <c r="A2388" i="3"/>
  <c r="H2388" i="3" s="1"/>
  <c r="E2388" i="3" s="1"/>
  <c r="A2387" i="3"/>
  <c r="H2387" i="3" s="1"/>
  <c r="E2387" i="3" s="1"/>
  <c r="A2386" i="3"/>
  <c r="H2386" i="3" s="1"/>
  <c r="E2386" i="3" s="1"/>
  <c r="A2385" i="3"/>
  <c r="H2385" i="3" s="1"/>
  <c r="E2385" i="3" s="1"/>
  <c r="A2384" i="3"/>
  <c r="H2384" i="3" s="1"/>
  <c r="E2384" i="3" s="1"/>
  <c r="A2383" i="3"/>
  <c r="H2383" i="3" s="1"/>
  <c r="E2383" i="3" s="1"/>
  <c r="A2382" i="3"/>
  <c r="H2382" i="3" s="1"/>
  <c r="E2382" i="3" s="1"/>
  <c r="A2381" i="3"/>
  <c r="H2381" i="3" s="1"/>
  <c r="E2381" i="3" s="1"/>
  <c r="A2380" i="3"/>
  <c r="H2380" i="3" s="1"/>
  <c r="E2380" i="3" s="1"/>
  <c r="A2379" i="3"/>
  <c r="H2379" i="3" s="1"/>
  <c r="E2379" i="3" s="1"/>
  <c r="A2378" i="3"/>
  <c r="H2378" i="3" s="1"/>
  <c r="E2378" i="3" s="1"/>
  <c r="A2377" i="3"/>
  <c r="H2377" i="3" s="1"/>
  <c r="E2377" i="3" s="1"/>
  <c r="A2376" i="3"/>
  <c r="H2376" i="3" s="1"/>
  <c r="E2376" i="3" s="1"/>
  <c r="A2375" i="3"/>
  <c r="H2375" i="3" s="1"/>
  <c r="E2375" i="3" s="1"/>
  <c r="A2374" i="3"/>
  <c r="H2374" i="3" s="1"/>
  <c r="E2374" i="3" s="1"/>
  <c r="A2373" i="3"/>
  <c r="H2373" i="3" s="1"/>
  <c r="E2373" i="3" s="1"/>
  <c r="A2372" i="3"/>
  <c r="H2372" i="3" s="1"/>
  <c r="E2372" i="3" s="1"/>
  <c r="A2371" i="3"/>
  <c r="H2371" i="3" s="1"/>
  <c r="E2371" i="3" s="1"/>
  <c r="A2370" i="3"/>
  <c r="H2370" i="3" s="1"/>
  <c r="E2370" i="3" s="1"/>
  <c r="A2369" i="3"/>
  <c r="H2369" i="3" s="1"/>
  <c r="E2369" i="3" s="1"/>
  <c r="A2368" i="3"/>
  <c r="H2368" i="3" s="1"/>
  <c r="E2368" i="3" s="1"/>
  <c r="A2367" i="3"/>
  <c r="H2367" i="3" s="1"/>
  <c r="E2367" i="3" s="1"/>
  <c r="A2366" i="3"/>
  <c r="H2366" i="3" s="1"/>
  <c r="E2366" i="3" s="1"/>
  <c r="A2365" i="3"/>
  <c r="H2365" i="3" s="1"/>
  <c r="E2365" i="3" s="1"/>
  <c r="A2364" i="3"/>
  <c r="H2364" i="3" s="1"/>
  <c r="E2364" i="3" s="1"/>
  <c r="A2363" i="3"/>
  <c r="H2363" i="3" s="1"/>
  <c r="E2363" i="3" s="1"/>
  <c r="A2362" i="3"/>
  <c r="H2362" i="3" s="1"/>
  <c r="E2362" i="3" s="1"/>
  <c r="A2361" i="3"/>
  <c r="H2361" i="3" s="1"/>
  <c r="E2361" i="3" s="1"/>
  <c r="A2360" i="3"/>
  <c r="H2360" i="3" s="1"/>
  <c r="E2360" i="3" s="1"/>
  <c r="A2359" i="3"/>
  <c r="H2359" i="3" s="1"/>
  <c r="E2359" i="3" s="1"/>
  <c r="A2358" i="3"/>
  <c r="H2358" i="3" s="1"/>
  <c r="E2358" i="3" s="1"/>
  <c r="A2357" i="3"/>
  <c r="H2357" i="3" s="1"/>
  <c r="E2357" i="3" s="1"/>
  <c r="A2356" i="3"/>
  <c r="H2356" i="3" s="1"/>
  <c r="E2356" i="3" s="1"/>
  <c r="A2355" i="3"/>
  <c r="H2355" i="3" s="1"/>
  <c r="E2355" i="3" s="1"/>
  <c r="A2354" i="3"/>
  <c r="H2354" i="3" s="1"/>
  <c r="E2354" i="3" s="1"/>
  <c r="A2353" i="3"/>
  <c r="H2353" i="3" s="1"/>
  <c r="E2353" i="3" s="1"/>
  <c r="A2352" i="3"/>
  <c r="H2352" i="3" s="1"/>
  <c r="E2352" i="3" s="1"/>
  <c r="A2351" i="3"/>
  <c r="H2351" i="3" s="1"/>
  <c r="E2351" i="3" s="1"/>
  <c r="A2350" i="3"/>
  <c r="H2350" i="3" s="1"/>
  <c r="E2350" i="3" s="1"/>
  <c r="A2349" i="3"/>
  <c r="H2349" i="3" s="1"/>
  <c r="E2349" i="3" s="1"/>
  <c r="A2348" i="3"/>
  <c r="H2348" i="3" s="1"/>
  <c r="E2348" i="3" s="1"/>
  <c r="A2347" i="3"/>
  <c r="H2347" i="3" s="1"/>
  <c r="E2347" i="3" s="1"/>
  <c r="A2346" i="3"/>
  <c r="H2346" i="3" s="1"/>
  <c r="E2346" i="3" s="1"/>
  <c r="A2345" i="3"/>
  <c r="H2345" i="3" s="1"/>
  <c r="E2345" i="3" s="1"/>
  <c r="A2344" i="3"/>
  <c r="H2344" i="3" s="1"/>
  <c r="E2344" i="3" s="1"/>
  <c r="A2343" i="3"/>
  <c r="H2343" i="3" s="1"/>
  <c r="E2343" i="3" s="1"/>
  <c r="A2342" i="3"/>
  <c r="H2342" i="3" s="1"/>
  <c r="E2342" i="3" s="1"/>
  <c r="A2341" i="3"/>
  <c r="H2341" i="3" s="1"/>
  <c r="E2341" i="3" s="1"/>
  <c r="A2340" i="3"/>
  <c r="H2340" i="3" s="1"/>
  <c r="E2340" i="3" s="1"/>
  <c r="A2339" i="3"/>
  <c r="H2339" i="3" s="1"/>
  <c r="E2339" i="3" s="1"/>
  <c r="A2338" i="3"/>
  <c r="H2338" i="3" s="1"/>
  <c r="E2338" i="3" s="1"/>
  <c r="A2337" i="3"/>
  <c r="H2337" i="3" s="1"/>
  <c r="E2337" i="3" s="1"/>
  <c r="A2336" i="3"/>
  <c r="H2336" i="3" s="1"/>
  <c r="E2336" i="3" s="1"/>
  <c r="A2335" i="3"/>
  <c r="H2335" i="3" s="1"/>
  <c r="E2335" i="3" s="1"/>
  <c r="A2334" i="3"/>
  <c r="H2334" i="3" s="1"/>
  <c r="E2334" i="3" s="1"/>
  <c r="A2333" i="3"/>
  <c r="H2333" i="3" s="1"/>
  <c r="E2333" i="3" s="1"/>
  <c r="A2332" i="3"/>
  <c r="H2332" i="3" s="1"/>
  <c r="E2332" i="3" s="1"/>
  <c r="A2331" i="3"/>
  <c r="H2331" i="3" s="1"/>
  <c r="E2331" i="3" s="1"/>
  <c r="A2330" i="3"/>
  <c r="H2330" i="3" s="1"/>
  <c r="E2330" i="3" s="1"/>
  <c r="A2329" i="3"/>
  <c r="H2329" i="3" s="1"/>
  <c r="E2329" i="3" s="1"/>
  <c r="A2328" i="3"/>
  <c r="H2328" i="3" s="1"/>
  <c r="E2328" i="3" s="1"/>
  <c r="A2327" i="3"/>
  <c r="H2327" i="3" s="1"/>
  <c r="E2327" i="3" s="1"/>
  <c r="A2326" i="3"/>
  <c r="H2326" i="3" s="1"/>
  <c r="E2326" i="3" s="1"/>
  <c r="A2325" i="3"/>
  <c r="H2325" i="3" s="1"/>
  <c r="E2325" i="3" s="1"/>
  <c r="A2324" i="3"/>
  <c r="H2324" i="3" s="1"/>
  <c r="E2324" i="3" s="1"/>
  <c r="A2323" i="3"/>
  <c r="H2323" i="3" s="1"/>
  <c r="E2323" i="3" s="1"/>
  <c r="A2322" i="3"/>
  <c r="H2322" i="3" s="1"/>
  <c r="E2322" i="3" s="1"/>
  <c r="A2321" i="3"/>
  <c r="H2321" i="3" s="1"/>
  <c r="E2321" i="3" s="1"/>
  <c r="A2585" i="3"/>
  <c r="H2585" i="3" s="1"/>
  <c r="E2585" i="3" s="1"/>
  <c r="B2585" i="3" s="1"/>
  <c r="A2320" i="3"/>
  <c r="H2320" i="3" s="1"/>
  <c r="E2320" i="3" s="1"/>
  <c r="A2319" i="3"/>
  <c r="H2319" i="3" s="1"/>
  <c r="E2319" i="3" s="1"/>
  <c r="A2584" i="3"/>
  <c r="H2584" i="3" s="1"/>
  <c r="E2584" i="3" s="1"/>
  <c r="B2584" i="3" s="1"/>
  <c r="A2318" i="3"/>
  <c r="H2318" i="3" s="1"/>
  <c r="E2318" i="3" s="1"/>
  <c r="A2317" i="3"/>
  <c r="H2317" i="3" s="1"/>
  <c r="E2317" i="3" s="1"/>
  <c r="A2316" i="3"/>
  <c r="H2316" i="3" s="1"/>
  <c r="E2316" i="3" s="1"/>
  <c r="A2315" i="3"/>
  <c r="H2315" i="3" s="1"/>
  <c r="E2315" i="3" s="1"/>
  <c r="A2314" i="3"/>
  <c r="H2314" i="3" s="1"/>
  <c r="E2314" i="3" s="1"/>
  <c r="A2313" i="3"/>
  <c r="H2313" i="3" s="1"/>
  <c r="E2313" i="3" s="1"/>
  <c r="A2312" i="3"/>
  <c r="H2312" i="3" s="1"/>
  <c r="E2312" i="3" s="1"/>
  <c r="A2311" i="3"/>
  <c r="H2311" i="3" s="1"/>
  <c r="E2311" i="3" s="1"/>
  <c r="A2310" i="3"/>
  <c r="H2310" i="3" s="1"/>
  <c r="E2310" i="3" s="1"/>
  <c r="A2309" i="3"/>
  <c r="H2309" i="3" s="1"/>
  <c r="E2309" i="3" s="1"/>
  <c r="A2308" i="3"/>
  <c r="H2308" i="3" s="1"/>
  <c r="E2308" i="3" s="1"/>
  <c r="A2307" i="3"/>
  <c r="H2307" i="3" s="1"/>
  <c r="E2307" i="3" s="1"/>
  <c r="A2306" i="3"/>
  <c r="H2306" i="3" s="1"/>
  <c r="E2306" i="3" s="1"/>
  <c r="A2305" i="3"/>
  <c r="H2305" i="3" s="1"/>
  <c r="E2305" i="3" s="1"/>
  <c r="A2304" i="3"/>
  <c r="H2304" i="3" s="1"/>
  <c r="E2304" i="3" s="1"/>
  <c r="A2303" i="3"/>
  <c r="H2303" i="3" s="1"/>
  <c r="E2303" i="3" s="1"/>
  <c r="A2302" i="3"/>
  <c r="H2302" i="3" s="1"/>
  <c r="E2302" i="3" s="1"/>
  <c r="A2301" i="3"/>
  <c r="H2301" i="3" s="1"/>
  <c r="E2301" i="3" s="1"/>
  <c r="A2300" i="3"/>
  <c r="H2300" i="3" s="1"/>
  <c r="E2300" i="3" s="1"/>
  <c r="A2299" i="3"/>
  <c r="H2299" i="3" s="1"/>
  <c r="E2299" i="3" s="1"/>
  <c r="A2298" i="3"/>
  <c r="H2298" i="3" s="1"/>
  <c r="E2298" i="3" s="1"/>
  <c r="A2297" i="3"/>
  <c r="H2297" i="3" s="1"/>
  <c r="E2297" i="3" s="1"/>
  <c r="A2296" i="3"/>
  <c r="H2296" i="3" s="1"/>
  <c r="E2296" i="3" s="1"/>
  <c r="A2295" i="3"/>
  <c r="H2295" i="3" s="1"/>
  <c r="E2295" i="3" s="1"/>
  <c r="A2294" i="3"/>
  <c r="H2294" i="3" s="1"/>
  <c r="E2294" i="3" s="1"/>
  <c r="A2293" i="3"/>
  <c r="H2293" i="3" s="1"/>
  <c r="E2293" i="3" s="1"/>
  <c r="A2292" i="3"/>
  <c r="H2292" i="3" s="1"/>
  <c r="E2292" i="3" s="1"/>
  <c r="A2291" i="3"/>
  <c r="H2291" i="3" s="1"/>
  <c r="E2291" i="3" s="1"/>
  <c r="A2290" i="3"/>
  <c r="H2290" i="3" s="1"/>
  <c r="E2290" i="3" s="1"/>
  <c r="A2289" i="3"/>
  <c r="H2289" i="3" s="1"/>
  <c r="E2289" i="3" s="1"/>
  <c r="A2288" i="3"/>
  <c r="H2288" i="3" s="1"/>
  <c r="E2288" i="3" s="1"/>
  <c r="A2287" i="3"/>
  <c r="H2287" i="3" s="1"/>
  <c r="E2287" i="3" s="1"/>
  <c r="A2286" i="3"/>
  <c r="H2286" i="3" s="1"/>
  <c r="E2286" i="3" s="1"/>
  <c r="A2285" i="3"/>
  <c r="H2285" i="3" s="1"/>
  <c r="E2285" i="3" s="1"/>
  <c r="A2284" i="3"/>
  <c r="H2284" i="3" s="1"/>
  <c r="E2284" i="3" s="1"/>
  <c r="A2283" i="3"/>
  <c r="H2283" i="3" s="1"/>
  <c r="E2283" i="3" s="1"/>
  <c r="A2282" i="3"/>
  <c r="H2282" i="3" s="1"/>
  <c r="E2282" i="3" s="1"/>
  <c r="A2281" i="3"/>
  <c r="H2281" i="3" s="1"/>
  <c r="E2281" i="3" s="1"/>
  <c r="A2280" i="3"/>
  <c r="H2280" i="3" s="1"/>
  <c r="E2280" i="3" s="1"/>
  <c r="A2279" i="3"/>
  <c r="H2279" i="3" s="1"/>
  <c r="E2279" i="3" s="1"/>
  <c r="A2278" i="3"/>
  <c r="H2278" i="3" s="1"/>
  <c r="E2278" i="3" s="1"/>
  <c r="A2277" i="3"/>
  <c r="H2277" i="3" s="1"/>
  <c r="E2277" i="3" s="1"/>
  <c r="A2276" i="3"/>
  <c r="H2276" i="3" s="1"/>
  <c r="E2276" i="3" s="1"/>
  <c r="A2275" i="3"/>
  <c r="H2275" i="3" s="1"/>
  <c r="E2275" i="3" s="1"/>
  <c r="A2274" i="3"/>
  <c r="H2274" i="3" s="1"/>
  <c r="E2274" i="3" s="1"/>
  <c r="A2273" i="3"/>
  <c r="H2273" i="3" s="1"/>
  <c r="E2273" i="3" s="1"/>
  <c r="A2272" i="3"/>
  <c r="H2272" i="3" s="1"/>
  <c r="E2272" i="3" s="1"/>
  <c r="A2271" i="3"/>
  <c r="H2271" i="3" s="1"/>
  <c r="E2271" i="3" s="1"/>
  <c r="A2583" i="3"/>
  <c r="H2583" i="3" s="1"/>
  <c r="E2583" i="3" s="1"/>
  <c r="B2583" i="3" s="1"/>
  <c r="A2270" i="3"/>
  <c r="H2270" i="3" s="1"/>
  <c r="E2270" i="3" s="1"/>
  <c r="A2269" i="3"/>
  <c r="H2269" i="3" s="1"/>
  <c r="E2269" i="3" s="1"/>
  <c r="A2268" i="3"/>
  <c r="H2268" i="3" s="1"/>
  <c r="E2268" i="3" s="1"/>
  <c r="A2267" i="3"/>
  <c r="H2267" i="3" s="1"/>
  <c r="E2267" i="3" s="1"/>
  <c r="A2266" i="3"/>
  <c r="H2266" i="3" s="1"/>
  <c r="E2266" i="3" s="1"/>
  <c r="A2265" i="3"/>
  <c r="H2265" i="3" s="1"/>
  <c r="E2265" i="3" s="1"/>
  <c r="A2264" i="3"/>
  <c r="H2264" i="3" s="1"/>
  <c r="E2264" i="3" s="1"/>
  <c r="A2263" i="3"/>
  <c r="H2263" i="3" s="1"/>
  <c r="E2263" i="3" s="1"/>
  <c r="A2262" i="3"/>
  <c r="H2262" i="3" s="1"/>
  <c r="E2262" i="3" s="1"/>
  <c r="A2261" i="3"/>
  <c r="H2261" i="3" s="1"/>
  <c r="E2261" i="3" s="1"/>
  <c r="A2260" i="3"/>
  <c r="H2260" i="3" s="1"/>
  <c r="E2260" i="3" s="1"/>
  <c r="A2259" i="3"/>
  <c r="H2259" i="3" s="1"/>
  <c r="E2259" i="3" s="1"/>
  <c r="A2258" i="3"/>
  <c r="H2258" i="3" s="1"/>
  <c r="E2258" i="3" s="1"/>
  <c r="A2257" i="3"/>
  <c r="H2257" i="3" s="1"/>
  <c r="E2257" i="3" s="1"/>
  <c r="A2256" i="3"/>
  <c r="H2256" i="3" s="1"/>
  <c r="E2256" i="3" s="1"/>
  <c r="A2255" i="3"/>
  <c r="H2255" i="3" s="1"/>
  <c r="E2255" i="3" s="1"/>
  <c r="A2254" i="3"/>
  <c r="H2254" i="3" s="1"/>
  <c r="E2254" i="3" s="1"/>
  <c r="A2253" i="3"/>
  <c r="H2253" i="3" s="1"/>
  <c r="E2253" i="3" s="1"/>
  <c r="A2252" i="3"/>
  <c r="H2252" i="3" s="1"/>
  <c r="E2252" i="3" s="1"/>
  <c r="A2251" i="3"/>
  <c r="H2251" i="3" s="1"/>
  <c r="E2251" i="3" s="1"/>
  <c r="A2250" i="3"/>
  <c r="H2250" i="3" s="1"/>
  <c r="E2250" i="3" s="1"/>
  <c r="A2249" i="3"/>
  <c r="H2249" i="3" s="1"/>
  <c r="E2249" i="3" s="1"/>
  <c r="A2248" i="3"/>
  <c r="H2248" i="3" s="1"/>
  <c r="E2248" i="3" s="1"/>
  <c r="A2247" i="3"/>
  <c r="H2247" i="3" s="1"/>
  <c r="E2247" i="3" s="1"/>
  <c r="A2246" i="3"/>
  <c r="H2246" i="3" s="1"/>
  <c r="E2246" i="3" s="1"/>
  <c r="A2245" i="3"/>
  <c r="H2245" i="3" s="1"/>
  <c r="E2245" i="3" s="1"/>
  <c r="A2244" i="3"/>
  <c r="H2244" i="3" s="1"/>
  <c r="E2244" i="3" s="1"/>
  <c r="A2243" i="3"/>
  <c r="H2243" i="3" s="1"/>
  <c r="E2243" i="3" s="1"/>
  <c r="A2242" i="3"/>
  <c r="H2242" i="3" s="1"/>
  <c r="E2242" i="3" s="1"/>
  <c r="A2241" i="3"/>
  <c r="H2241" i="3" s="1"/>
  <c r="E2241" i="3" s="1"/>
  <c r="A2240" i="3"/>
  <c r="H2240" i="3" s="1"/>
  <c r="E2240" i="3" s="1"/>
  <c r="A2239" i="3"/>
  <c r="H2239" i="3" s="1"/>
  <c r="E2239" i="3" s="1"/>
  <c r="A2238" i="3"/>
  <c r="H2238" i="3" s="1"/>
  <c r="E2238" i="3" s="1"/>
  <c r="A2237" i="3"/>
  <c r="H2237" i="3" s="1"/>
  <c r="E2237" i="3" s="1"/>
  <c r="A2236" i="3"/>
  <c r="H2236" i="3" s="1"/>
  <c r="E2236" i="3" s="1"/>
  <c r="A2235" i="3"/>
  <c r="H2235" i="3" s="1"/>
  <c r="E2235" i="3" s="1"/>
  <c r="A2234" i="3"/>
  <c r="H2234" i="3" s="1"/>
  <c r="E2234" i="3" s="1"/>
  <c r="A2233" i="3"/>
  <c r="H2233" i="3" s="1"/>
  <c r="E2233" i="3" s="1"/>
  <c r="A2232" i="3"/>
  <c r="H2232" i="3" s="1"/>
  <c r="E2232" i="3" s="1"/>
  <c r="A2231" i="3"/>
  <c r="H2231" i="3" s="1"/>
  <c r="E2231" i="3" s="1"/>
  <c r="A2230" i="3"/>
  <c r="H2230" i="3" s="1"/>
  <c r="E2230" i="3" s="1"/>
  <c r="A2229" i="3"/>
  <c r="H2229" i="3" s="1"/>
  <c r="E2229" i="3" s="1"/>
  <c r="A2228" i="3"/>
  <c r="H2228" i="3" s="1"/>
  <c r="E2228" i="3" s="1"/>
  <c r="A2227" i="3"/>
  <c r="H2227" i="3" s="1"/>
  <c r="E2227" i="3" s="1"/>
  <c r="A2226" i="3"/>
  <c r="H2226" i="3" s="1"/>
  <c r="E2226" i="3" s="1"/>
  <c r="A2225" i="3"/>
  <c r="H2225" i="3" s="1"/>
  <c r="E2225" i="3" s="1"/>
  <c r="A2224" i="3"/>
  <c r="H2224" i="3" s="1"/>
  <c r="E2224" i="3" s="1"/>
  <c r="A2223" i="3"/>
  <c r="H2223" i="3" s="1"/>
  <c r="E2223" i="3" s="1"/>
  <c r="A2222" i="3"/>
  <c r="H2222" i="3" s="1"/>
  <c r="E2222" i="3" s="1"/>
  <c r="A2221" i="3"/>
  <c r="H2221" i="3" s="1"/>
  <c r="E2221" i="3" s="1"/>
  <c r="A2220" i="3"/>
  <c r="H2220" i="3" s="1"/>
  <c r="E2220" i="3" s="1"/>
  <c r="A2219" i="3"/>
  <c r="H2219" i="3" s="1"/>
  <c r="E2219" i="3" s="1"/>
  <c r="A2218" i="3"/>
  <c r="H2218" i="3" s="1"/>
  <c r="E2218" i="3" s="1"/>
  <c r="A2217" i="3"/>
  <c r="H2217" i="3" s="1"/>
  <c r="E2217" i="3" s="1"/>
  <c r="A2216" i="3"/>
  <c r="H2216" i="3" s="1"/>
  <c r="E2216" i="3" s="1"/>
  <c r="A2215" i="3"/>
  <c r="H2215" i="3" s="1"/>
  <c r="E2215" i="3" s="1"/>
  <c r="A2214" i="3"/>
  <c r="H2214" i="3" s="1"/>
  <c r="E2214" i="3" s="1"/>
  <c r="A2213" i="3"/>
  <c r="H2213" i="3" s="1"/>
  <c r="E2213" i="3" s="1"/>
  <c r="A2212" i="3"/>
  <c r="H2212" i="3" s="1"/>
  <c r="E2212" i="3" s="1"/>
  <c r="A2211" i="3"/>
  <c r="H2211" i="3" s="1"/>
  <c r="E2211" i="3" s="1"/>
  <c r="A2210" i="3"/>
  <c r="H2210" i="3" s="1"/>
  <c r="E2210" i="3" s="1"/>
  <c r="A2209" i="3"/>
  <c r="H2209" i="3" s="1"/>
  <c r="E2209" i="3" s="1"/>
  <c r="A2208" i="3"/>
  <c r="H2208" i="3" s="1"/>
  <c r="E2208" i="3" s="1"/>
  <c r="A2207" i="3"/>
  <c r="H2207" i="3" s="1"/>
  <c r="E2207" i="3" s="1"/>
  <c r="A2206" i="3"/>
  <c r="H2206" i="3" s="1"/>
  <c r="E2206" i="3" s="1"/>
  <c r="A2205" i="3"/>
  <c r="H2205" i="3" s="1"/>
  <c r="E2205" i="3" s="1"/>
  <c r="A2204" i="3"/>
  <c r="H2204" i="3" s="1"/>
  <c r="E2204" i="3" s="1"/>
  <c r="A2203" i="3"/>
  <c r="H2203" i="3" s="1"/>
  <c r="E2203" i="3" s="1"/>
  <c r="A2202" i="3"/>
  <c r="H2202" i="3" s="1"/>
  <c r="E2202" i="3" s="1"/>
  <c r="A2201" i="3"/>
  <c r="H2201" i="3" s="1"/>
  <c r="E2201" i="3" s="1"/>
  <c r="A2200" i="3"/>
  <c r="H2200" i="3" s="1"/>
  <c r="E2200" i="3" s="1"/>
  <c r="A2199" i="3"/>
  <c r="H2199" i="3" s="1"/>
  <c r="E2199" i="3" s="1"/>
  <c r="A2198" i="3"/>
  <c r="H2198" i="3" s="1"/>
  <c r="E2198" i="3" s="1"/>
  <c r="A2197" i="3"/>
  <c r="H2197" i="3" s="1"/>
  <c r="E2197" i="3" s="1"/>
  <c r="A2196" i="3"/>
  <c r="H2196" i="3" s="1"/>
  <c r="E2196" i="3" s="1"/>
  <c r="A2195" i="3"/>
  <c r="H2195" i="3" s="1"/>
  <c r="E2195" i="3" s="1"/>
  <c r="A2194" i="3"/>
  <c r="H2194" i="3" s="1"/>
  <c r="E2194" i="3" s="1"/>
  <c r="A2193" i="3"/>
  <c r="H2193" i="3" s="1"/>
  <c r="E2193" i="3" s="1"/>
  <c r="A2192" i="3"/>
  <c r="H2192" i="3" s="1"/>
  <c r="E2192" i="3" s="1"/>
  <c r="A2191" i="3"/>
  <c r="H2191" i="3" s="1"/>
  <c r="E2191" i="3" s="1"/>
  <c r="A2190" i="3"/>
  <c r="H2190" i="3" s="1"/>
  <c r="E2190" i="3" s="1"/>
  <c r="A2189" i="3"/>
  <c r="H2189" i="3" s="1"/>
  <c r="E2189" i="3" s="1"/>
  <c r="A2188" i="3"/>
  <c r="H2188" i="3" s="1"/>
  <c r="E2188" i="3" s="1"/>
  <c r="A2187" i="3"/>
  <c r="H2187" i="3" s="1"/>
  <c r="E2187" i="3" s="1"/>
  <c r="A2186" i="3"/>
  <c r="H2186" i="3" s="1"/>
  <c r="E2186" i="3" s="1"/>
  <c r="A2185" i="3"/>
  <c r="H2185" i="3" s="1"/>
  <c r="E2185" i="3" s="1"/>
  <c r="A2184" i="3"/>
  <c r="H2184" i="3" s="1"/>
  <c r="E2184" i="3" s="1"/>
  <c r="A2183" i="3"/>
  <c r="H2183" i="3" s="1"/>
  <c r="E2183" i="3" s="1"/>
  <c r="A2182" i="3"/>
  <c r="H2182" i="3" s="1"/>
  <c r="E2182" i="3" s="1"/>
  <c r="A2181" i="3"/>
  <c r="H2181" i="3" s="1"/>
  <c r="E2181" i="3" s="1"/>
  <c r="A2180" i="3"/>
  <c r="H2180" i="3" s="1"/>
  <c r="E2180" i="3" s="1"/>
  <c r="A2179" i="3"/>
  <c r="H2179" i="3" s="1"/>
  <c r="E2179" i="3" s="1"/>
  <c r="A2178" i="3"/>
  <c r="H2178" i="3" s="1"/>
  <c r="E2178" i="3" s="1"/>
  <c r="A2177" i="3"/>
  <c r="H2177" i="3" s="1"/>
  <c r="E2177" i="3" s="1"/>
  <c r="A2176" i="3"/>
  <c r="H2176" i="3" s="1"/>
  <c r="E2176" i="3" s="1"/>
  <c r="A2175" i="3"/>
  <c r="H2175" i="3" s="1"/>
  <c r="E2175" i="3" s="1"/>
  <c r="A2174" i="3"/>
  <c r="H2174" i="3" s="1"/>
  <c r="E2174" i="3" s="1"/>
  <c r="A2173" i="3"/>
  <c r="H2173" i="3" s="1"/>
  <c r="E2173" i="3" s="1"/>
  <c r="A2172" i="3"/>
  <c r="H2172" i="3" s="1"/>
  <c r="E2172" i="3" s="1"/>
  <c r="A2171" i="3"/>
  <c r="H2171" i="3" s="1"/>
  <c r="E2171" i="3" s="1"/>
  <c r="A2170" i="3"/>
  <c r="H2170" i="3" s="1"/>
  <c r="E2170" i="3" s="1"/>
  <c r="A2169" i="3"/>
  <c r="H2169" i="3" s="1"/>
  <c r="E2169" i="3" s="1"/>
  <c r="A2168" i="3"/>
  <c r="H2168" i="3" s="1"/>
  <c r="E2168" i="3" s="1"/>
  <c r="A2167" i="3"/>
  <c r="H2167" i="3" s="1"/>
  <c r="E2167" i="3" s="1"/>
  <c r="A2166" i="3"/>
  <c r="H2166" i="3" s="1"/>
  <c r="E2166" i="3" s="1"/>
  <c r="A2165" i="3"/>
  <c r="H2165" i="3" s="1"/>
  <c r="E2165" i="3" s="1"/>
  <c r="A2164" i="3"/>
  <c r="H2164" i="3" s="1"/>
  <c r="E2164" i="3" s="1"/>
  <c r="A2163" i="3"/>
  <c r="H2163" i="3" s="1"/>
  <c r="E2163" i="3" s="1"/>
  <c r="A2582" i="3"/>
  <c r="H2582" i="3" s="1"/>
  <c r="E2582" i="3" s="1"/>
  <c r="B2582" i="3" s="1"/>
  <c r="A2162" i="3"/>
  <c r="H2162" i="3" s="1"/>
  <c r="E2162" i="3" s="1"/>
  <c r="A2161" i="3"/>
  <c r="H2161" i="3" s="1"/>
  <c r="E2161" i="3" s="1"/>
  <c r="A2160" i="3"/>
  <c r="H2160" i="3" s="1"/>
  <c r="E2160" i="3" s="1"/>
  <c r="A2159" i="3"/>
  <c r="H2159" i="3" s="1"/>
  <c r="E2159" i="3" s="1"/>
  <c r="A2158" i="3"/>
  <c r="H2158" i="3" s="1"/>
  <c r="E2158" i="3" s="1"/>
  <c r="A2157" i="3"/>
  <c r="H2157" i="3" s="1"/>
  <c r="E2157" i="3" s="1"/>
  <c r="A2156" i="3"/>
  <c r="H2156" i="3" s="1"/>
  <c r="E2156" i="3" s="1"/>
  <c r="A2155" i="3"/>
  <c r="H2155" i="3" s="1"/>
  <c r="E2155" i="3" s="1"/>
  <c r="A2154" i="3"/>
  <c r="H2154" i="3" s="1"/>
  <c r="E2154" i="3" s="1"/>
  <c r="A2581" i="3"/>
  <c r="H2581" i="3" s="1"/>
  <c r="E2581" i="3" s="1"/>
  <c r="B2581" i="3" s="1"/>
  <c r="A2153" i="3"/>
  <c r="H2153" i="3" s="1"/>
  <c r="E2153" i="3" s="1"/>
  <c r="A2152" i="3"/>
  <c r="H2152" i="3" s="1"/>
  <c r="E2152" i="3" s="1"/>
  <c r="A2151" i="3"/>
  <c r="H2151" i="3" s="1"/>
  <c r="E2151" i="3" s="1"/>
  <c r="A2150" i="3"/>
  <c r="H2150" i="3" s="1"/>
  <c r="E2150" i="3" s="1"/>
  <c r="A2149" i="3"/>
  <c r="H2149" i="3" s="1"/>
  <c r="E2149" i="3" s="1"/>
  <c r="A2148" i="3"/>
  <c r="H2148" i="3" s="1"/>
  <c r="E2148" i="3" s="1"/>
  <c r="A2147" i="3"/>
  <c r="H2147" i="3" s="1"/>
  <c r="E2147" i="3" s="1"/>
  <c r="A2146" i="3"/>
  <c r="H2146" i="3" s="1"/>
  <c r="E2146" i="3" s="1"/>
  <c r="A2145" i="3"/>
  <c r="H2145" i="3" s="1"/>
  <c r="E2145" i="3" s="1"/>
  <c r="A2144" i="3"/>
  <c r="H2144" i="3" s="1"/>
  <c r="E2144" i="3" s="1"/>
  <c r="A2143" i="3"/>
  <c r="H2143" i="3" s="1"/>
  <c r="E2143" i="3" s="1"/>
  <c r="A2142" i="3"/>
  <c r="H2142" i="3" s="1"/>
  <c r="E2142" i="3" s="1"/>
  <c r="A2141" i="3"/>
  <c r="H2141" i="3" s="1"/>
  <c r="E2141" i="3" s="1"/>
  <c r="A2140" i="3"/>
  <c r="H2140" i="3" s="1"/>
  <c r="E2140" i="3" s="1"/>
  <c r="A2139" i="3"/>
  <c r="H2139" i="3" s="1"/>
  <c r="E2139" i="3" s="1"/>
  <c r="A2580" i="3"/>
  <c r="H2580" i="3" s="1"/>
  <c r="E2580" i="3" s="1"/>
  <c r="B2580" i="3" s="1"/>
  <c r="A2138" i="3"/>
  <c r="H2138" i="3" s="1"/>
  <c r="E2138" i="3" s="1"/>
  <c r="A2137" i="3"/>
  <c r="H2137" i="3" s="1"/>
  <c r="E2137" i="3" s="1"/>
  <c r="A2136" i="3"/>
  <c r="H2136" i="3" s="1"/>
  <c r="E2136" i="3" s="1"/>
  <c r="A2135" i="3"/>
  <c r="H2135" i="3" s="1"/>
  <c r="E2135" i="3" s="1"/>
  <c r="A2134" i="3"/>
  <c r="H2134" i="3" s="1"/>
  <c r="E2134" i="3" s="1"/>
  <c r="A2133" i="3"/>
  <c r="H2133" i="3" s="1"/>
  <c r="E2133" i="3" s="1"/>
  <c r="A2132" i="3"/>
  <c r="H2132" i="3" s="1"/>
  <c r="E2132" i="3" s="1"/>
  <c r="A2131" i="3"/>
  <c r="H2131" i="3" s="1"/>
  <c r="E2131" i="3" s="1"/>
  <c r="A2579" i="3"/>
  <c r="H2579" i="3" s="1"/>
  <c r="E2579" i="3" s="1"/>
  <c r="B2579" i="3" s="1"/>
  <c r="A2130" i="3"/>
  <c r="H2130" i="3" s="1"/>
  <c r="E2130" i="3" s="1"/>
  <c r="A2578" i="3"/>
  <c r="H2578" i="3" s="1"/>
  <c r="E2578" i="3" s="1"/>
  <c r="B2578" i="3" s="1"/>
  <c r="A2129" i="3"/>
  <c r="H2129" i="3" s="1"/>
  <c r="E2129" i="3" s="1"/>
  <c r="A2128" i="3"/>
  <c r="H2128" i="3" s="1"/>
  <c r="E2128" i="3" s="1"/>
  <c r="A2127" i="3"/>
  <c r="H2127" i="3" s="1"/>
  <c r="E2127" i="3" s="1"/>
  <c r="A2126" i="3"/>
  <c r="H2126" i="3" s="1"/>
  <c r="E2126" i="3" s="1"/>
  <c r="A2125" i="3"/>
  <c r="H2125" i="3" s="1"/>
  <c r="E2125" i="3" s="1"/>
  <c r="A2124" i="3"/>
  <c r="H2124" i="3" s="1"/>
  <c r="E2124" i="3" s="1"/>
  <c r="A2123" i="3"/>
  <c r="H2123" i="3" s="1"/>
  <c r="E2123" i="3" s="1"/>
  <c r="A2122" i="3"/>
  <c r="H2122" i="3" s="1"/>
  <c r="A2121" i="3"/>
  <c r="H2121" i="3" s="1"/>
  <c r="E2121" i="3" s="1"/>
  <c r="A2120" i="3"/>
  <c r="H2120" i="3" s="1"/>
  <c r="E2120" i="3" s="1"/>
  <c r="A2119" i="3"/>
  <c r="H2119" i="3" s="1"/>
  <c r="E2119" i="3" s="1"/>
  <c r="A2118" i="3"/>
  <c r="H2118" i="3" s="1"/>
  <c r="E2118" i="3" s="1"/>
  <c r="A2577" i="3"/>
  <c r="H2577" i="3" s="1"/>
  <c r="E2577" i="3" s="1"/>
  <c r="B2577" i="3" s="1"/>
  <c r="A2117" i="3"/>
  <c r="H2117" i="3" s="1"/>
  <c r="E2117" i="3" s="1"/>
  <c r="A2576" i="3"/>
  <c r="H2576" i="3" s="1"/>
  <c r="E2576" i="3" s="1"/>
  <c r="B2576" i="3" s="1"/>
  <c r="A2575" i="3"/>
  <c r="H2575" i="3" s="1"/>
  <c r="E2575" i="3" s="1"/>
  <c r="B2575" i="3" s="1"/>
  <c r="A2116" i="3"/>
  <c r="H2116" i="3" s="1"/>
  <c r="E2116" i="3" s="1"/>
  <c r="A2115" i="3"/>
  <c r="H2115" i="3" s="1"/>
  <c r="E2115" i="3" s="1"/>
  <c r="A2114" i="3"/>
  <c r="H2114" i="3" s="1"/>
  <c r="E2114" i="3" s="1"/>
  <c r="A2113" i="3"/>
  <c r="H2113" i="3" s="1"/>
  <c r="E2113" i="3" s="1"/>
  <c r="A2112" i="3"/>
  <c r="H2112" i="3" s="1"/>
  <c r="E2112" i="3" s="1"/>
  <c r="A2111" i="3"/>
  <c r="H2111" i="3" s="1"/>
  <c r="E2111" i="3" s="1"/>
  <c r="A2110" i="3"/>
  <c r="H2110" i="3" s="1"/>
  <c r="E2110" i="3" s="1"/>
  <c r="A2109" i="3"/>
  <c r="H2109" i="3" s="1"/>
  <c r="E2109" i="3" s="1"/>
  <c r="A2108" i="3"/>
  <c r="H2108" i="3" s="1"/>
  <c r="E2108" i="3" s="1"/>
  <c r="A2107" i="3"/>
  <c r="H2107" i="3" s="1"/>
  <c r="E2107" i="3" s="1"/>
  <c r="A2106" i="3"/>
  <c r="H2106" i="3" s="1"/>
  <c r="E2106" i="3" s="1"/>
  <c r="A2105" i="3"/>
  <c r="H2105" i="3" s="1"/>
  <c r="E2105" i="3" s="1"/>
  <c r="A2104" i="3"/>
  <c r="H2104" i="3" s="1"/>
  <c r="E2104" i="3" s="1"/>
  <c r="A2103" i="3"/>
  <c r="H2103" i="3" s="1"/>
  <c r="E2103" i="3" s="1"/>
  <c r="A2102" i="3"/>
  <c r="H2102" i="3" s="1"/>
  <c r="E2102" i="3" s="1"/>
  <c r="A2101" i="3"/>
  <c r="H2101" i="3" s="1"/>
  <c r="E2101" i="3" s="1"/>
  <c r="A2100" i="3"/>
  <c r="H2100" i="3" s="1"/>
  <c r="E2100" i="3" s="1"/>
  <c r="A2099" i="3"/>
  <c r="H2099" i="3" s="1"/>
  <c r="E2099" i="3" s="1"/>
  <c r="A2098" i="3"/>
  <c r="H2098" i="3" s="1"/>
  <c r="E2098" i="3" s="1"/>
  <c r="A2097" i="3"/>
  <c r="H2097" i="3" s="1"/>
  <c r="E2097" i="3" s="1"/>
  <c r="A2574" i="3"/>
  <c r="H2574" i="3" s="1"/>
  <c r="E2574" i="3" s="1"/>
  <c r="B2574" i="3" s="1"/>
  <c r="A2096" i="3"/>
  <c r="H2096" i="3" s="1"/>
  <c r="E2096" i="3" s="1"/>
  <c r="A2095" i="3"/>
  <c r="H2095" i="3" s="1"/>
  <c r="E2095" i="3" s="1"/>
  <c r="A2094" i="3"/>
  <c r="H2094" i="3" s="1"/>
  <c r="E2094" i="3" s="1"/>
  <c r="A2093" i="3"/>
  <c r="H2093" i="3" s="1"/>
  <c r="E2093" i="3" s="1"/>
  <c r="A2573" i="3"/>
  <c r="H2573" i="3" s="1"/>
  <c r="E2573" i="3" s="1"/>
  <c r="B2573" i="3" s="1"/>
  <c r="A2092" i="3"/>
  <c r="H2092" i="3" s="1"/>
  <c r="E2092" i="3" s="1"/>
  <c r="A2091" i="3"/>
  <c r="H2091" i="3" s="1"/>
  <c r="E2091" i="3" s="1"/>
  <c r="A2090" i="3"/>
  <c r="H2090" i="3" s="1"/>
  <c r="E2090" i="3" s="1"/>
  <c r="A2089" i="3"/>
  <c r="H2089" i="3" s="1"/>
  <c r="E2089" i="3" s="1"/>
  <c r="A2088" i="3"/>
  <c r="H2088" i="3" s="1"/>
  <c r="E2088" i="3" s="1"/>
  <c r="A2087" i="3"/>
  <c r="H2087" i="3" s="1"/>
  <c r="E2087" i="3" s="1"/>
  <c r="A2086" i="3"/>
  <c r="H2086" i="3" s="1"/>
  <c r="E2086" i="3" s="1"/>
  <c r="A2085" i="3"/>
  <c r="H2085" i="3" s="1"/>
  <c r="E2085" i="3" s="1"/>
  <c r="A2084" i="3"/>
  <c r="H2084" i="3" s="1"/>
  <c r="E2084" i="3" s="1"/>
  <c r="A2083" i="3"/>
  <c r="H2083" i="3" s="1"/>
  <c r="E2083" i="3" s="1"/>
  <c r="A2082" i="3"/>
  <c r="H2082" i="3" s="1"/>
  <c r="E2082" i="3" s="1"/>
  <c r="A2081" i="3"/>
  <c r="H2081" i="3" s="1"/>
  <c r="E2081" i="3" s="1"/>
  <c r="A2080" i="3"/>
  <c r="H2080" i="3" s="1"/>
  <c r="E2080" i="3" s="1"/>
  <c r="A2079" i="3"/>
  <c r="H2079" i="3" s="1"/>
  <c r="E2079" i="3" s="1"/>
  <c r="A2078" i="3"/>
  <c r="H2078" i="3" s="1"/>
  <c r="E2078" i="3" s="1"/>
  <c r="A2077" i="3"/>
  <c r="H2077" i="3" s="1"/>
  <c r="E2077" i="3" s="1"/>
  <c r="A2076" i="3"/>
  <c r="H2076" i="3" s="1"/>
  <c r="E2076" i="3" s="1"/>
  <c r="A2075" i="3"/>
  <c r="H2075" i="3" s="1"/>
  <c r="E2075" i="3" s="1"/>
  <c r="A2074" i="3"/>
  <c r="H2074" i="3" s="1"/>
  <c r="E2074" i="3" s="1"/>
  <c r="A2073" i="3"/>
  <c r="H2073" i="3" s="1"/>
  <c r="E2073" i="3" s="1"/>
  <c r="A2072" i="3"/>
  <c r="H2072" i="3" s="1"/>
  <c r="E2072" i="3" s="1"/>
  <c r="A2071" i="3"/>
  <c r="H2071" i="3" s="1"/>
  <c r="E2071" i="3" s="1"/>
  <c r="A2070" i="3"/>
  <c r="H2070" i="3" s="1"/>
  <c r="E2070" i="3" s="1"/>
  <c r="A2069" i="3"/>
  <c r="H2069" i="3" s="1"/>
  <c r="E2069" i="3" s="1"/>
  <c r="A2068" i="3"/>
  <c r="H2068" i="3" s="1"/>
  <c r="E2068" i="3" s="1"/>
  <c r="A2067" i="3"/>
  <c r="H2067" i="3" s="1"/>
  <c r="E2067" i="3" s="1"/>
  <c r="A2066" i="3"/>
  <c r="H2066" i="3" s="1"/>
  <c r="E2066" i="3" s="1"/>
  <c r="A2065" i="3"/>
  <c r="H2065" i="3" s="1"/>
  <c r="E2065" i="3" s="1"/>
  <c r="A2064" i="3"/>
  <c r="H2064" i="3" s="1"/>
  <c r="E2064" i="3" s="1"/>
  <c r="A2063" i="3"/>
  <c r="H2063" i="3" s="1"/>
  <c r="E2063" i="3" s="1"/>
  <c r="A2062" i="3"/>
  <c r="H2062" i="3" s="1"/>
  <c r="E2062" i="3" s="1"/>
  <c r="A2061" i="3"/>
  <c r="H2061" i="3" s="1"/>
  <c r="E2061" i="3" s="1"/>
  <c r="A2060" i="3"/>
  <c r="H2060" i="3" s="1"/>
  <c r="E2060" i="3" s="1"/>
  <c r="A2059" i="3"/>
  <c r="H2059" i="3" s="1"/>
  <c r="E2059" i="3" s="1"/>
  <c r="A2058" i="3"/>
  <c r="H2058" i="3" s="1"/>
  <c r="E2058" i="3" s="1"/>
  <c r="A2057" i="3"/>
  <c r="H2057" i="3" s="1"/>
  <c r="E2057" i="3" s="1"/>
  <c r="A2056" i="3"/>
  <c r="H2056" i="3" s="1"/>
  <c r="E2056" i="3" s="1"/>
  <c r="A2055" i="3"/>
  <c r="H2055" i="3" s="1"/>
  <c r="E2055" i="3" s="1"/>
  <c r="A2054" i="3"/>
  <c r="H2054" i="3" s="1"/>
  <c r="E2054" i="3" s="1"/>
  <c r="A2053" i="3"/>
  <c r="H2053" i="3" s="1"/>
  <c r="E2053" i="3" s="1"/>
  <c r="A2052" i="3"/>
  <c r="H2052" i="3" s="1"/>
  <c r="E2052" i="3" s="1"/>
  <c r="A2051" i="3"/>
  <c r="H2051" i="3" s="1"/>
  <c r="E2051" i="3" s="1"/>
  <c r="A2572" i="3"/>
  <c r="H2572" i="3" s="1"/>
  <c r="E2572" i="3" s="1"/>
  <c r="B2572" i="3" s="1"/>
  <c r="A2050" i="3"/>
  <c r="H2050" i="3" s="1"/>
  <c r="E2050" i="3" s="1"/>
  <c r="A2049" i="3"/>
  <c r="H2049" i="3" s="1"/>
  <c r="E2049" i="3" s="1"/>
  <c r="A2048" i="3"/>
  <c r="H2048" i="3" s="1"/>
  <c r="E2048" i="3" s="1"/>
  <c r="A2047" i="3"/>
  <c r="H2047" i="3" s="1"/>
  <c r="E2047" i="3" s="1"/>
  <c r="A2046" i="3"/>
  <c r="H2046" i="3" s="1"/>
  <c r="E2046" i="3" s="1"/>
  <c r="A2045" i="3"/>
  <c r="H2045" i="3" s="1"/>
  <c r="E2045" i="3" s="1"/>
  <c r="A2044" i="3"/>
  <c r="H2044" i="3" s="1"/>
  <c r="E2044" i="3" s="1"/>
  <c r="A2043" i="3"/>
  <c r="H2043" i="3" s="1"/>
  <c r="E2043" i="3" s="1"/>
  <c r="A2042" i="3"/>
  <c r="H2042" i="3" s="1"/>
  <c r="E2042" i="3" s="1"/>
  <c r="A2041" i="3"/>
  <c r="H2041" i="3" s="1"/>
  <c r="E2041" i="3" s="1"/>
  <c r="A2040" i="3"/>
  <c r="H2040" i="3" s="1"/>
  <c r="E2040" i="3" s="1"/>
  <c r="A2039" i="3"/>
  <c r="H2039" i="3" s="1"/>
  <c r="E2039" i="3" s="1"/>
  <c r="A2038" i="3"/>
  <c r="H2038" i="3" s="1"/>
  <c r="E2038" i="3" s="1"/>
  <c r="A2037" i="3"/>
  <c r="H2037" i="3" s="1"/>
  <c r="E2037" i="3" s="1"/>
  <c r="A2036" i="3"/>
  <c r="H2036" i="3" s="1"/>
  <c r="E2036" i="3" s="1"/>
  <c r="A2035" i="3"/>
  <c r="H2035" i="3" s="1"/>
  <c r="E2035" i="3" s="1"/>
  <c r="A2034" i="3"/>
  <c r="H2034" i="3" s="1"/>
  <c r="E2034" i="3" s="1"/>
  <c r="A2033" i="3"/>
  <c r="H2033" i="3" s="1"/>
  <c r="E2033" i="3" s="1"/>
  <c r="A2032" i="3"/>
  <c r="H2032" i="3" s="1"/>
  <c r="E2032" i="3" s="1"/>
  <c r="A2031" i="3"/>
  <c r="H2031" i="3" s="1"/>
  <c r="E2031" i="3" s="1"/>
  <c r="A2030" i="3"/>
  <c r="H2030" i="3" s="1"/>
  <c r="E2030" i="3" s="1"/>
  <c r="A2029" i="3"/>
  <c r="H2029" i="3" s="1"/>
  <c r="E2029" i="3" s="1"/>
  <c r="A2028" i="3"/>
  <c r="H2028" i="3" s="1"/>
  <c r="E2028" i="3" s="1"/>
  <c r="A2027" i="3"/>
  <c r="H2027" i="3" s="1"/>
  <c r="E2027" i="3" s="1"/>
  <c r="A2026" i="3"/>
  <c r="H2026" i="3" s="1"/>
  <c r="E2026" i="3" s="1"/>
  <c r="A2025" i="3"/>
  <c r="H2025" i="3" s="1"/>
  <c r="E2025" i="3" s="1"/>
  <c r="A2024" i="3"/>
  <c r="H2024" i="3" s="1"/>
  <c r="E2024" i="3" s="1"/>
  <c r="A2023" i="3"/>
  <c r="H2023" i="3" s="1"/>
  <c r="E2023" i="3" s="1"/>
  <c r="A2022" i="3"/>
  <c r="H2022" i="3" s="1"/>
  <c r="E2022" i="3" s="1"/>
  <c r="A2021" i="3"/>
  <c r="H2021" i="3" s="1"/>
  <c r="E2021" i="3" s="1"/>
  <c r="A2020" i="3"/>
  <c r="H2020" i="3" s="1"/>
  <c r="E2020" i="3" s="1"/>
  <c r="A2019" i="3"/>
  <c r="H2019" i="3" s="1"/>
  <c r="E2019" i="3" s="1"/>
  <c r="A2018" i="3"/>
  <c r="H2018" i="3" s="1"/>
  <c r="E2018" i="3" s="1"/>
  <c r="A2017" i="3"/>
  <c r="H2017" i="3" s="1"/>
  <c r="E2017" i="3" s="1"/>
  <c r="A2016" i="3"/>
  <c r="H2016" i="3" s="1"/>
  <c r="E2016" i="3" s="1"/>
  <c r="A2015" i="3"/>
  <c r="H2015" i="3" s="1"/>
  <c r="E2015" i="3" s="1"/>
  <c r="A2014" i="3"/>
  <c r="H2014" i="3" s="1"/>
  <c r="E2014" i="3" s="1"/>
  <c r="A2013" i="3"/>
  <c r="H2013" i="3" s="1"/>
  <c r="E2013" i="3" s="1"/>
  <c r="A2012" i="3"/>
  <c r="H2012" i="3" s="1"/>
  <c r="E2012" i="3" s="1"/>
  <c r="A2011" i="3"/>
  <c r="H2011" i="3" s="1"/>
  <c r="E2011" i="3" s="1"/>
  <c r="A2010" i="3"/>
  <c r="H2010" i="3" s="1"/>
  <c r="E2010" i="3" s="1"/>
  <c r="A2009" i="3"/>
  <c r="H2009" i="3" s="1"/>
  <c r="E2009" i="3" s="1"/>
  <c r="A2008" i="3"/>
  <c r="H2008" i="3" s="1"/>
  <c r="E2008" i="3" s="1"/>
  <c r="A2007" i="3"/>
  <c r="H2007" i="3" s="1"/>
  <c r="E2007" i="3" s="1"/>
  <c r="A2006" i="3"/>
  <c r="H2006" i="3" s="1"/>
  <c r="E2006" i="3" s="1"/>
  <c r="A2005" i="3"/>
  <c r="H2005" i="3" s="1"/>
  <c r="E2005" i="3" s="1"/>
  <c r="A2004" i="3"/>
  <c r="H2004" i="3" s="1"/>
  <c r="E2004" i="3" s="1"/>
  <c r="A2003" i="3"/>
  <c r="H2003" i="3" s="1"/>
  <c r="E2003" i="3" s="1"/>
  <c r="A2002" i="3"/>
  <c r="H2002" i="3" s="1"/>
  <c r="E2002" i="3" s="1"/>
  <c r="A2001" i="3"/>
  <c r="H2001" i="3" s="1"/>
  <c r="E2001" i="3" s="1"/>
  <c r="A2000" i="3"/>
  <c r="H2000" i="3" s="1"/>
  <c r="E2000" i="3" s="1"/>
  <c r="A1999" i="3"/>
  <c r="H1999" i="3" s="1"/>
  <c r="E1999" i="3" s="1"/>
  <c r="A2571" i="3"/>
  <c r="H2571" i="3" s="1"/>
  <c r="E2571" i="3" s="1"/>
  <c r="B2571" i="3" s="1"/>
  <c r="A1998" i="3"/>
  <c r="H1998" i="3" s="1"/>
  <c r="E1998" i="3" s="1"/>
  <c r="A1997" i="3"/>
  <c r="H1997" i="3" s="1"/>
  <c r="E1997" i="3" s="1"/>
  <c r="A1996" i="3"/>
  <c r="H1996" i="3" s="1"/>
  <c r="E1996" i="3" s="1"/>
  <c r="A1995" i="3"/>
  <c r="H1995" i="3" s="1"/>
  <c r="E1995" i="3" s="1"/>
  <c r="A1994" i="3"/>
  <c r="H1994" i="3" s="1"/>
  <c r="E1994" i="3" s="1"/>
  <c r="A1993" i="3"/>
  <c r="H1993" i="3" s="1"/>
  <c r="E1993" i="3" s="1"/>
  <c r="A1992" i="3"/>
  <c r="H1992" i="3" s="1"/>
  <c r="E1992" i="3" s="1"/>
  <c r="A1991" i="3"/>
  <c r="H1991" i="3" s="1"/>
  <c r="E1991" i="3" s="1"/>
  <c r="A1990" i="3"/>
  <c r="H1990" i="3" s="1"/>
  <c r="E1990" i="3" s="1"/>
  <c r="A1989" i="3"/>
  <c r="H1989" i="3" s="1"/>
  <c r="E1989" i="3" s="1"/>
  <c r="A1988" i="3"/>
  <c r="H1988" i="3" s="1"/>
  <c r="E1988" i="3" s="1"/>
  <c r="A1987" i="3"/>
  <c r="H1987" i="3" s="1"/>
  <c r="E1987" i="3" s="1"/>
  <c r="A1986" i="3"/>
  <c r="H1986" i="3" s="1"/>
  <c r="E1986" i="3" s="1"/>
  <c r="A1985" i="3"/>
  <c r="H1985" i="3" s="1"/>
  <c r="E1985" i="3" s="1"/>
  <c r="A1984" i="3"/>
  <c r="H1984" i="3" s="1"/>
  <c r="E1984" i="3" s="1"/>
  <c r="A1983" i="3"/>
  <c r="H1983" i="3" s="1"/>
  <c r="E1983" i="3" s="1"/>
  <c r="A1982" i="3"/>
  <c r="H1982" i="3" s="1"/>
  <c r="E1982" i="3" s="1"/>
  <c r="A1981" i="3"/>
  <c r="H1981" i="3" s="1"/>
  <c r="E1981" i="3" s="1"/>
  <c r="A1980" i="3"/>
  <c r="H1980" i="3" s="1"/>
  <c r="E1980" i="3" s="1"/>
  <c r="A1979" i="3"/>
  <c r="H1979" i="3" s="1"/>
  <c r="E1979" i="3" s="1"/>
  <c r="A1978" i="3"/>
  <c r="H1978" i="3" s="1"/>
  <c r="E1978" i="3" s="1"/>
  <c r="A1977" i="3"/>
  <c r="H1977" i="3" s="1"/>
  <c r="E1977" i="3" s="1"/>
  <c r="A1976" i="3"/>
  <c r="H1976" i="3" s="1"/>
  <c r="E1976" i="3" s="1"/>
  <c r="A1975" i="3"/>
  <c r="H1975" i="3" s="1"/>
  <c r="E1975" i="3" s="1"/>
  <c r="A1974" i="3"/>
  <c r="H1974" i="3" s="1"/>
  <c r="E1974" i="3" s="1"/>
  <c r="A1973" i="3"/>
  <c r="H1973" i="3" s="1"/>
  <c r="E1973" i="3" s="1"/>
  <c r="A1972" i="3"/>
  <c r="H1972" i="3" s="1"/>
  <c r="E1972" i="3" s="1"/>
  <c r="A1971" i="3"/>
  <c r="H1971" i="3" s="1"/>
  <c r="E1971" i="3" s="1"/>
  <c r="A1970" i="3"/>
  <c r="H1970" i="3" s="1"/>
  <c r="E1970" i="3" s="1"/>
  <c r="A1969" i="3"/>
  <c r="H1969" i="3" s="1"/>
  <c r="E1969" i="3" s="1"/>
  <c r="A1968" i="3"/>
  <c r="H1968" i="3" s="1"/>
  <c r="E1968" i="3" s="1"/>
  <c r="A1967" i="3"/>
  <c r="H1967" i="3" s="1"/>
  <c r="E1967" i="3" s="1"/>
  <c r="A1966" i="3"/>
  <c r="H1966" i="3" s="1"/>
  <c r="E1966" i="3" s="1"/>
  <c r="A1965" i="3"/>
  <c r="H1965" i="3" s="1"/>
  <c r="E1965" i="3" s="1"/>
  <c r="A1964" i="3"/>
  <c r="H1964" i="3" s="1"/>
  <c r="E1964" i="3" s="1"/>
  <c r="A1963" i="3"/>
  <c r="H1963" i="3" s="1"/>
  <c r="E1963" i="3" s="1"/>
  <c r="A1962" i="3"/>
  <c r="H1962" i="3" s="1"/>
  <c r="E1962" i="3" s="1"/>
  <c r="A1961" i="3"/>
  <c r="H1961" i="3" s="1"/>
  <c r="E1961" i="3" s="1"/>
  <c r="A1960" i="3"/>
  <c r="H1960" i="3" s="1"/>
  <c r="E1960" i="3" s="1"/>
  <c r="A1959" i="3"/>
  <c r="H1959" i="3" s="1"/>
  <c r="E1959" i="3" s="1"/>
  <c r="A1958" i="3"/>
  <c r="H1958" i="3" s="1"/>
  <c r="E1958" i="3" s="1"/>
  <c r="A1957" i="3"/>
  <c r="H1957" i="3" s="1"/>
  <c r="E1957" i="3" s="1"/>
  <c r="A1956" i="3"/>
  <c r="H1956" i="3" s="1"/>
  <c r="E1956" i="3" s="1"/>
  <c r="A1955" i="3"/>
  <c r="H1955" i="3" s="1"/>
  <c r="E1955" i="3" s="1"/>
  <c r="A1954" i="3"/>
  <c r="H1954" i="3" s="1"/>
  <c r="E1954" i="3" s="1"/>
  <c r="A1953" i="3"/>
  <c r="H1953" i="3" s="1"/>
  <c r="E1953" i="3" s="1"/>
  <c r="A1952" i="3"/>
  <c r="H1952" i="3" s="1"/>
  <c r="E1952" i="3" s="1"/>
  <c r="A1951" i="3"/>
  <c r="H1951" i="3" s="1"/>
  <c r="E1951" i="3" s="1"/>
  <c r="A1950" i="3"/>
  <c r="H1950" i="3" s="1"/>
  <c r="E1950" i="3" s="1"/>
  <c r="A1949" i="3"/>
  <c r="H1949" i="3" s="1"/>
  <c r="E1949" i="3" s="1"/>
  <c r="A1948" i="3"/>
  <c r="H1948" i="3" s="1"/>
  <c r="E1948" i="3" s="1"/>
  <c r="A1947" i="3"/>
  <c r="H1947" i="3" s="1"/>
  <c r="E1947" i="3" s="1"/>
  <c r="A1946" i="3"/>
  <c r="H1946" i="3" s="1"/>
  <c r="E1946" i="3" s="1"/>
  <c r="A1945" i="3"/>
  <c r="H1945" i="3" s="1"/>
  <c r="E1945" i="3" s="1"/>
  <c r="A1944" i="3"/>
  <c r="H1944" i="3" s="1"/>
  <c r="E1944" i="3" s="1"/>
  <c r="A2570" i="3"/>
  <c r="H2570" i="3" s="1"/>
  <c r="E2570" i="3" s="1"/>
  <c r="B2570" i="3" s="1"/>
  <c r="A1943" i="3"/>
  <c r="H1943" i="3" s="1"/>
  <c r="E1943" i="3" s="1"/>
  <c r="A1942" i="3"/>
  <c r="H1942" i="3" s="1"/>
  <c r="E1942" i="3" s="1"/>
  <c r="A1941" i="3"/>
  <c r="H1941" i="3" s="1"/>
  <c r="E1941" i="3" s="1"/>
  <c r="A1940" i="3"/>
  <c r="H1940" i="3" s="1"/>
  <c r="E1940" i="3" s="1"/>
  <c r="A1939" i="3"/>
  <c r="H1939" i="3" s="1"/>
  <c r="E1939" i="3" s="1"/>
  <c r="A1938" i="3"/>
  <c r="H1938" i="3" s="1"/>
  <c r="E1938" i="3" s="1"/>
  <c r="A1937" i="3"/>
  <c r="H1937" i="3" s="1"/>
  <c r="E1937" i="3" s="1"/>
  <c r="A1936" i="3"/>
  <c r="H1936" i="3" s="1"/>
  <c r="E1936" i="3" s="1"/>
  <c r="A1935" i="3"/>
  <c r="H1935" i="3" s="1"/>
  <c r="E1935" i="3" s="1"/>
  <c r="A1934" i="3"/>
  <c r="H1934" i="3" s="1"/>
  <c r="E1934" i="3" s="1"/>
  <c r="A1933" i="3"/>
  <c r="H1933" i="3" s="1"/>
  <c r="E1933" i="3" s="1"/>
  <c r="A1932" i="3"/>
  <c r="H1932" i="3" s="1"/>
  <c r="E1932" i="3" s="1"/>
  <c r="A1931" i="3"/>
  <c r="H1931" i="3" s="1"/>
  <c r="E1931" i="3" s="1"/>
  <c r="A1930" i="3"/>
  <c r="H1930" i="3" s="1"/>
  <c r="E1930" i="3" s="1"/>
  <c r="A1929" i="3"/>
  <c r="H1929" i="3" s="1"/>
  <c r="E1929" i="3" s="1"/>
  <c r="A1928" i="3"/>
  <c r="H1928" i="3" s="1"/>
  <c r="E1928" i="3" s="1"/>
  <c r="A1927" i="3"/>
  <c r="H1927" i="3" s="1"/>
  <c r="E1927" i="3" s="1"/>
  <c r="A1926" i="3"/>
  <c r="H1926" i="3" s="1"/>
  <c r="E1926" i="3" s="1"/>
  <c r="A1925" i="3"/>
  <c r="H1925" i="3" s="1"/>
  <c r="E1925" i="3" s="1"/>
  <c r="A1924" i="3"/>
  <c r="H1924" i="3" s="1"/>
  <c r="E1924" i="3" s="1"/>
  <c r="A1923" i="3"/>
  <c r="H1923" i="3" s="1"/>
  <c r="E1923" i="3" s="1"/>
  <c r="A1922" i="3"/>
  <c r="H1922" i="3" s="1"/>
  <c r="E1922" i="3" s="1"/>
  <c r="A1921" i="3"/>
  <c r="H1921" i="3" s="1"/>
  <c r="E1921" i="3" s="1"/>
  <c r="A1920" i="3"/>
  <c r="H1920" i="3" s="1"/>
  <c r="A1919" i="3"/>
  <c r="H1919" i="3" s="1"/>
  <c r="E1919" i="3" s="1"/>
  <c r="A1918" i="3"/>
  <c r="A1917" i="3"/>
  <c r="H1917" i="3" s="1"/>
  <c r="E1917" i="3" s="1"/>
  <c r="A1916" i="3"/>
  <c r="H1916" i="3" s="1"/>
  <c r="E1916" i="3" s="1"/>
  <c r="A1915" i="3"/>
  <c r="H1915" i="3" s="1"/>
  <c r="A1914" i="3"/>
  <c r="H1914" i="3" s="1"/>
  <c r="E1914" i="3" s="1"/>
  <c r="A1913" i="3"/>
  <c r="H1913" i="3" s="1"/>
  <c r="E1913" i="3" s="1"/>
  <c r="A1912" i="3"/>
  <c r="H1912" i="3" s="1"/>
  <c r="E1912" i="3" s="1"/>
  <c r="A1911" i="3"/>
  <c r="H1911" i="3" s="1"/>
  <c r="E1911" i="3" s="1"/>
  <c r="A1910" i="3"/>
  <c r="H1910" i="3" s="1"/>
  <c r="E1910" i="3" s="1"/>
  <c r="A2569" i="3"/>
  <c r="H2569" i="3" s="1"/>
  <c r="E2569" i="3" s="1"/>
  <c r="B2569" i="3" s="1"/>
  <c r="A1909" i="3"/>
  <c r="H1909" i="3" s="1"/>
  <c r="E1909" i="3" s="1"/>
  <c r="A1908" i="3"/>
  <c r="H1908" i="3" s="1"/>
  <c r="E1908" i="3" s="1"/>
  <c r="A1907" i="3"/>
  <c r="H1907" i="3" s="1"/>
  <c r="E1907" i="3" s="1"/>
  <c r="A1906" i="3"/>
  <c r="H1906" i="3" s="1"/>
  <c r="E1906" i="3" s="1"/>
  <c r="A1905" i="3"/>
  <c r="H1905" i="3" s="1"/>
  <c r="E1905" i="3" s="1"/>
  <c r="A1904" i="3"/>
  <c r="H1904" i="3" s="1"/>
  <c r="E1904" i="3" s="1"/>
  <c r="A1903" i="3"/>
  <c r="H1903" i="3" s="1"/>
  <c r="E1903" i="3" s="1"/>
  <c r="A1902" i="3"/>
  <c r="H1902" i="3" s="1"/>
  <c r="E1902" i="3" s="1"/>
  <c r="A1901" i="3"/>
  <c r="H1901" i="3" s="1"/>
  <c r="E1901" i="3" s="1"/>
  <c r="A1900" i="3"/>
  <c r="H1900" i="3" s="1"/>
  <c r="E1900" i="3" s="1"/>
  <c r="A1899" i="3"/>
  <c r="H1899" i="3" s="1"/>
  <c r="E1899" i="3" s="1"/>
  <c r="A1898" i="3"/>
  <c r="E1898" i="3" s="1"/>
  <c r="A1897" i="3"/>
  <c r="H1897" i="3" s="1"/>
  <c r="E1897" i="3" s="1"/>
  <c r="A1896" i="3"/>
  <c r="H1896" i="3" s="1"/>
  <c r="E1896" i="3" s="1"/>
  <c r="A1895" i="3"/>
  <c r="H1895" i="3" s="1"/>
  <c r="E1895" i="3" s="1"/>
  <c r="A1894" i="3"/>
  <c r="H1894" i="3" s="1"/>
  <c r="E1894" i="3" s="1"/>
  <c r="A1893" i="3"/>
  <c r="H1893" i="3" s="1"/>
  <c r="E1893" i="3" s="1"/>
  <c r="A1892" i="3"/>
  <c r="H1892" i="3" s="1"/>
  <c r="E1892" i="3" s="1"/>
  <c r="A1891" i="3"/>
  <c r="H1891" i="3" s="1"/>
  <c r="E1891" i="3" s="1"/>
  <c r="A1890" i="3"/>
  <c r="H1890" i="3" s="1"/>
  <c r="E1890" i="3" s="1"/>
  <c r="A1889" i="3"/>
  <c r="H1889" i="3" s="1"/>
  <c r="E1889" i="3" s="1"/>
  <c r="A1888" i="3"/>
  <c r="H1888" i="3" s="1"/>
  <c r="E1888" i="3" s="1"/>
  <c r="A1887" i="3"/>
  <c r="H1887" i="3" s="1"/>
  <c r="E1887" i="3" s="1"/>
  <c r="A1886" i="3"/>
  <c r="H1886" i="3" s="1"/>
  <c r="E1886" i="3" s="1"/>
  <c r="A1885" i="3"/>
  <c r="H1885" i="3" s="1"/>
  <c r="E1885" i="3" s="1"/>
  <c r="A1884" i="3"/>
  <c r="H1884" i="3" s="1"/>
  <c r="E1884" i="3" s="1"/>
  <c r="A1883" i="3"/>
  <c r="H1883" i="3" s="1"/>
  <c r="E1883" i="3" s="1"/>
  <c r="A1882" i="3"/>
  <c r="H1882" i="3" s="1"/>
  <c r="E1882" i="3" s="1"/>
  <c r="A1881" i="3"/>
  <c r="H1881" i="3" s="1"/>
  <c r="E1881" i="3" s="1"/>
  <c r="A1880" i="3"/>
  <c r="H1880" i="3" s="1"/>
  <c r="E1880" i="3" s="1"/>
  <c r="A1879" i="3"/>
  <c r="H1879" i="3" s="1"/>
  <c r="E1879" i="3" s="1"/>
  <c r="A1878" i="3"/>
  <c r="H1878" i="3" s="1"/>
  <c r="E1878" i="3" s="1"/>
  <c r="A1877" i="3"/>
  <c r="H1877" i="3" s="1"/>
  <c r="E1877" i="3" s="1"/>
  <c r="A1876" i="3"/>
  <c r="H1876" i="3" s="1"/>
  <c r="E1876" i="3" s="1"/>
  <c r="A1875" i="3"/>
  <c r="H1875" i="3" s="1"/>
  <c r="E1875" i="3" s="1"/>
  <c r="A1874" i="3"/>
  <c r="H1874" i="3" s="1"/>
  <c r="E1874" i="3" s="1"/>
  <c r="A1873" i="3"/>
  <c r="H1873" i="3" s="1"/>
  <c r="E1873" i="3" s="1"/>
  <c r="A1872" i="3"/>
  <c r="H1872" i="3" s="1"/>
  <c r="E1872" i="3" s="1"/>
  <c r="A1871" i="3"/>
  <c r="H1871" i="3" s="1"/>
  <c r="E1871" i="3" s="1"/>
  <c r="A1870" i="3"/>
  <c r="H1870" i="3" s="1"/>
  <c r="E1870" i="3" s="1"/>
  <c r="A1869" i="3"/>
  <c r="H1869" i="3" s="1"/>
  <c r="E1869" i="3" s="1"/>
  <c r="A1868" i="3"/>
  <c r="H1868" i="3" s="1"/>
  <c r="E1868" i="3" s="1"/>
  <c r="A1867" i="3"/>
  <c r="H1867" i="3" s="1"/>
  <c r="E1867" i="3" s="1"/>
  <c r="A1866" i="3"/>
  <c r="H1866" i="3" s="1"/>
  <c r="E1866" i="3" s="1"/>
  <c r="A1865" i="3"/>
  <c r="H1865" i="3" s="1"/>
  <c r="E1865" i="3" s="1"/>
  <c r="A1864" i="3"/>
  <c r="H1864" i="3" s="1"/>
  <c r="E1864" i="3" s="1"/>
  <c r="A1863" i="3"/>
  <c r="H1863" i="3" s="1"/>
  <c r="E1863" i="3" s="1"/>
  <c r="A1862" i="3"/>
  <c r="H1862" i="3" s="1"/>
  <c r="E1862" i="3" s="1"/>
  <c r="A1861" i="3"/>
  <c r="H1861" i="3" s="1"/>
  <c r="E1861" i="3" s="1"/>
  <c r="A1860" i="3"/>
  <c r="H1860" i="3" s="1"/>
  <c r="E1860" i="3" s="1"/>
  <c r="A1859" i="3"/>
  <c r="H1859" i="3" s="1"/>
  <c r="E1859" i="3" s="1"/>
  <c r="A1858" i="3"/>
  <c r="H1858" i="3" s="1"/>
  <c r="E1858" i="3" s="1"/>
  <c r="A1857" i="3"/>
  <c r="H1857" i="3" s="1"/>
  <c r="E1857" i="3" s="1"/>
  <c r="A1856" i="3"/>
  <c r="H1856" i="3" s="1"/>
  <c r="E1856" i="3" s="1"/>
  <c r="A2568" i="3"/>
  <c r="H2568" i="3" s="1"/>
  <c r="E2568" i="3" s="1"/>
  <c r="B2568" i="3" s="1"/>
  <c r="A1855" i="3"/>
  <c r="H1855" i="3" s="1"/>
  <c r="E1855" i="3" s="1"/>
  <c r="A1854" i="3"/>
  <c r="H1854" i="3" s="1"/>
  <c r="E1854" i="3" s="1"/>
  <c r="A1853" i="3"/>
  <c r="H1853" i="3" s="1"/>
  <c r="E1853" i="3" s="1"/>
  <c r="A1852" i="3"/>
  <c r="H1852" i="3" s="1"/>
  <c r="E1852" i="3" s="1"/>
  <c r="A1851" i="3"/>
  <c r="H1851" i="3" s="1"/>
  <c r="E1851" i="3" s="1"/>
  <c r="A1850" i="3"/>
  <c r="H1850" i="3" s="1"/>
  <c r="E1850" i="3" s="1"/>
  <c r="A1849" i="3"/>
  <c r="H1849" i="3" s="1"/>
  <c r="E1849" i="3" s="1"/>
  <c r="A1848" i="3"/>
  <c r="H1848" i="3" s="1"/>
  <c r="E1848" i="3" s="1"/>
  <c r="A1847" i="3"/>
  <c r="H1847" i="3" s="1"/>
  <c r="E1847" i="3" s="1"/>
  <c r="A1846" i="3"/>
  <c r="H1846" i="3" s="1"/>
  <c r="E1846" i="3" s="1"/>
  <c r="A1845" i="3"/>
  <c r="H1845" i="3" s="1"/>
  <c r="E1845" i="3" s="1"/>
  <c r="A1844" i="3"/>
  <c r="H1844" i="3" s="1"/>
  <c r="E1844" i="3" s="1"/>
  <c r="A1843" i="3"/>
  <c r="H1843" i="3" s="1"/>
  <c r="E1843" i="3" s="1"/>
  <c r="A1842" i="3"/>
  <c r="H1842" i="3" s="1"/>
  <c r="E1842" i="3" s="1"/>
  <c r="A1841" i="3"/>
  <c r="H1841" i="3" s="1"/>
  <c r="E1841" i="3" s="1"/>
  <c r="A1840" i="3"/>
  <c r="H1840" i="3" s="1"/>
  <c r="E1840" i="3" s="1"/>
  <c r="A1839" i="3"/>
  <c r="H1839" i="3" s="1"/>
  <c r="E1839" i="3" s="1"/>
  <c r="A2567" i="3"/>
  <c r="H2567" i="3" s="1"/>
  <c r="E2567" i="3" s="1"/>
  <c r="B2567" i="3" s="1"/>
  <c r="A1838" i="3"/>
  <c r="H1838" i="3" s="1"/>
  <c r="E1838" i="3" s="1"/>
  <c r="A1837" i="3"/>
  <c r="H1837" i="3" s="1"/>
  <c r="E1837" i="3" s="1"/>
  <c r="A1836" i="3"/>
  <c r="H1836" i="3" s="1"/>
  <c r="E1836" i="3" s="1"/>
  <c r="A1835" i="3"/>
  <c r="H1835" i="3" s="1"/>
  <c r="E1835" i="3" s="1"/>
  <c r="A1834" i="3"/>
  <c r="H1834" i="3" s="1"/>
  <c r="E1834" i="3" s="1"/>
  <c r="A1833" i="3"/>
  <c r="H1833" i="3" s="1"/>
  <c r="E1833" i="3" s="1"/>
  <c r="A1832" i="3"/>
  <c r="H1832" i="3" s="1"/>
  <c r="E1832" i="3" s="1"/>
  <c r="A1831" i="3"/>
  <c r="H1831" i="3" s="1"/>
  <c r="E1831" i="3" s="1"/>
  <c r="A2566" i="3"/>
  <c r="H2566" i="3" s="1"/>
  <c r="E2566" i="3" s="1"/>
  <c r="B2566" i="3" s="1"/>
  <c r="A2565" i="3"/>
  <c r="H2565" i="3" s="1"/>
  <c r="E2565" i="3" s="1"/>
  <c r="B2565" i="3" s="1"/>
  <c r="A2564" i="3"/>
  <c r="H2564" i="3" s="1"/>
  <c r="E2564" i="3" s="1"/>
  <c r="B2564" i="3" s="1"/>
  <c r="A2563" i="3"/>
  <c r="H2563" i="3" s="1"/>
  <c r="E2563" i="3" s="1"/>
  <c r="B2563" i="3" s="1"/>
  <c r="A1830" i="3"/>
  <c r="H1830" i="3" s="1"/>
  <c r="E1830" i="3" s="1"/>
  <c r="A1829" i="3"/>
  <c r="H1829" i="3" s="1"/>
  <c r="E1829" i="3" s="1"/>
  <c r="A2562" i="3"/>
  <c r="H2562" i="3" s="1"/>
  <c r="E2562" i="3" s="1"/>
  <c r="B2562" i="3" s="1"/>
  <c r="A1828" i="3"/>
  <c r="H1828" i="3" s="1"/>
  <c r="E1828" i="3" s="1"/>
  <c r="A1827" i="3"/>
  <c r="H1827" i="3" s="1"/>
  <c r="E1827" i="3" s="1"/>
  <c r="A1826" i="3"/>
  <c r="H1826" i="3" s="1"/>
  <c r="E1826" i="3" s="1"/>
  <c r="A1825" i="3"/>
  <c r="H1825" i="3" s="1"/>
  <c r="E1825" i="3" s="1"/>
  <c r="A1824" i="3"/>
  <c r="H1824" i="3" s="1"/>
  <c r="E1824" i="3" s="1"/>
  <c r="A1823" i="3"/>
  <c r="H1823" i="3" s="1"/>
  <c r="E1823" i="3" s="1"/>
  <c r="A1822" i="3"/>
  <c r="H1822" i="3" s="1"/>
  <c r="E1822" i="3" s="1"/>
  <c r="A2561" i="3"/>
  <c r="E2561" i="3" s="1"/>
  <c r="A1821" i="3"/>
  <c r="H1821" i="3" s="1"/>
  <c r="E1821" i="3" s="1"/>
  <c r="A1820" i="3"/>
  <c r="H1820" i="3" s="1"/>
  <c r="E1820" i="3" s="1"/>
  <c r="A1819" i="3"/>
  <c r="H1819" i="3" s="1"/>
  <c r="E1819" i="3" s="1"/>
  <c r="A1818" i="3"/>
  <c r="H1818" i="3" s="1"/>
  <c r="E1818" i="3" s="1"/>
  <c r="A2560" i="3"/>
  <c r="H2560" i="3" s="1"/>
  <c r="E2560" i="3" s="1"/>
  <c r="B2560" i="3" s="1"/>
  <c r="A1817" i="3"/>
  <c r="H1817" i="3" s="1"/>
  <c r="E1817" i="3" s="1"/>
  <c r="A1816" i="3"/>
  <c r="H1816" i="3" s="1"/>
  <c r="E1816" i="3" s="1"/>
  <c r="A2559" i="3"/>
  <c r="H2559" i="3" s="1"/>
  <c r="E2559" i="3" s="1"/>
  <c r="B2559" i="3" s="1"/>
  <c r="A1815" i="3"/>
  <c r="H1815" i="3" s="1"/>
  <c r="E1815" i="3" s="1"/>
  <c r="A1814" i="3"/>
  <c r="H1814" i="3" s="1"/>
  <c r="E1814" i="3" s="1"/>
  <c r="A1813" i="3"/>
  <c r="H1813" i="3" s="1"/>
  <c r="E1813" i="3" s="1"/>
  <c r="A1812" i="3"/>
  <c r="H1812" i="3" s="1"/>
  <c r="E1812" i="3" s="1"/>
  <c r="A1811" i="3"/>
  <c r="H1811" i="3" s="1"/>
  <c r="E1811" i="3" s="1"/>
  <c r="A1810" i="3"/>
  <c r="H1810" i="3" s="1"/>
  <c r="E1810" i="3" s="1"/>
  <c r="A1809" i="3"/>
  <c r="H1809" i="3" s="1"/>
  <c r="E1809" i="3" s="1"/>
  <c r="A1808" i="3"/>
  <c r="H1808" i="3" s="1"/>
  <c r="E1808" i="3" s="1"/>
  <c r="A1807" i="3"/>
  <c r="H1807" i="3" s="1"/>
  <c r="E1807" i="3" s="1"/>
  <c r="A1806" i="3"/>
  <c r="H1806" i="3" s="1"/>
  <c r="E1806" i="3" s="1"/>
  <c r="A1805" i="3"/>
  <c r="H1805" i="3" s="1"/>
  <c r="E1805" i="3" s="1"/>
  <c r="A1804" i="3"/>
  <c r="H1804" i="3" s="1"/>
  <c r="E1804" i="3" s="1"/>
  <c r="A1803" i="3"/>
  <c r="H1803" i="3" s="1"/>
  <c r="E1803" i="3" s="1"/>
  <c r="A1802" i="3"/>
  <c r="H1802" i="3" s="1"/>
  <c r="E1802" i="3" s="1"/>
  <c r="A1801" i="3"/>
  <c r="H1801" i="3" s="1"/>
  <c r="E1801" i="3" s="1"/>
  <c r="A1800" i="3"/>
  <c r="H1800" i="3" s="1"/>
  <c r="E1800" i="3" s="1"/>
  <c r="A1799" i="3"/>
  <c r="H1799" i="3" s="1"/>
  <c r="E1799" i="3" s="1"/>
  <c r="A1798" i="3"/>
  <c r="H1798" i="3" s="1"/>
  <c r="E1798" i="3" s="1"/>
  <c r="A1797" i="3"/>
  <c r="H1797" i="3" s="1"/>
  <c r="E1797" i="3" s="1"/>
  <c r="A2558" i="3"/>
  <c r="H2558" i="3" s="1"/>
  <c r="E2558" i="3" s="1"/>
  <c r="B2558" i="3" s="1"/>
  <c r="A1796" i="3"/>
  <c r="H1796" i="3" s="1"/>
  <c r="E1796" i="3" s="1"/>
  <c r="A1795" i="3"/>
  <c r="H1795" i="3" s="1"/>
  <c r="E1795" i="3" s="1"/>
  <c r="A1794" i="3"/>
  <c r="H1794" i="3" s="1"/>
  <c r="E1794" i="3" s="1"/>
  <c r="A1793" i="3"/>
  <c r="H1793" i="3" s="1"/>
  <c r="E1793" i="3" s="1"/>
  <c r="A1792" i="3"/>
  <c r="H1792" i="3" s="1"/>
  <c r="E1792" i="3" s="1"/>
  <c r="A1791" i="3"/>
  <c r="H1791" i="3" s="1"/>
  <c r="E1791" i="3" s="1"/>
  <c r="A2557" i="3"/>
  <c r="E2557" i="3" s="1"/>
  <c r="A1790" i="3"/>
  <c r="H1790" i="3" s="1"/>
  <c r="E1790" i="3" s="1"/>
  <c r="A1789" i="3"/>
  <c r="H1789" i="3" s="1"/>
  <c r="E1789" i="3" s="1"/>
  <c r="A1788" i="3"/>
  <c r="H1788" i="3" s="1"/>
  <c r="E1788" i="3" s="1"/>
  <c r="A1787" i="3"/>
  <c r="H1787" i="3" s="1"/>
  <c r="E1787" i="3" s="1"/>
  <c r="A1786" i="3"/>
  <c r="H1786" i="3" s="1"/>
  <c r="E1786" i="3" s="1"/>
  <c r="A1785" i="3"/>
  <c r="H1785" i="3" s="1"/>
  <c r="E1785" i="3" s="1"/>
  <c r="A1784" i="3"/>
  <c r="H1784" i="3" s="1"/>
  <c r="E1784" i="3" s="1"/>
  <c r="A1783" i="3"/>
  <c r="H1783" i="3" s="1"/>
  <c r="E1783" i="3" s="1"/>
  <c r="A1782" i="3"/>
  <c r="H1782" i="3" s="1"/>
  <c r="E1782" i="3" s="1"/>
  <c r="A1781" i="3"/>
  <c r="H1781" i="3" s="1"/>
  <c r="E1781" i="3" s="1"/>
  <c r="A1780" i="3"/>
  <c r="H1780" i="3" s="1"/>
  <c r="E1780" i="3" s="1"/>
  <c r="A1779" i="3"/>
  <c r="H1779" i="3" s="1"/>
  <c r="E1779" i="3" s="1"/>
  <c r="A1778" i="3"/>
  <c r="H1778" i="3" s="1"/>
  <c r="E1778" i="3" s="1"/>
  <c r="A1777" i="3"/>
  <c r="H1777" i="3" s="1"/>
  <c r="E1777" i="3" s="1"/>
  <c r="A2556" i="3"/>
  <c r="H2556" i="3" s="1"/>
  <c r="E2556" i="3" s="1"/>
  <c r="B2556" i="3" s="1"/>
  <c r="A1776" i="3"/>
  <c r="H1776" i="3" s="1"/>
  <c r="E1776" i="3" s="1"/>
  <c r="A1775" i="3"/>
  <c r="H1775" i="3" s="1"/>
  <c r="E1775" i="3" s="1"/>
  <c r="A1774" i="3"/>
  <c r="H1774" i="3" s="1"/>
  <c r="E1774" i="3" s="1"/>
  <c r="A2555" i="3"/>
  <c r="H2555" i="3" s="1"/>
  <c r="E2555" i="3" s="1"/>
  <c r="B2555" i="3" s="1"/>
  <c r="A1773" i="3"/>
  <c r="H1773" i="3" s="1"/>
  <c r="E1773" i="3" s="1"/>
  <c r="A1772" i="3"/>
  <c r="H1772" i="3" s="1"/>
  <c r="E1772" i="3" s="1"/>
  <c r="A1771" i="3"/>
  <c r="H1771" i="3" s="1"/>
  <c r="E1771" i="3" s="1"/>
  <c r="A2554" i="3"/>
  <c r="H2554" i="3" s="1"/>
  <c r="E2554" i="3" s="1"/>
  <c r="B2554" i="3" s="1"/>
  <c r="A1770" i="3"/>
  <c r="H1770" i="3" s="1"/>
  <c r="E1770" i="3" s="1"/>
  <c r="A1769" i="3"/>
  <c r="H1769" i="3" s="1"/>
  <c r="E1769" i="3" s="1"/>
  <c r="A1768" i="3"/>
  <c r="H1768" i="3" s="1"/>
  <c r="E1768" i="3" s="1"/>
  <c r="A1767" i="3"/>
  <c r="H1767" i="3" s="1"/>
  <c r="E1767" i="3" s="1"/>
  <c r="A1766" i="3"/>
  <c r="H1766" i="3" s="1"/>
  <c r="E1766" i="3" s="1"/>
  <c r="A1765" i="3"/>
  <c r="H1765" i="3" s="1"/>
  <c r="E1765" i="3" s="1"/>
  <c r="A1764" i="3"/>
  <c r="H1764" i="3" s="1"/>
  <c r="E1764" i="3" s="1"/>
  <c r="A1763" i="3"/>
  <c r="H1763" i="3" s="1"/>
  <c r="E1763" i="3" s="1"/>
  <c r="A1762" i="3"/>
  <c r="H1762" i="3" s="1"/>
  <c r="E1762" i="3" s="1"/>
  <c r="A1761" i="3"/>
  <c r="H1761" i="3" s="1"/>
  <c r="E1761" i="3" s="1"/>
  <c r="A1760" i="3"/>
  <c r="H1760" i="3" s="1"/>
  <c r="E1760" i="3" s="1"/>
  <c r="A1759" i="3"/>
  <c r="H1759" i="3" s="1"/>
  <c r="E1759" i="3" s="1"/>
  <c r="A1758" i="3"/>
  <c r="H1758" i="3" s="1"/>
  <c r="E1758" i="3" s="1"/>
  <c r="A1757" i="3"/>
  <c r="H1757" i="3" s="1"/>
  <c r="E1757" i="3" s="1"/>
  <c r="A1756" i="3"/>
  <c r="H1756" i="3" s="1"/>
  <c r="E1756" i="3" s="1"/>
  <c r="A1755" i="3"/>
  <c r="H1755" i="3" s="1"/>
  <c r="E1755" i="3" s="1"/>
  <c r="A1754" i="3"/>
  <c r="H1754" i="3" s="1"/>
  <c r="E1754" i="3" s="1"/>
  <c r="A1753" i="3"/>
  <c r="H1753" i="3" s="1"/>
  <c r="E1753" i="3" s="1"/>
  <c r="A1752" i="3"/>
  <c r="H1752" i="3" s="1"/>
  <c r="E1752" i="3" s="1"/>
  <c r="A1751" i="3"/>
  <c r="H1751" i="3" s="1"/>
  <c r="E1751" i="3" s="1"/>
  <c r="A1750" i="3"/>
  <c r="H1750" i="3" s="1"/>
  <c r="E1750" i="3" s="1"/>
  <c r="A1749" i="3"/>
  <c r="H1749" i="3" s="1"/>
  <c r="E1749" i="3" s="1"/>
  <c r="A1748" i="3"/>
  <c r="H1748" i="3" s="1"/>
  <c r="E1748" i="3" s="1"/>
  <c r="A1747" i="3"/>
  <c r="H1747" i="3" s="1"/>
  <c r="E1747" i="3" s="1"/>
  <c r="A1746" i="3"/>
  <c r="H1746" i="3" s="1"/>
  <c r="E1746" i="3" s="1"/>
  <c r="A1745" i="3"/>
  <c r="H1745" i="3" s="1"/>
  <c r="E1745" i="3" s="1"/>
  <c r="A2553" i="3"/>
  <c r="H2553" i="3" s="1"/>
  <c r="E2553" i="3" s="1"/>
  <c r="B2553" i="3" s="1"/>
  <c r="A1744" i="3"/>
  <c r="H1744" i="3" s="1"/>
  <c r="E1744" i="3" s="1"/>
  <c r="A1743" i="3"/>
  <c r="H1743" i="3" s="1"/>
  <c r="E1743" i="3" s="1"/>
  <c r="A1742" i="3"/>
  <c r="H1742" i="3" s="1"/>
  <c r="E1742" i="3" s="1"/>
  <c r="A1741" i="3"/>
  <c r="H1741" i="3" s="1"/>
  <c r="E1741" i="3" s="1"/>
  <c r="A1740" i="3"/>
  <c r="H1740" i="3" s="1"/>
  <c r="E1740" i="3" s="1"/>
  <c r="A1739" i="3"/>
  <c r="H1739" i="3" s="1"/>
  <c r="E1739" i="3" s="1"/>
  <c r="A2552" i="3"/>
  <c r="H2552" i="3" s="1"/>
  <c r="E2552" i="3" s="1"/>
  <c r="A2551" i="3"/>
  <c r="H2551" i="3" s="1"/>
  <c r="E2551" i="3" s="1"/>
  <c r="B2551" i="3" s="1"/>
  <c r="A1738" i="3"/>
  <c r="H1738" i="3" s="1"/>
  <c r="E1738" i="3" s="1"/>
  <c r="A1737" i="3"/>
  <c r="H1737" i="3" s="1"/>
  <c r="E1737" i="3" s="1"/>
  <c r="A1736" i="3"/>
  <c r="H1736" i="3" s="1"/>
  <c r="E1736" i="3" s="1"/>
  <c r="A1735" i="3"/>
  <c r="H1735" i="3" s="1"/>
  <c r="E1735" i="3" s="1"/>
  <c r="A1734" i="3"/>
  <c r="H1734" i="3" s="1"/>
  <c r="E1734" i="3" s="1"/>
  <c r="A1733" i="3"/>
  <c r="H1733" i="3" s="1"/>
  <c r="E1733" i="3" s="1"/>
  <c r="A2550" i="3"/>
  <c r="H2550" i="3" s="1"/>
  <c r="E2550" i="3" s="1"/>
  <c r="B2550" i="3" s="1"/>
  <c r="A1732" i="3"/>
  <c r="H1732" i="3" s="1"/>
  <c r="E1732" i="3" s="1"/>
  <c r="A2549" i="3"/>
  <c r="H2549" i="3" s="1"/>
  <c r="E2549" i="3" s="1"/>
  <c r="B2549" i="3" s="1"/>
  <c r="A1731" i="3"/>
  <c r="H1731" i="3" s="1"/>
  <c r="E1731" i="3" s="1"/>
  <c r="A1730" i="3"/>
  <c r="H1730" i="3" s="1"/>
  <c r="E1730" i="3" s="1"/>
  <c r="A1729" i="3"/>
  <c r="H1729" i="3" s="1"/>
  <c r="E1729" i="3" s="1"/>
  <c r="A1728" i="3"/>
  <c r="H1728" i="3" s="1"/>
  <c r="E1728" i="3" s="1"/>
  <c r="A1727" i="3"/>
  <c r="H1727" i="3" s="1"/>
  <c r="E1727" i="3" s="1"/>
  <c r="A1726" i="3"/>
  <c r="H1726" i="3" s="1"/>
  <c r="E1726" i="3" s="1"/>
  <c r="A2548" i="3"/>
  <c r="H2548" i="3" s="1"/>
  <c r="E2548" i="3" s="1"/>
  <c r="B2548" i="3" s="1"/>
  <c r="A2547" i="3"/>
  <c r="H2547" i="3" s="1"/>
  <c r="E2547" i="3" s="1"/>
  <c r="B2547" i="3" s="1"/>
  <c r="A1725" i="3"/>
  <c r="H1725" i="3" s="1"/>
  <c r="E1725" i="3" s="1"/>
  <c r="A1724" i="3"/>
  <c r="H1724" i="3" s="1"/>
  <c r="E1724" i="3" s="1"/>
  <c r="A1723" i="3"/>
  <c r="H1723" i="3" s="1"/>
  <c r="E1723" i="3" s="1"/>
  <c r="A1722" i="3"/>
  <c r="H1722" i="3" s="1"/>
  <c r="E1722" i="3" s="1"/>
  <c r="A1721" i="3"/>
  <c r="H1721" i="3" s="1"/>
  <c r="E1721" i="3" s="1"/>
  <c r="A1720" i="3"/>
  <c r="H1720" i="3" s="1"/>
  <c r="E1720" i="3" s="1"/>
  <c r="A1719" i="3"/>
  <c r="H1719" i="3" s="1"/>
  <c r="E1719" i="3" s="1"/>
  <c r="A1718" i="3"/>
  <c r="H1718" i="3" s="1"/>
  <c r="E1718" i="3" s="1"/>
  <c r="A1717" i="3"/>
  <c r="H1717" i="3" s="1"/>
  <c r="E1717" i="3" s="1"/>
  <c r="A1716" i="3"/>
  <c r="H1716" i="3" s="1"/>
  <c r="E1716" i="3" s="1"/>
  <c r="A1715" i="3"/>
  <c r="H1715" i="3" s="1"/>
  <c r="E1715" i="3" s="1"/>
  <c r="A1714" i="3"/>
  <c r="H1714" i="3" s="1"/>
  <c r="E1714" i="3" s="1"/>
  <c r="A1713" i="3"/>
  <c r="H1713" i="3" s="1"/>
  <c r="E1713" i="3" s="1"/>
  <c r="A1712" i="3"/>
  <c r="H1712" i="3" s="1"/>
  <c r="E1712" i="3" s="1"/>
  <c r="A1711" i="3"/>
  <c r="H1711" i="3" s="1"/>
  <c r="E1711" i="3" s="1"/>
  <c r="A1710" i="3"/>
  <c r="H1710" i="3" s="1"/>
  <c r="E1710" i="3" s="1"/>
  <c r="A1709" i="3"/>
  <c r="H1709" i="3" s="1"/>
  <c r="E1709" i="3" s="1"/>
  <c r="A1708" i="3"/>
  <c r="H1708" i="3" s="1"/>
  <c r="E1708" i="3" s="1"/>
  <c r="A1707" i="3"/>
  <c r="H1707" i="3" s="1"/>
  <c r="E1707" i="3" s="1"/>
  <c r="A1706" i="3"/>
  <c r="H1706" i="3" s="1"/>
  <c r="E1706" i="3" s="1"/>
  <c r="A1705" i="3"/>
  <c r="H1705" i="3" s="1"/>
  <c r="E1705" i="3" s="1"/>
  <c r="A1704" i="3"/>
  <c r="H1704" i="3" s="1"/>
  <c r="E1704" i="3" s="1"/>
  <c r="A1703" i="3"/>
  <c r="H1703" i="3" s="1"/>
  <c r="E1703" i="3" s="1"/>
  <c r="A1702" i="3"/>
  <c r="H1702" i="3" s="1"/>
  <c r="E1702" i="3" s="1"/>
  <c r="A1701" i="3"/>
  <c r="H1701" i="3" s="1"/>
  <c r="E1701" i="3" s="1"/>
  <c r="A1700" i="3"/>
  <c r="H1700" i="3" s="1"/>
  <c r="E1700" i="3" s="1"/>
  <c r="A1699" i="3"/>
  <c r="H1699" i="3" s="1"/>
  <c r="E1699" i="3" s="1"/>
  <c r="A1698" i="3"/>
  <c r="H1698" i="3" s="1"/>
  <c r="E1698" i="3" s="1"/>
  <c r="A1697" i="3"/>
  <c r="H1697" i="3" s="1"/>
  <c r="E1697" i="3" s="1"/>
  <c r="A1696" i="3"/>
  <c r="H1696" i="3" s="1"/>
  <c r="E1696" i="3" s="1"/>
  <c r="A1695" i="3"/>
  <c r="H1695" i="3" s="1"/>
  <c r="E1695" i="3" s="1"/>
  <c r="A1694" i="3"/>
  <c r="H1694" i="3" s="1"/>
  <c r="E1694" i="3" s="1"/>
  <c r="A1693" i="3"/>
  <c r="H1693" i="3" s="1"/>
  <c r="E1693" i="3" s="1"/>
  <c r="A1692" i="3"/>
  <c r="H1692" i="3" s="1"/>
  <c r="E1692" i="3" s="1"/>
  <c r="A1691" i="3"/>
  <c r="H1691" i="3" s="1"/>
  <c r="E1691" i="3" s="1"/>
  <c r="A1690" i="3"/>
  <c r="H1690" i="3" s="1"/>
  <c r="E1690" i="3" s="1"/>
  <c r="A2546" i="3"/>
  <c r="H2546" i="3" s="1"/>
  <c r="E2546" i="3" s="1"/>
  <c r="B2546" i="3" s="1"/>
  <c r="A1689" i="3"/>
  <c r="H1689" i="3" s="1"/>
  <c r="E1689" i="3" s="1"/>
  <c r="A1688" i="3"/>
  <c r="H1688" i="3" s="1"/>
  <c r="E1688" i="3" s="1"/>
  <c r="A1687" i="3"/>
  <c r="H1687" i="3" s="1"/>
  <c r="E1687" i="3" s="1"/>
  <c r="A1686" i="3"/>
  <c r="H1686" i="3" s="1"/>
  <c r="E1686" i="3" s="1"/>
  <c r="A1685" i="3"/>
  <c r="H1685" i="3" s="1"/>
  <c r="E1685" i="3" s="1"/>
  <c r="A1684" i="3"/>
  <c r="H1684" i="3" s="1"/>
  <c r="E1684" i="3" s="1"/>
  <c r="A1683" i="3"/>
  <c r="H1683" i="3" s="1"/>
  <c r="E1683" i="3" s="1"/>
  <c r="A1682" i="3"/>
  <c r="H1682" i="3" s="1"/>
  <c r="E1682" i="3" s="1"/>
  <c r="A1681" i="3"/>
  <c r="H1681" i="3" s="1"/>
  <c r="E1681" i="3" s="1"/>
  <c r="A1680" i="3"/>
  <c r="H1680" i="3" s="1"/>
  <c r="E1680" i="3" s="1"/>
  <c r="A1679" i="3"/>
  <c r="H1679" i="3" s="1"/>
  <c r="E1679" i="3" s="1"/>
  <c r="A1678" i="3"/>
  <c r="H1678" i="3" s="1"/>
  <c r="E1678" i="3" s="1"/>
  <c r="A1677" i="3"/>
  <c r="H1677" i="3" s="1"/>
  <c r="E1677" i="3" s="1"/>
  <c r="A1676" i="3"/>
  <c r="H1676" i="3" s="1"/>
  <c r="E1676" i="3" s="1"/>
  <c r="A1675" i="3"/>
  <c r="H1675" i="3" s="1"/>
  <c r="E1675" i="3" s="1"/>
  <c r="A1674" i="3"/>
  <c r="H1674" i="3" s="1"/>
  <c r="E1674" i="3" s="1"/>
  <c r="A1673" i="3"/>
  <c r="H1673" i="3" s="1"/>
  <c r="E1673" i="3" s="1"/>
  <c r="A1672" i="3"/>
  <c r="H1672" i="3" s="1"/>
  <c r="E1672" i="3" s="1"/>
  <c r="A1671" i="3"/>
  <c r="H1671" i="3" s="1"/>
  <c r="E1671" i="3" s="1"/>
  <c r="A1670" i="3"/>
  <c r="H1670" i="3" s="1"/>
  <c r="E1670" i="3" s="1"/>
  <c r="A1669" i="3"/>
  <c r="H1669" i="3" s="1"/>
  <c r="E1669" i="3" s="1"/>
  <c r="A1668" i="3"/>
  <c r="H1668" i="3" s="1"/>
  <c r="E1668" i="3" s="1"/>
  <c r="A1667" i="3"/>
  <c r="H1667" i="3" s="1"/>
  <c r="E1667" i="3" s="1"/>
  <c r="A1666" i="3"/>
  <c r="H1666" i="3" s="1"/>
  <c r="E1666" i="3" s="1"/>
  <c r="A1665" i="3"/>
  <c r="H1665" i="3" s="1"/>
  <c r="E1665" i="3" s="1"/>
  <c r="A1664" i="3"/>
  <c r="H1664" i="3" s="1"/>
  <c r="E1664" i="3" s="1"/>
  <c r="A1663" i="3"/>
  <c r="H1663" i="3" s="1"/>
  <c r="E1663" i="3" s="1"/>
  <c r="A1662" i="3"/>
  <c r="H1662" i="3" s="1"/>
  <c r="E1662" i="3" s="1"/>
  <c r="A1661" i="3"/>
  <c r="H1661" i="3" s="1"/>
  <c r="E1661" i="3" s="1"/>
  <c r="A1660" i="3"/>
  <c r="H1660" i="3" s="1"/>
  <c r="E1660" i="3" s="1"/>
  <c r="A1659" i="3"/>
  <c r="H1659" i="3" s="1"/>
  <c r="E1659" i="3" s="1"/>
  <c r="A1658" i="3"/>
  <c r="H1658" i="3" s="1"/>
  <c r="E1658" i="3" s="1"/>
  <c r="A1657" i="3"/>
  <c r="H1657" i="3" s="1"/>
  <c r="E1657" i="3" s="1"/>
  <c r="A1656" i="3"/>
  <c r="H1656" i="3" s="1"/>
  <c r="E1656" i="3" s="1"/>
  <c r="A1655" i="3"/>
  <c r="H1655" i="3" s="1"/>
  <c r="E1655" i="3" s="1"/>
  <c r="A1654" i="3"/>
  <c r="H1654" i="3" s="1"/>
  <c r="E1654" i="3" s="1"/>
  <c r="A1653" i="3"/>
  <c r="H1653" i="3" s="1"/>
  <c r="E1653" i="3" s="1"/>
  <c r="A1652" i="3"/>
  <c r="H1652" i="3" s="1"/>
  <c r="E1652" i="3" s="1"/>
  <c r="A1651" i="3"/>
  <c r="H1651" i="3" s="1"/>
  <c r="E1651" i="3" s="1"/>
  <c r="A1650" i="3"/>
  <c r="H1650" i="3" s="1"/>
  <c r="E1650" i="3" s="1"/>
  <c r="A1649" i="3"/>
  <c r="H1649" i="3" s="1"/>
  <c r="E1649" i="3" s="1"/>
  <c r="A1648" i="3"/>
  <c r="H1648" i="3" s="1"/>
  <c r="E1648" i="3" s="1"/>
  <c r="A1647" i="3"/>
  <c r="H1647" i="3" s="1"/>
  <c r="E1647" i="3" s="1"/>
  <c r="A1646" i="3"/>
  <c r="H1646" i="3" s="1"/>
  <c r="E1646" i="3" s="1"/>
  <c r="A1645" i="3"/>
  <c r="H1645" i="3" s="1"/>
  <c r="E1645" i="3" s="1"/>
  <c r="A1644" i="3"/>
  <c r="H1644" i="3" s="1"/>
  <c r="E1644" i="3" s="1"/>
  <c r="A1643" i="3"/>
  <c r="H1643" i="3" s="1"/>
  <c r="E1643" i="3" s="1"/>
  <c r="A1642" i="3"/>
  <c r="H1642" i="3" s="1"/>
  <c r="E1642" i="3" s="1"/>
  <c r="A1641" i="3"/>
  <c r="H1641" i="3" s="1"/>
  <c r="E1641" i="3" s="1"/>
  <c r="A2545" i="3"/>
  <c r="H2545" i="3" s="1"/>
  <c r="E2545" i="3" s="1"/>
  <c r="B2545" i="3" s="1"/>
  <c r="A2544" i="3"/>
  <c r="H2544" i="3" s="1"/>
  <c r="E2544" i="3" s="1"/>
  <c r="B2544" i="3" s="1"/>
  <c r="A1640" i="3"/>
  <c r="H1640" i="3" s="1"/>
  <c r="E1640" i="3" s="1"/>
  <c r="A1639" i="3"/>
  <c r="H1639" i="3" s="1"/>
  <c r="E1639" i="3" s="1"/>
  <c r="A1638" i="3"/>
  <c r="H1638" i="3" s="1"/>
  <c r="E1638" i="3" s="1"/>
  <c r="A2543" i="3"/>
  <c r="A1637" i="3"/>
  <c r="E1637" i="3" s="1"/>
  <c r="A1636" i="3"/>
  <c r="H1636" i="3" s="1"/>
  <c r="E1636" i="3" s="1"/>
  <c r="A1635" i="3"/>
  <c r="H1635" i="3" s="1"/>
  <c r="E1635" i="3" s="1"/>
  <c r="A1634" i="3"/>
  <c r="H1634" i="3" s="1"/>
  <c r="E1634" i="3" s="1"/>
  <c r="A1633" i="3"/>
  <c r="H1633" i="3" s="1"/>
  <c r="E1633" i="3" s="1"/>
  <c r="A1632" i="3"/>
  <c r="H1632" i="3" s="1"/>
  <c r="E1632" i="3" s="1"/>
  <c r="A1631" i="3"/>
  <c r="H1631" i="3" s="1"/>
  <c r="E1631" i="3" s="1"/>
  <c r="A1630" i="3"/>
  <c r="H1630" i="3" s="1"/>
  <c r="E1630" i="3" s="1"/>
  <c r="A2542" i="3"/>
  <c r="H2542" i="3" s="1"/>
  <c r="E2542" i="3" s="1"/>
  <c r="B2542" i="3" s="1"/>
  <c r="A1629" i="3"/>
  <c r="H1629" i="3" s="1"/>
  <c r="E1629" i="3" s="1"/>
  <c r="A2541" i="3"/>
  <c r="H2541" i="3" s="1"/>
  <c r="E2541" i="3" s="1"/>
  <c r="B2541" i="3" s="1"/>
  <c r="A1628" i="3"/>
  <c r="H1628" i="3" s="1"/>
  <c r="E1628" i="3" s="1"/>
  <c r="A2540" i="3"/>
  <c r="H2540" i="3" s="1"/>
  <c r="E2540" i="3" s="1"/>
  <c r="B2540" i="3" s="1"/>
  <c r="A1627" i="3"/>
  <c r="H1627" i="3" s="1"/>
  <c r="E1627" i="3" s="1"/>
  <c r="A1626" i="3"/>
  <c r="H1626" i="3" s="1"/>
  <c r="E1626" i="3" s="1"/>
  <c r="A1625" i="3"/>
  <c r="H1625" i="3" s="1"/>
  <c r="E1625" i="3" s="1"/>
  <c r="A1624" i="3"/>
  <c r="H1624" i="3" s="1"/>
  <c r="E1624" i="3" s="1"/>
  <c r="A1623" i="3"/>
  <c r="H1623" i="3" s="1"/>
  <c r="E1623" i="3" s="1"/>
  <c r="A1622" i="3"/>
  <c r="H1622" i="3" s="1"/>
  <c r="E1622" i="3" s="1"/>
  <c r="A2539" i="3"/>
  <c r="E2539" i="3" s="1"/>
  <c r="A1621" i="3"/>
  <c r="H1621" i="3" s="1"/>
  <c r="E1621" i="3" s="1"/>
  <c r="A1620" i="3"/>
  <c r="H1620" i="3" s="1"/>
  <c r="E1620" i="3" s="1"/>
  <c r="A1619" i="3"/>
  <c r="H1619" i="3" s="1"/>
  <c r="E1619" i="3" s="1"/>
  <c r="A1618" i="3"/>
  <c r="H1618" i="3" s="1"/>
  <c r="E1618" i="3" s="1"/>
  <c r="A1617" i="3"/>
  <c r="H1617" i="3" s="1"/>
  <c r="E1617" i="3" s="1"/>
  <c r="A1616" i="3"/>
  <c r="H1616" i="3" s="1"/>
  <c r="E1616" i="3" s="1"/>
  <c r="A1615" i="3"/>
  <c r="H1615" i="3" s="1"/>
  <c r="E1615" i="3" s="1"/>
  <c r="A1614" i="3"/>
  <c r="H1614" i="3" s="1"/>
  <c r="E1614" i="3" s="1"/>
  <c r="A1474" i="3"/>
  <c r="H1474" i="3" s="1"/>
  <c r="A1613" i="3"/>
  <c r="H1613" i="3" s="1"/>
  <c r="E1613" i="3" s="1"/>
  <c r="A1612" i="3"/>
  <c r="H1612" i="3" s="1"/>
  <c r="E1612" i="3" s="1"/>
  <c r="A1611" i="3"/>
  <c r="H1611" i="3" s="1"/>
  <c r="E1611" i="3" s="1"/>
  <c r="A1610" i="3"/>
  <c r="H1610" i="3" s="1"/>
  <c r="E1610" i="3" s="1"/>
  <c r="A1609" i="3"/>
  <c r="H1609" i="3" s="1"/>
  <c r="E1609" i="3" s="1"/>
  <c r="A1608" i="3"/>
  <c r="H1608" i="3" s="1"/>
  <c r="E1608" i="3" s="1"/>
  <c r="A1607" i="3"/>
  <c r="H1607" i="3" s="1"/>
  <c r="E1607" i="3" s="1"/>
  <c r="A1606" i="3"/>
  <c r="H1606" i="3" s="1"/>
  <c r="E1606" i="3" s="1"/>
  <c r="A1605" i="3"/>
  <c r="H1605" i="3" s="1"/>
  <c r="E1605" i="3" s="1"/>
  <c r="A1604" i="3"/>
  <c r="H1604" i="3" s="1"/>
  <c r="E1604" i="3" s="1"/>
  <c r="A1603" i="3"/>
  <c r="H1603" i="3" s="1"/>
  <c r="E1603" i="3" s="1"/>
  <c r="A1602" i="3"/>
  <c r="H1602" i="3" s="1"/>
  <c r="E1602" i="3" s="1"/>
  <c r="A1601" i="3"/>
  <c r="H1601" i="3" s="1"/>
  <c r="E1601" i="3" s="1"/>
  <c r="A1600" i="3"/>
  <c r="H1600" i="3" s="1"/>
  <c r="E1600" i="3" s="1"/>
  <c r="A1599" i="3"/>
  <c r="H1599" i="3" s="1"/>
  <c r="E1599" i="3" s="1"/>
  <c r="A1598" i="3"/>
  <c r="H1598" i="3" s="1"/>
  <c r="E1598" i="3" s="1"/>
  <c r="A1597" i="3"/>
  <c r="H1597" i="3" s="1"/>
  <c r="E1597" i="3" s="1"/>
  <c r="A1596" i="3"/>
  <c r="H1596" i="3" s="1"/>
  <c r="E1596" i="3" s="1"/>
  <c r="A1595" i="3"/>
  <c r="H1595" i="3" s="1"/>
  <c r="E1595" i="3" s="1"/>
  <c r="A1594" i="3"/>
  <c r="H1594" i="3" s="1"/>
  <c r="E1594" i="3" s="1"/>
  <c r="A1593" i="3"/>
  <c r="H1593" i="3" s="1"/>
  <c r="E1593" i="3" s="1"/>
  <c r="A1592" i="3"/>
  <c r="H1592" i="3" s="1"/>
  <c r="E1592" i="3" s="1"/>
  <c r="A1591" i="3"/>
  <c r="H1591" i="3" s="1"/>
  <c r="E1591" i="3" s="1"/>
  <c r="A1590" i="3"/>
  <c r="H1590" i="3" s="1"/>
  <c r="E1590" i="3" s="1"/>
  <c r="A1589" i="3"/>
  <c r="H1589" i="3" s="1"/>
  <c r="E1589" i="3" s="1"/>
  <c r="A1588" i="3"/>
  <c r="H1588" i="3" s="1"/>
  <c r="E1588" i="3" s="1"/>
  <c r="A1587" i="3"/>
  <c r="H1587" i="3" s="1"/>
  <c r="E1587" i="3" s="1"/>
  <c r="A1586" i="3"/>
  <c r="H1586" i="3" s="1"/>
  <c r="E1586" i="3" s="1"/>
  <c r="A1585" i="3"/>
  <c r="H1585" i="3" s="1"/>
  <c r="E1585" i="3" s="1"/>
  <c r="A1584" i="3"/>
  <c r="H1584" i="3" s="1"/>
  <c r="E1584" i="3" s="1"/>
  <c r="A1583" i="3"/>
  <c r="H1583" i="3" s="1"/>
  <c r="E1583" i="3" s="1"/>
  <c r="A1582" i="3"/>
  <c r="H1582" i="3" s="1"/>
  <c r="E1582" i="3" s="1"/>
  <c r="A1581" i="3"/>
  <c r="H1581" i="3" s="1"/>
  <c r="E1581" i="3" s="1"/>
  <c r="A1580" i="3"/>
  <c r="H1580" i="3" s="1"/>
  <c r="E1580" i="3" s="1"/>
  <c r="A1579" i="3"/>
  <c r="H1579" i="3" s="1"/>
  <c r="E1579" i="3" s="1"/>
  <c r="A1578" i="3"/>
  <c r="H1578" i="3" s="1"/>
  <c r="E1578" i="3" s="1"/>
  <c r="A1577" i="3"/>
  <c r="H1577" i="3" s="1"/>
  <c r="E1577" i="3" s="1"/>
  <c r="A1576" i="3"/>
  <c r="H1576" i="3" s="1"/>
  <c r="E1576" i="3" s="1"/>
  <c r="A1575" i="3"/>
  <c r="H1575" i="3" s="1"/>
  <c r="E1575" i="3" s="1"/>
  <c r="A1574" i="3"/>
  <c r="H1574" i="3" s="1"/>
  <c r="E1574" i="3" s="1"/>
  <c r="A1573" i="3"/>
  <c r="H1573" i="3" s="1"/>
  <c r="E1573" i="3" s="1"/>
  <c r="A1572" i="3"/>
  <c r="H1572" i="3" s="1"/>
  <c r="E1572" i="3" s="1"/>
  <c r="A1571" i="3"/>
  <c r="H1571" i="3" s="1"/>
  <c r="E1571" i="3" s="1"/>
  <c r="A1570" i="3"/>
  <c r="H1570" i="3" s="1"/>
  <c r="E1570" i="3" s="1"/>
  <c r="A1569" i="3"/>
  <c r="H1569" i="3" s="1"/>
  <c r="E1569" i="3" s="1"/>
  <c r="A1568" i="3"/>
  <c r="H1568" i="3" s="1"/>
  <c r="E1568" i="3" s="1"/>
  <c r="A1567" i="3"/>
  <c r="H1567" i="3" s="1"/>
  <c r="E1567" i="3" s="1"/>
  <c r="A1566" i="3"/>
  <c r="H1566" i="3" s="1"/>
  <c r="E1566" i="3" s="1"/>
  <c r="A1565" i="3"/>
  <c r="H1565" i="3" s="1"/>
  <c r="E1565" i="3" s="1"/>
  <c r="A1564" i="3"/>
  <c r="H1564" i="3" s="1"/>
  <c r="E1564" i="3" s="1"/>
  <c r="A1563" i="3"/>
  <c r="H1563" i="3" s="1"/>
  <c r="E1563" i="3" s="1"/>
  <c r="A1562" i="3"/>
  <c r="H1562" i="3" s="1"/>
  <c r="E1562" i="3" s="1"/>
  <c r="A1561" i="3"/>
  <c r="H1561" i="3" s="1"/>
  <c r="E1561" i="3" s="1"/>
  <c r="A1560" i="3"/>
  <c r="H1560" i="3" s="1"/>
  <c r="E1560" i="3" s="1"/>
  <c r="A1559" i="3"/>
  <c r="H1559" i="3" s="1"/>
  <c r="E1559" i="3" s="1"/>
  <c r="A1558" i="3"/>
  <c r="H1558" i="3" s="1"/>
  <c r="E1558" i="3" s="1"/>
  <c r="A1557" i="3"/>
  <c r="H1557" i="3" s="1"/>
  <c r="E1557" i="3" s="1"/>
  <c r="A2538" i="3"/>
  <c r="H2538" i="3" s="1"/>
  <c r="E2538" i="3" s="1"/>
  <c r="B2538" i="3" s="1"/>
  <c r="A1556" i="3"/>
  <c r="H1556" i="3" s="1"/>
  <c r="E1556" i="3" s="1"/>
  <c r="A1555" i="3"/>
  <c r="H1555" i="3" s="1"/>
  <c r="E1555" i="3" s="1"/>
  <c r="A2537" i="3"/>
  <c r="H2537" i="3" s="1"/>
  <c r="E2537" i="3" s="1"/>
  <c r="B2537" i="3" s="1"/>
  <c r="A1471" i="3"/>
  <c r="H1471" i="3" s="1"/>
  <c r="A1554" i="3"/>
  <c r="H1554" i="3" s="1"/>
  <c r="E1554" i="3" s="1"/>
  <c r="A1553" i="3"/>
  <c r="H1553" i="3" s="1"/>
  <c r="E1553" i="3" s="1"/>
  <c r="A1552" i="3"/>
  <c r="H1552" i="3" s="1"/>
  <c r="E1552" i="3" s="1"/>
  <c r="A1551" i="3"/>
  <c r="H1551" i="3" s="1"/>
  <c r="E1551" i="3" s="1"/>
  <c r="A1550" i="3"/>
  <c r="H1550" i="3" s="1"/>
  <c r="E1550" i="3" s="1"/>
  <c r="A1549" i="3"/>
  <c r="H1549" i="3" s="1"/>
  <c r="E1549" i="3" s="1"/>
  <c r="A1548" i="3"/>
  <c r="H1548" i="3" s="1"/>
  <c r="E1548" i="3" s="1"/>
  <c r="A1547" i="3"/>
  <c r="H1547" i="3" s="1"/>
  <c r="E1547" i="3" s="1"/>
  <c r="A1546" i="3"/>
  <c r="H1546" i="3" s="1"/>
  <c r="E1546" i="3" s="1"/>
  <c r="A1545" i="3"/>
  <c r="H1545" i="3" s="1"/>
  <c r="E1545" i="3" s="1"/>
  <c r="A1544" i="3"/>
  <c r="H1544" i="3" s="1"/>
  <c r="E1544" i="3" s="1"/>
  <c r="A1543" i="3"/>
  <c r="H1543" i="3" s="1"/>
  <c r="E1543" i="3" s="1"/>
  <c r="A1542" i="3"/>
  <c r="H1542" i="3" s="1"/>
  <c r="E1542" i="3" s="1"/>
  <c r="A1541" i="3"/>
  <c r="H1541" i="3" s="1"/>
  <c r="E1541" i="3" s="1"/>
  <c r="A1540" i="3"/>
  <c r="H1540" i="3" s="1"/>
  <c r="E1540" i="3" s="1"/>
  <c r="A1539" i="3"/>
  <c r="H1539" i="3" s="1"/>
  <c r="E1539" i="3" s="1"/>
  <c r="A1538" i="3"/>
  <c r="H1538" i="3" s="1"/>
  <c r="E1538" i="3" s="1"/>
  <c r="A1537" i="3"/>
  <c r="H1537" i="3" s="1"/>
  <c r="E1537" i="3" s="1"/>
  <c r="A1536" i="3"/>
  <c r="H1536" i="3" s="1"/>
  <c r="E1536" i="3" s="1"/>
  <c r="A1535" i="3"/>
  <c r="H1535" i="3" s="1"/>
  <c r="E1535" i="3" s="1"/>
  <c r="A1534" i="3"/>
  <c r="H1534" i="3" s="1"/>
  <c r="E1534" i="3" s="1"/>
  <c r="A1533" i="3"/>
  <c r="H1533" i="3" s="1"/>
  <c r="E1533" i="3" s="1"/>
  <c r="A1532" i="3"/>
  <c r="H1532" i="3" s="1"/>
  <c r="E1532" i="3" s="1"/>
  <c r="A1531" i="3"/>
  <c r="H1531" i="3" s="1"/>
  <c r="E1531" i="3" s="1"/>
  <c r="A1530" i="3"/>
  <c r="H1530" i="3" s="1"/>
  <c r="E1530" i="3" s="1"/>
  <c r="A1529" i="3"/>
  <c r="H1529" i="3" s="1"/>
  <c r="E1529" i="3" s="1"/>
  <c r="A1528" i="3"/>
  <c r="H1528" i="3" s="1"/>
  <c r="E1528" i="3" s="1"/>
  <c r="A1527" i="3"/>
  <c r="H1527" i="3" s="1"/>
  <c r="E1527" i="3" s="1"/>
  <c r="A1526" i="3"/>
  <c r="H1526" i="3" s="1"/>
  <c r="E1526" i="3" s="1"/>
  <c r="A1525" i="3"/>
  <c r="H1525" i="3" s="1"/>
  <c r="E1525" i="3" s="1"/>
  <c r="A1524" i="3"/>
  <c r="H1524" i="3" s="1"/>
  <c r="E1524" i="3" s="1"/>
  <c r="A1523" i="3"/>
  <c r="H1523" i="3" s="1"/>
  <c r="E1523" i="3" s="1"/>
  <c r="A1522" i="3"/>
  <c r="H1522" i="3" s="1"/>
  <c r="E1522" i="3" s="1"/>
  <c r="A1521" i="3"/>
  <c r="H1521" i="3" s="1"/>
  <c r="E1521" i="3" s="1"/>
  <c r="A1520" i="3"/>
  <c r="H1520" i="3" s="1"/>
  <c r="E1520" i="3" s="1"/>
  <c r="A1519" i="3"/>
  <c r="H1519" i="3" s="1"/>
  <c r="E1519" i="3" s="1"/>
  <c r="A1518" i="3"/>
  <c r="H1518" i="3" s="1"/>
  <c r="E1518" i="3" s="1"/>
  <c r="A1517" i="3"/>
  <c r="H1517" i="3" s="1"/>
  <c r="E1517" i="3" s="1"/>
  <c r="A1516" i="3"/>
  <c r="H1516" i="3" s="1"/>
  <c r="E1516" i="3" s="1"/>
  <c r="A2536" i="3"/>
  <c r="E2536" i="3" s="1"/>
  <c r="A1515" i="3"/>
  <c r="H1515" i="3" s="1"/>
  <c r="E1515" i="3" s="1"/>
  <c r="A1514" i="3"/>
  <c r="H1514" i="3" s="1"/>
  <c r="E1514" i="3" s="1"/>
  <c r="A1513" i="3"/>
  <c r="H1513" i="3" s="1"/>
  <c r="E1513" i="3" s="1"/>
  <c r="A1512" i="3"/>
  <c r="H1512" i="3" s="1"/>
  <c r="E1512" i="3" s="1"/>
  <c r="A2535" i="3"/>
  <c r="H2535" i="3" s="1"/>
  <c r="E2535" i="3" s="1"/>
  <c r="B2535" i="3" s="1"/>
  <c r="A1511" i="3"/>
  <c r="H1511" i="3" s="1"/>
  <c r="E1511" i="3" s="1"/>
  <c r="A1510" i="3"/>
  <c r="H1510" i="3" s="1"/>
  <c r="E1510" i="3" s="1"/>
  <c r="A1509" i="3"/>
  <c r="H1509" i="3" s="1"/>
  <c r="E1509" i="3" s="1"/>
  <c r="A1508" i="3"/>
  <c r="H1508" i="3" s="1"/>
  <c r="E1508" i="3" s="1"/>
  <c r="A1507" i="3"/>
  <c r="H1507" i="3" s="1"/>
  <c r="E1507" i="3" s="1"/>
  <c r="A1506" i="3"/>
  <c r="H1506" i="3" s="1"/>
  <c r="E1506" i="3" s="1"/>
  <c r="A1505" i="3"/>
  <c r="H1505" i="3" s="1"/>
  <c r="E1505" i="3" s="1"/>
  <c r="A1504" i="3"/>
  <c r="H1504" i="3" s="1"/>
  <c r="E1504" i="3" s="1"/>
  <c r="A1503" i="3"/>
  <c r="H1503" i="3" s="1"/>
  <c r="E1503" i="3" s="1"/>
  <c r="A1502" i="3"/>
  <c r="H1502" i="3" s="1"/>
  <c r="E1502" i="3" s="1"/>
  <c r="A1501" i="3"/>
  <c r="H1501" i="3" s="1"/>
  <c r="E1501" i="3" s="1"/>
  <c r="A1500" i="3"/>
  <c r="H1500" i="3" s="1"/>
  <c r="E1500" i="3" s="1"/>
  <c r="A1499" i="3"/>
  <c r="H1499" i="3" s="1"/>
  <c r="E1499" i="3" s="1"/>
  <c r="A1498" i="3"/>
  <c r="H1498" i="3" s="1"/>
  <c r="E1498" i="3" s="1"/>
  <c r="A1497" i="3"/>
  <c r="H1497" i="3" s="1"/>
  <c r="E1497" i="3" s="1"/>
  <c r="A1496" i="3"/>
  <c r="H1496" i="3" s="1"/>
  <c r="E1496" i="3" s="1"/>
  <c r="A1495" i="3"/>
  <c r="H1495" i="3" s="1"/>
  <c r="E1495" i="3" s="1"/>
  <c r="A1494" i="3"/>
  <c r="H1494" i="3" s="1"/>
  <c r="E1494" i="3" s="1"/>
  <c r="A1493" i="3"/>
  <c r="H1493" i="3" s="1"/>
  <c r="E1493" i="3" s="1"/>
  <c r="A1492" i="3"/>
  <c r="H1492" i="3" s="1"/>
  <c r="E1492" i="3" s="1"/>
  <c r="A1491" i="3"/>
  <c r="H1491" i="3" s="1"/>
  <c r="E1491" i="3" s="1"/>
  <c r="A1490" i="3"/>
  <c r="H1490" i="3" s="1"/>
  <c r="E1490" i="3" s="1"/>
  <c r="A1489" i="3"/>
  <c r="H1489" i="3" s="1"/>
  <c r="E1489" i="3" s="1"/>
  <c r="A1488" i="3"/>
  <c r="A1487" i="3"/>
  <c r="H1487" i="3" s="1"/>
  <c r="E1487" i="3" s="1"/>
  <c r="A1486" i="3"/>
  <c r="H1486" i="3" s="1"/>
  <c r="E1486" i="3" s="1"/>
  <c r="A1485" i="3"/>
  <c r="H1485" i="3" s="1"/>
  <c r="E1485" i="3" s="1"/>
  <c r="A1484" i="3"/>
  <c r="H1484" i="3" s="1"/>
  <c r="E1484" i="3" s="1"/>
  <c r="A2534" i="3"/>
  <c r="H2534" i="3" s="1"/>
  <c r="E2534" i="3" s="1"/>
  <c r="B2534" i="3" s="1"/>
  <c r="A1483" i="3"/>
  <c r="H1483" i="3" s="1"/>
  <c r="E1483" i="3" s="1"/>
  <c r="A1482" i="3"/>
  <c r="H1482" i="3" s="1"/>
  <c r="E1482" i="3" s="1"/>
  <c r="A1481" i="3"/>
  <c r="H1481" i="3" s="1"/>
  <c r="E1481" i="3" s="1"/>
  <c r="A1479" i="3"/>
  <c r="H1479" i="3" s="1"/>
  <c r="E1479" i="3" s="1"/>
  <c r="A1478" i="3"/>
  <c r="H1478" i="3" s="1"/>
  <c r="E1478" i="3" s="1"/>
  <c r="A1477" i="3"/>
  <c r="H1477" i="3" s="1"/>
  <c r="E1477" i="3" s="1"/>
  <c r="A1476" i="3"/>
  <c r="H1476" i="3" s="1"/>
  <c r="E1476" i="3" s="1"/>
  <c r="A2533" i="3"/>
  <c r="H2533" i="3" s="1"/>
  <c r="E2533" i="3" s="1"/>
  <c r="B2533" i="3" s="1"/>
  <c r="A1475" i="3"/>
  <c r="H1475" i="3" s="1"/>
  <c r="E1475" i="3" s="1"/>
  <c r="A1473" i="3"/>
  <c r="H1473" i="3" s="1"/>
  <c r="E1473" i="3" s="1"/>
  <c r="A1472" i="3"/>
  <c r="H1472" i="3" s="1"/>
  <c r="E1472" i="3" s="1"/>
  <c r="A1470" i="3"/>
  <c r="H1470" i="3" s="1"/>
  <c r="E1470" i="3" s="1"/>
  <c r="A1469" i="3"/>
  <c r="H1469" i="3" s="1"/>
  <c r="E1469" i="3" s="1"/>
  <c r="A2532" i="3"/>
  <c r="H2532" i="3" s="1"/>
  <c r="E2532" i="3" s="1"/>
  <c r="B2532" i="3" s="1"/>
  <c r="A1468" i="3"/>
  <c r="H1468" i="3" s="1"/>
  <c r="E1468" i="3" s="1"/>
  <c r="A1467" i="3"/>
  <c r="H1467" i="3" s="1"/>
  <c r="E1467" i="3" s="1"/>
  <c r="A1466" i="3"/>
  <c r="H1466" i="3" s="1"/>
  <c r="E1466" i="3" s="1"/>
  <c r="A1465" i="3"/>
  <c r="H1465" i="3" s="1"/>
  <c r="E1465" i="3" s="1"/>
  <c r="A1464" i="3"/>
  <c r="H1464" i="3" s="1"/>
  <c r="E1464" i="3" s="1"/>
  <c r="A1463" i="3"/>
  <c r="H1463" i="3" s="1"/>
  <c r="E1463" i="3" s="1"/>
  <c r="A1462" i="3"/>
  <c r="H1462" i="3" s="1"/>
  <c r="E1462" i="3" s="1"/>
  <c r="A1461" i="3"/>
  <c r="H1461" i="3" s="1"/>
  <c r="E1461" i="3" s="1"/>
  <c r="A1460" i="3"/>
  <c r="H1460" i="3" s="1"/>
  <c r="E1460" i="3" s="1"/>
  <c r="A1459" i="3"/>
  <c r="H1459" i="3" s="1"/>
  <c r="E1459" i="3" s="1"/>
  <c r="A1458" i="3"/>
  <c r="H1458" i="3" s="1"/>
  <c r="E1458" i="3" s="1"/>
  <c r="A1457" i="3"/>
  <c r="H1457" i="3" s="1"/>
  <c r="E1457" i="3" s="1"/>
  <c r="A1456" i="3"/>
  <c r="H1456" i="3" s="1"/>
  <c r="E1456" i="3" s="1"/>
  <c r="A1455" i="3"/>
  <c r="H1455" i="3" s="1"/>
  <c r="E1455" i="3" s="1"/>
  <c r="A1454" i="3"/>
  <c r="H1454" i="3" s="1"/>
  <c r="E1454" i="3" s="1"/>
  <c r="A1453" i="3"/>
  <c r="H1453" i="3" s="1"/>
  <c r="E1453" i="3" s="1"/>
  <c r="A1452" i="3"/>
  <c r="H1452" i="3" s="1"/>
  <c r="E1452" i="3" s="1"/>
  <c r="A1451" i="3"/>
  <c r="H1451" i="3" s="1"/>
  <c r="E1451" i="3" s="1"/>
  <c r="A1450" i="3"/>
  <c r="H1450" i="3" s="1"/>
  <c r="E1450" i="3" s="1"/>
  <c r="A1449" i="3"/>
  <c r="H1449" i="3" s="1"/>
  <c r="E1449" i="3" s="1"/>
  <c r="A1448" i="3"/>
  <c r="H1448" i="3" s="1"/>
  <c r="E1448" i="3" s="1"/>
  <c r="A1447" i="3"/>
  <c r="H1447" i="3" s="1"/>
  <c r="E1447" i="3" s="1"/>
  <c r="A1446" i="3"/>
  <c r="H1446" i="3" s="1"/>
  <c r="E1446" i="3" s="1"/>
  <c r="A1445" i="3"/>
  <c r="H1445" i="3" s="1"/>
  <c r="E1445" i="3" s="1"/>
  <c r="A1444" i="3"/>
  <c r="H1444" i="3" s="1"/>
  <c r="E1444" i="3" s="1"/>
  <c r="A1443" i="3"/>
  <c r="H1443" i="3" s="1"/>
  <c r="E1443" i="3" s="1"/>
  <c r="A1442" i="3"/>
  <c r="H1442" i="3" s="1"/>
  <c r="E1442" i="3" s="1"/>
  <c r="A1441" i="3"/>
  <c r="H1441" i="3" s="1"/>
  <c r="E1441" i="3" s="1"/>
  <c r="A1440" i="3"/>
  <c r="H1440" i="3" s="1"/>
  <c r="E1440" i="3" s="1"/>
  <c r="A1439" i="3"/>
  <c r="H1439" i="3" s="1"/>
  <c r="E1439" i="3" s="1"/>
  <c r="A2531" i="3"/>
  <c r="H2531" i="3" s="1"/>
  <c r="E2531" i="3" s="1"/>
  <c r="B2531" i="3" s="1"/>
  <c r="A1438" i="3"/>
  <c r="H1438" i="3" s="1"/>
  <c r="E1438" i="3" s="1"/>
  <c r="A1437" i="3"/>
  <c r="H1437" i="3" s="1"/>
  <c r="E1437" i="3" s="1"/>
  <c r="A1436" i="3"/>
  <c r="H1436" i="3" s="1"/>
  <c r="E1436" i="3" s="1"/>
  <c r="A1435" i="3"/>
  <c r="H1435" i="3" s="1"/>
  <c r="E1435" i="3" s="1"/>
  <c r="A1434" i="3"/>
  <c r="H1434" i="3" s="1"/>
  <c r="E1434" i="3" s="1"/>
  <c r="A1433" i="3"/>
  <c r="H1433" i="3" s="1"/>
  <c r="E1433" i="3" s="1"/>
  <c r="A2530" i="3"/>
  <c r="H2530" i="3" s="1"/>
  <c r="E2530" i="3" s="1"/>
  <c r="B2530" i="3" s="1"/>
  <c r="A1432" i="3"/>
  <c r="H1432" i="3" s="1"/>
  <c r="E1432" i="3" s="1"/>
  <c r="A1431" i="3"/>
  <c r="H1431" i="3" s="1"/>
  <c r="E1431" i="3" s="1"/>
  <c r="A1430" i="3"/>
  <c r="H1430" i="3" s="1"/>
  <c r="E1430" i="3" s="1"/>
  <c r="A1429" i="3"/>
  <c r="H1429" i="3" s="1"/>
  <c r="E1429" i="3" s="1"/>
  <c r="A1428" i="3"/>
  <c r="H1428" i="3" s="1"/>
  <c r="E1428" i="3" s="1"/>
  <c r="A2529" i="3"/>
  <c r="H2529" i="3" s="1"/>
  <c r="E2529" i="3" s="1"/>
  <c r="B2529" i="3" s="1"/>
  <c r="A2528" i="3"/>
  <c r="H2528" i="3" s="1"/>
  <c r="E2528" i="3" s="1"/>
  <c r="B2528" i="3" s="1"/>
  <c r="A2527" i="3"/>
  <c r="H2527" i="3" s="1"/>
  <c r="E2527" i="3" s="1"/>
  <c r="B2527" i="3" s="1"/>
  <c r="A2526" i="3"/>
  <c r="H2526" i="3" s="1"/>
  <c r="E2526" i="3" s="1"/>
  <c r="B2526" i="3" s="1"/>
  <c r="A2525" i="3"/>
  <c r="H2525" i="3" s="1"/>
  <c r="E2525" i="3" s="1"/>
  <c r="B2525" i="3" s="1"/>
  <c r="A1426" i="3"/>
  <c r="H1426" i="3" s="1"/>
  <c r="E1426" i="3" s="1"/>
  <c r="A1425" i="3"/>
  <c r="H1425" i="3" s="1"/>
  <c r="E1425" i="3" s="1"/>
  <c r="A1424" i="3"/>
  <c r="H1424" i="3" s="1"/>
  <c r="E1424" i="3" s="1"/>
  <c r="A1423" i="3"/>
  <c r="H1423" i="3" s="1"/>
  <c r="E1423" i="3" s="1"/>
  <c r="A1422" i="3"/>
  <c r="H1422" i="3" s="1"/>
  <c r="E1422" i="3" s="1"/>
  <c r="A1421" i="3"/>
  <c r="H1421" i="3" s="1"/>
  <c r="E1421" i="3" s="1"/>
  <c r="A1420" i="3"/>
  <c r="H1420" i="3" s="1"/>
  <c r="E1420" i="3" s="1"/>
  <c r="A1419" i="3"/>
  <c r="H1419" i="3" s="1"/>
  <c r="E1419" i="3" s="1"/>
  <c r="A1418" i="3"/>
  <c r="H1418" i="3" s="1"/>
  <c r="E1418" i="3" s="1"/>
  <c r="A1417" i="3"/>
  <c r="H1417" i="3" s="1"/>
  <c r="E1417" i="3" s="1"/>
  <c r="A1416" i="3"/>
  <c r="H1416" i="3" s="1"/>
  <c r="E1416" i="3" s="1"/>
  <c r="A1415" i="3"/>
  <c r="H1415" i="3" s="1"/>
  <c r="E1415" i="3" s="1"/>
  <c r="A1414" i="3"/>
  <c r="H1414" i="3" s="1"/>
  <c r="E1414" i="3" s="1"/>
  <c r="A1413" i="3"/>
  <c r="H1413" i="3" s="1"/>
  <c r="E1413" i="3" s="1"/>
  <c r="A1412" i="3"/>
  <c r="H1412" i="3" s="1"/>
  <c r="E1412" i="3" s="1"/>
  <c r="A1411" i="3"/>
  <c r="H1411" i="3" s="1"/>
  <c r="E1411" i="3" s="1"/>
  <c r="A1410" i="3"/>
  <c r="H1410" i="3" s="1"/>
  <c r="E1410" i="3" s="1"/>
  <c r="A1409" i="3"/>
  <c r="H1409" i="3" s="1"/>
  <c r="E1409" i="3" s="1"/>
  <c r="A1408" i="3"/>
  <c r="H1408" i="3" s="1"/>
  <c r="E1408" i="3" s="1"/>
  <c r="A1407" i="3"/>
  <c r="H1407" i="3" s="1"/>
  <c r="E1407" i="3" s="1"/>
  <c r="A1406" i="3"/>
  <c r="H1406" i="3" s="1"/>
  <c r="E1406" i="3" s="1"/>
  <c r="A1405" i="3"/>
  <c r="H1405" i="3" s="1"/>
  <c r="E1405" i="3" s="1"/>
  <c r="A1404" i="3"/>
  <c r="H1404" i="3" s="1"/>
  <c r="E1404" i="3" s="1"/>
  <c r="A1403" i="3"/>
  <c r="H1403" i="3" s="1"/>
  <c r="E1403" i="3" s="1"/>
  <c r="A1402" i="3"/>
  <c r="H1402" i="3" s="1"/>
  <c r="E1402" i="3" s="1"/>
  <c r="A1401" i="3"/>
  <c r="H1401" i="3" s="1"/>
  <c r="E1401" i="3" s="1"/>
  <c r="A2524" i="3"/>
  <c r="H2524" i="3" s="1"/>
  <c r="E2524" i="3" s="1"/>
  <c r="B2524" i="3" s="1"/>
  <c r="A1400" i="3"/>
  <c r="H1400" i="3" s="1"/>
  <c r="E1400" i="3" s="1"/>
  <c r="A1399" i="3"/>
  <c r="H1399" i="3" s="1"/>
  <c r="E1399" i="3" s="1"/>
  <c r="A1398" i="3"/>
  <c r="H1398" i="3" s="1"/>
  <c r="E1398" i="3" s="1"/>
  <c r="A1397" i="3"/>
  <c r="H1397" i="3" s="1"/>
  <c r="E1397" i="3" s="1"/>
  <c r="A1396" i="3"/>
  <c r="H1396" i="3" s="1"/>
  <c r="E1396" i="3" s="1"/>
  <c r="A2523" i="3"/>
  <c r="H2523" i="3" s="1"/>
  <c r="E2523" i="3" s="1"/>
  <c r="B2523" i="3" s="1"/>
  <c r="A1395" i="3"/>
  <c r="H1395" i="3" s="1"/>
  <c r="E1395" i="3" s="1"/>
  <c r="A1394" i="3"/>
  <c r="H1394" i="3" s="1"/>
  <c r="E1394" i="3" s="1"/>
  <c r="A1393" i="3"/>
  <c r="H1393" i="3" s="1"/>
  <c r="E1393" i="3" s="1"/>
  <c r="A1392" i="3"/>
  <c r="H1392" i="3" s="1"/>
  <c r="E1392" i="3" s="1"/>
  <c r="A1391" i="3"/>
  <c r="H1391" i="3" s="1"/>
  <c r="E1391" i="3" s="1"/>
  <c r="A1390" i="3"/>
  <c r="E1390" i="3" s="1"/>
  <c r="A1389" i="3"/>
  <c r="H1389" i="3" s="1"/>
  <c r="E1389" i="3" s="1"/>
  <c r="A1388" i="3"/>
  <c r="H1388" i="3" s="1"/>
  <c r="E1388" i="3" s="1"/>
  <c r="A1387" i="3"/>
  <c r="H1387" i="3" s="1"/>
  <c r="E1387" i="3" s="1"/>
  <c r="A1386" i="3"/>
  <c r="H1386" i="3" s="1"/>
  <c r="E1386" i="3" s="1"/>
  <c r="A1385" i="3"/>
  <c r="H1385" i="3" s="1"/>
  <c r="E1385" i="3" s="1"/>
  <c r="A1384" i="3"/>
  <c r="H1384" i="3" s="1"/>
  <c r="E1384" i="3" s="1"/>
  <c r="A1383" i="3"/>
  <c r="H1383" i="3" s="1"/>
  <c r="E1383" i="3" s="1"/>
  <c r="A1382" i="3"/>
  <c r="H1382" i="3" s="1"/>
  <c r="E1382" i="3" s="1"/>
  <c r="A1381" i="3"/>
  <c r="H1381" i="3" s="1"/>
  <c r="E1381" i="3" s="1"/>
  <c r="A1380" i="3"/>
  <c r="H1380" i="3" s="1"/>
  <c r="E1380" i="3" s="1"/>
  <c r="A1379" i="3"/>
  <c r="H1379" i="3" s="1"/>
  <c r="E1379" i="3" s="1"/>
  <c r="A1378" i="3"/>
  <c r="H1378" i="3" s="1"/>
  <c r="E1378" i="3" s="1"/>
  <c r="A1377" i="3"/>
  <c r="H1377" i="3" s="1"/>
  <c r="E1377" i="3" s="1"/>
  <c r="A1376" i="3"/>
  <c r="H1376" i="3" s="1"/>
  <c r="E1376" i="3" s="1"/>
  <c r="A1375" i="3"/>
  <c r="H1375" i="3" s="1"/>
  <c r="E1375" i="3" s="1"/>
  <c r="A1374" i="3"/>
  <c r="H1374" i="3" s="1"/>
  <c r="E1374" i="3" s="1"/>
  <c r="A1373" i="3"/>
  <c r="H1373" i="3" s="1"/>
  <c r="E1373" i="3" s="1"/>
  <c r="A2522" i="3"/>
  <c r="H2522" i="3" s="1"/>
  <c r="E2522" i="3" s="1"/>
  <c r="B2522" i="3" s="1"/>
  <c r="A1372" i="3"/>
  <c r="H1372" i="3" s="1"/>
  <c r="E1372" i="3" s="1"/>
  <c r="A1371" i="3"/>
  <c r="H1371" i="3" s="1"/>
  <c r="E1371" i="3" s="1"/>
  <c r="A1370" i="3"/>
  <c r="H1370" i="3" s="1"/>
  <c r="E1370" i="3" s="1"/>
  <c r="A1369" i="3"/>
  <c r="H1369" i="3" s="1"/>
  <c r="E1369" i="3" s="1"/>
  <c r="A1368" i="3"/>
  <c r="H1368" i="3" s="1"/>
  <c r="E1368" i="3" s="1"/>
  <c r="A1367" i="3"/>
  <c r="H1367" i="3" s="1"/>
  <c r="E1367" i="3" s="1"/>
  <c r="A1366" i="3"/>
  <c r="H1366" i="3" s="1"/>
  <c r="E1366" i="3" s="1"/>
  <c r="A1365" i="3"/>
  <c r="H1365" i="3" s="1"/>
  <c r="E1365" i="3" s="1"/>
  <c r="A1364" i="3"/>
  <c r="H1364" i="3" s="1"/>
  <c r="E1364" i="3" s="1"/>
  <c r="A1363" i="3"/>
  <c r="H1363" i="3" s="1"/>
  <c r="E1363" i="3" s="1"/>
  <c r="A1362" i="3"/>
  <c r="H1362" i="3" s="1"/>
  <c r="E1362" i="3" s="1"/>
  <c r="A1361" i="3"/>
  <c r="H1361" i="3" s="1"/>
  <c r="E1361" i="3" s="1"/>
  <c r="A1360" i="3"/>
  <c r="H1360" i="3" s="1"/>
  <c r="E1360" i="3" s="1"/>
  <c r="A1359" i="3"/>
  <c r="H1359" i="3" s="1"/>
  <c r="E1359" i="3" s="1"/>
  <c r="A1358" i="3"/>
  <c r="H1358" i="3" s="1"/>
  <c r="E1358" i="3" s="1"/>
  <c r="A1357" i="3"/>
  <c r="H1357" i="3" s="1"/>
  <c r="E1357" i="3" s="1"/>
  <c r="A1356" i="3"/>
  <c r="H1356" i="3" s="1"/>
  <c r="E1356" i="3" s="1"/>
  <c r="A1355" i="3"/>
  <c r="H1355" i="3" s="1"/>
  <c r="E1355" i="3" s="1"/>
  <c r="A1354" i="3"/>
  <c r="H1354" i="3" s="1"/>
  <c r="E1354" i="3" s="1"/>
  <c r="A1353" i="3"/>
  <c r="H1353" i="3" s="1"/>
  <c r="E1353" i="3" s="1"/>
  <c r="A1352" i="3"/>
  <c r="H1352" i="3" s="1"/>
  <c r="E1352" i="3" s="1"/>
  <c r="A1351" i="3"/>
  <c r="H1351" i="3" s="1"/>
  <c r="E1351" i="3" s="1"/>
  <c r="A1350" i="3"/>
  <c r="H1350" i="3" s="1"/>
  <c r="E1350" i="3" s="1"/>
  <c r="A1349" i="3"/>
  <c r="H1349" i="3" s="1"/>
  <c r="E1349" i="3" s="1"/>
  <c r="A1348" i="3"/>
  <c r="H1348" i="3" s="1"/>
  <c r="E1348" i="3" s="1"/>
  <c r="A1347" i="3"/>
  <c r="H1347" i="3" s="1"/>
  <c r="E1347" i="3" s="1"/>
  <c r="A1346" i="3"/>
  <c r="H1346" i="3" s="1"/>
  <c r="E1346" i="3" s="1"/>
  <c r="A1345" i="3"/>
  <c r="H1345" i="3" s="1"/>
  <c r="E1345" i="3" s="1"/>
  <c r="A1344" i="3"/>
  <c r="H1344" i="3" s="1"/>
  <c r="E1344" i="3" s="1"/>
  <c r="A1343" i="3"/>
  <c r="H1343" i="3" s="1"/>
  <c r="E1343" i="3" s="1"/>
  <c r="A1342" i="3"/>
  <c r="H1342" i="3" s="1"/>
  <c r="E1342" i="3" s="1"/>
  <c r="A1341" i="3"/>
  <c r="H1341" i="3" s="1"/>
  <c r="E1341" i="3" s="1"/>
  <c r="A1340" i="3"/>
  <c r="H1340" i="3" s="1"/>
  <c r="E1340" i="3" s="1"/>
  <c r="A1339" i="3"/>
  <c r="H1339" i="3" s="1"/>
  <c r="E1339" i="3" s="1"/>
  <c r="A1338" i="3"/>
  <c r="H1338" i="3" s="1"/>
  <c r="E1338" i="3" s="1"/>
  <c r="A1337" i="3"/>
  <c r="H1337" i="3" s="1"/>
  <c r="E1337" i="3" s="1"/>
  <c r="A1336" i="3"/>
  <c r="H1336" i="3" s="1"/>
  <c r="E1336" i="3" s="1"/>
  <c r="A1335" i="3"/>
  <c r="H1335" i="3" s="1"/>
  <c r="E1335" i="3" s="1"/>
  <c r="A1334" i="3"/>
  <c r="H1334" i="3" s="1"/>
  <c r="E1334" i="3" s="1"/>
  <c r="A1333" i="3"/>
  <c r="H1333" i="3" s="1"/>
  <c r="E1333" i="3" s="1"/>
  <c r="A1332" i="3"/>
  <c r="H1332" i="3" s="1"/>
  <c r="E1332" i="3" s="1"/>
  <c r="A1331" i="3"/>
  <c r="H1331" i="3" s="1"/>
  <c r="E1331" i="3" s="1"/>
  <c r="A1330" i="3"/>
  <c r="H1330" i="3" s="1"/>
  <c r="E1330" i="3" s="1"/>
  <c r="A1329" i="3"/>
  <c r="H1329" i="3" s="1"/>
  <c r="E1329" i="3" s="1"/>
  <c r="A1328" i="3"/>
  <c r="H1328" i="3" s="1"/>
  <c r="E1328" i="3" s="1"/>
  <c r="A1327" i="3"/>
  <c r="H1327" i="3" s="1"/>
  <c r="E1327" i="3" s="1"/>
  <c r="A1326" i="3"/>
  <c r="H1326" i="3" s="1"/>
  <c r="E1326" i="3" s="1"/>
  <c r="A1325" i="3"/>
  <c r="H1325" i="3" s="1"/>
  <c r="E1325" i="3" s="1"/>
  <c r="A1324" i="3"/>
  <c r="H1324" i="3" s="1"/>
  <c r="E1324" i="3" s="1"/>
  <c r="A1323" i="3"/>
  <c r="H1323" i="3" s="1"/>
  <c r="E1323" i="3" s="1"/>
  <c r="A1322" i="3"/>
  <c r="H1322" i="3" s="1"/>
  <c r="E1322" i="3" s="1"/>
  <c r="A2521" i="3"/>
  <c r="H2521" i="3" s="1"/>
  <c r="E2521" i="3" s="1"/>
  <c r="B2521" i="3" s="1"/>
  <c r="A1321" i="3"/>
  <c r="H1321" i="3" s="1"/>
  <c r="E1321" i="3" s="1"/>
  <c r="A1320" i="3"/>
  <c r="H1320" i="3" s="1"/>
  <c r="E1320" i="3" s="1"/>
  <c r="A1319" i="3"/>
  <c r="H1319" i="3" s="1"/>
  <c r="E1319" i="3" s="1"/>
  <c r="A1318" i="3"/>
  <c r="H1318" i="3" s="1"/>
  <c r="E1318" i="3" s="1"/>
  <c r="A2520" i="3"/>
  <c r="H2520" i="3" s="1"/>
  <c r="E2520" i="3" s="1"/>
  <c r="B2520" i="3" s="1"/>
  <c r="A1317" i="3"/>
  <c r="H1317" i="3" s="1"/>
  <c r="E1317" i="3" s="1"/>
  <c r="A1316" i="3"/>
  <c r="H1316" i="3" s="1"/>
  <c r="E1316" i="3" s="1"/>
  <c r="A1315" i="3"/>
  <c r="H1315" i="3" s="1"/>
  <c r="E1315" i="3" s="1"/>
  <c r="A1314" i="3"/>
  <c r="H1314" i="3" s="1"/>
  <c r="E1314" i="3" s="1"/>
  <c r="A1313" i="3"/>
  <c r="H1313" i="3" s="1"/>
  <c r="E1313" i="3" s="1"/>
  <c r="A1312" i="3"/>
  <c r="H1312" i="3" s="1"/>
  <c r="E1312" i="3" s="1"/>
  <c r="A1311" i="3"/>
  <c r="H1311" i="3" s="1"/>
  <c r="E1311" i="3" s="1"/>
  <c r="A1310" i="3"/>
  <c r="H1310" i="3" s="1"/>
  <c r="E1310" i="3" s="1"/>
  <c r="A1309" i="3"/>
  <c r="H1309" i="3" s="1"/>
  <c r="E1309" i="3" s="1"/>
  <c r="A1308" i="3"/>
  <c r="H1308" i="3" s="1"/>
  <c r="E1308" i="3" s="1"/>
  <c r="A1307" i="3"/>
  <c r="H1307" i="3" s="1"/>
  <c r="E1307" i="3" s="1"/>
  <c r="A1306" i="3"/>
  <c r="H1306" i="3" s="1"/>
  <c r="E1306" i="3" s="1"/>
  <c r="A1305" i="3"/>
  <c r="H1305" i="3" s="1"/>
  <c r="E1305" i="3" s="1"/>
  <c r="A1304" i="3"/>
  <c r="H1304" i="3" s="1"/>
  <c r="E1304" i="3" s="1"/>
  <c r="A1303" i="3"/>
  <c r="H1303" i="3" s="1"/>
  <c r="E1303" i="3" s="1"/>
  <c r="A1302" i="3"/>
  <c r="H1302" i="3" s="1"/>
  <c r="E1302" i="3" s="1"/>
  <c r="A1301" i="3"/>
  <c r="H1301" i="3" s="1"/>
  <c r="E1301" i="3" s="1"/>
  <c r="A1300" i="3"/>
  <c r="H1300" i="3" s="1"/>
  <c r="E1300" i="3" s="1"/>
  <c r="A1299" i="3"/>
  <c r="H1299" i="3" s="1"/>
  <c r="E1299" i="3" s="1"/>
  <c r="A1298" i="3"/>
  <c r="H1298" i="3" s="1"/>
  <c r="E1298" i="3" s="1"/>
  <c r="A1297" i="3"/>
  <c r="H1297" i="3" s="1"/>
  <c r="E1297" i="3" s="1"/>
  <c r="A1296" i="3"/>
  <c r="H1296" i="3" s="1"/>
  <c r="E1296" i="3" s="1"/>
  <c r="A1295" i="3"/>
  <c r="H1295" i="3" s="1"/>
  <c r="E1295" i="3" s="1"/>
  <c r="A1294" i="3"/>
  <c r="H1294" i="3" s="1"/>
  <c r="E1294" i="3" s="1"/>
  <c r="A1293" i="3"/>
  <c r="H1293" i="3" s="1"/>
  <c r="E1293" i="3" s="1"/>
  <c r="A1292" i="3"/>
  <c r="H1292" i="3" s="1"/>
  <c r="E1292" i="3" s="1"/>
  <c r="A1291" i="3"/>
  <c r="H1291" i="3" s="1"/>
  <c r="E1291" i="3" s="1"/>
  <c r="A1290" i="3"/>
  <c r="H1290" i="3" s="1"/>
  <c r="E1290" i="3" s="1"/>
  <c r="A1289" i="3"/>
  <c r="H1289" i="3" s="1"/>
  <c r="E1289" i="3" s="1"/>
  <c r="A1288" i="3"/>
  <c r="H1288" i="3" s="1"/>
  <c r="E1288" i="3" s="1"/>
  <c r="A1287" i="3"/>
  <c r="H1287" i="3" s="1"/>
  <c r="E1287" i="3" s="1"/>
  <c r="A1286" i="3"/>
  <c r="H1286" i="3" s="1"/>
  <c r="E1286" i="3" s="1"/>
  <c r="A1285" i="3"/>
  <c r="H1285" i="3" s="1"/>
  <c r="E1285" i="3" s="1"/>
  <c r="A1284" i="3"/>
  <c r="H1284" i="3" s="1"/>
  <c r="E1284" i="3" s="1"/>
  <c r="A1283" i="3"/>
  <c r="H1283" i="3" s="1"/>
  <c r="E1283" i="3" s="1"/>
  <c r="A1282" i="3"/>
  <c r="H1282" i="3" s="1"/>
  <c r="E1282" i="3" s="1"/>
  <c r="A1281" i="3"/>
  <c r="H1281" i="3" s="1"/>
  <c r="E1281" i="3" s="1"/>
  <c r="A1280" i="3"/>
  <c r="H1280" i="3" s="1"/>
  <c r="E1280" i="3" s="1"/>
  <c r="A1279" i="3"/>
  <c r="H1279" i="3" s="1"/>
  <c r="E1279" i="3" s="1"/>
  <c r="A1278" i="3"/>
  <c r="H1278" i="3" s="1"/>
  <c r="E1278" i="3" s="1"/>
  <c r="A1277" i="3"/>
  <c r="H1277" i="3" s="1"/>
  <c r="E1277" i="3" s="1"/>
  <c r="A1276" i="3"/>
  <c r="H1276" i="3" s="1"/>
  <c r="E1276" i="3" s="1"/>
  <c r="A1275" i="3"/>
  <c r="H1275" i="3" s="1"/>
  <c r="E1275" i="3" s="1"/>
  <c r="A1274" i="3"/>
  <c r="H1274" i="3" s="1"/>
  <c r="E1274" i="3" s="1"/>
  <c r="A1273" i="3"/>
  <c r="H1273" i="3" s="1"/>
  <c r="E1273" i="3" s="1"/>
  <c r="A1272" i="3"/>
  <c r="H1272" i="3" s="1"/>
  <c r="E1272" i="3" s="1"/>
  <c r="A1271" i="3"/>
  <c r="H1271" i="3" s="1"/>
  <c r="E1271" i="3" s="1"/>
  <c r="A1270" i="3"/>
  <c r="H1270" i="3" s="1"/>
  <c r="E1270" i="3" s="1"/>
  <c r="A1269" i="3"/>
  <c r="H1269" i="3" s="1"/>
  <c r="E1269" i="3" s="1"/>
  <c r="A1268" i="3"/>
  <c r="H1268" i="3" s="1"/>
  <c r="E1268" i="3" s="1"/>
  <c r="A1267" i="3"/>
  <c r="H1267" i="3" s="1"/>
  <c r="E1267" i="3" s="1"/>
  <c r="A1266" i="3"/>
  <c r="H1266" i="3" s="1"/>
  <c r="E1266" i="3" s="1"/>
  <c r="A1265" i="3"/>
  <c r="H1265" i="3" s="1"/>
  <c r="E1265" i="3" s="1"/>
  <c r="A1264" i="3"/>
  <c r="H1264" i="3" s="1"/>
  <c r="E1264" i="3" s="1"/>
  <c r="A1263" i="3"/>
  <c r="H1263" i="3" s="1"/>
  <c r="E1263" i="3" s="1"/>
  <c r="A1262" i="3"/>
  <c r="H1262" i="3" s="1"/>
  <c r="E1262" i="3" s="1"/>
  <c r="A1261" i="3"/>
  <c r="H1261" i="3" s="1"/>
  <c r="E1261" i="3" s="1"/>
  <c r="A1260" i="3"/>
  <c r="H1260" i="3" s="1"/>
  <c r="E1260" i="3" s="1"/>
  <c r="A1259" i="3"/>
  <c r="H1259" i="3" s="1"/>
  <c r="E1259" i="3" s="1"/>
  <c r="A1258" i="3"/>
  <c r="H1258" i="3" s="1"/>
  <c r="E1258" i="3" s="1"/>
  <c r="A1257" i="3"/>
  <c r="H1257" i="3" s="1"/>
  <c r="E1257" i="3" s="1"/>
  <c r="A1256" i="3"/>
  <c r="H1256" i="3" s="1"/>
  <c r="E1256" i="3" s="1"/>
  <c r="A1255" i="3"/>
  <c r="H1255" i="3" s="1"/>
  <c r="E1255" i="3" s="1"/>
  <c r="A1254" i="3"/>
  <c r="H1254" i="3" s="1"/>
  <c r="E1254" i="3" s="1"/>
  <c r="A1253" i="3"/>
  <c r="H1253" i="3" s="1"/>
  <c r="E1253" i="3" s="1"/>
  <c r="A1252" i="3"/>
  <c r="H1252" i="3" s="1"/>
  <c r="E1252" i="3" s="1"/>
  <c r="A1251" i="3"/>
  <c r="H1251" i="3" s="1"/>
  <c r="E1251" i="3" s="1"/>
  <c r="A1250" i="3"/>
  <c r="H1250" i="3" s="1"/>
  <c r="E1250" i="3" s="1"/>
  <c r="A1249" i="3"/>
  <c r="H1249" i="3" s="1"/>
  <c r="E1249" i="3" s="1"/>
  <c r="A1248" i="3"/>
  <c r="H1248" i="3" s="1"/>
  <c r="E1248" i="3" s="1"/>
  <c r="A1247" i="3"/>
  <c r="H1247" i="3" s="1"/>
  <c r="E1247" i="3" s="1"/>
  <c r="A1246" i="3"/>
  <c r="H1246" i="3" s="1"/>
  <c r="E1246" i="3" s="1"/>
  <c r="A1245" i="3"/>
  <c r="H1245" i="3" s="1"/>
  <c r="E1245" i="3" s="1"/>
  <c r="A1244" i="3"/>
  <c r="H1244" i="3" s="1"/>
  <c r="E1244" i="3" s="1"/>
  <c r="A1243" i="3"/>
  <c r="H1243" i="3" s="1"/>
  <c r="E1243" i="3" s="1"/>
  <c r="A1242" i="3"/>
  <c r="H1242" i="3" s="1"/>
  <c r="E1242" i="3" s="1"/>
  <c r="A1241" i="3"/>
  <c r="H1241" i="3" s="1"/>
  <c r="E1241" i="3" s="1"/>
  <c r="A1240" i="3"/>
  <c r="H1240" i="3" s="1"/>
  <c r="E1240" i="3" s="1"/>
  <c r="A1239" i="3"/>
  <c r="H1239" i="3" s="1"/>
  <c r="E1239" i="3" s="1"/>
  <c r="A1238" i="3"/>
  <c r="H1238" i="3" s="1"/>
  <c r="E1238" i="3" s="1"/>
  <c r="A1237" i="3"/>
  <c r="H1237" i="3" s="1"/>
  <c r="E1237" i="3" s="1"/>
  <c r="A1236" i="3"/>
  <c r="H1236" i="3" s="1"/>
  <c r="E1236" i="3" s="1"/>
  <c r="A1235" i="3"/>
  <c r="H1235" i="3" s="1"/>
  <c r="E1235" i="3" s="1"/>
  <c r="A1234" i="3"/>
  <c r="H1234" i="3" s="1"/>
  <c r="E1234" i="3" s="1"/>
  <c r="A1233" i="3"/>
  <c r="H1233" i="3" s="1"/>
  <c r="E1233" i="3" s="1"/>
  <c r="A1232" i="3"/>
  <c r="H1232" i="3" s="1"/>
  <c r="E1232" i="3" s="1"/>
  <c r="A1231" i="3"/>
  <c r="H1231" i="3" s="1"/>
  <c r="E1231" i="3" s="1"/>
  <c r="A1230" i="3"/>
  <c r="H1230" i="3" s="1"/>
  <c r="E1230" i="3" s="1"/>
  <c r="A1229" i="3"/>
  <c r="H1229" i="3" s="1"/>
  <c r="E1229" i="3" s="1"/>
  <c r="A2519" i="3"/>
  <c r="H2519" i="3" s="1"/>
  <c r="E2519" i="3" s="1"/>
  <c r="B2519" i="3" s="1"/>
  <c r="A1228" i="3"/>
  <c r="H1228" i="3" s="1"/>
  <c r="E1228" i="3" s="1"/>
  <c r="A1227" i="3"/>
  <c r="H1227" i="3" s="1"/>
  <c r="E1227" i="3" s="1"/>
  <c r="A1226" i="3"/>
  <c r="H1226" i="3" s="1"/>
  <c r="E1226" i="3" s="1"/>
  <c r="A1225" i="3"/>
  <c r="H1225" i="3" s="1"/>
  <c r="E1225" i="3" s="1"/>
  <c r="A1224" i="3"/>
  <c r="H1224" i="3" s="1"/>
  <c r="E1224" i="3" s="1"/>
  <c r="A1223" i="3"/>
  <c r="H1223" i="3" s="1"/>
  <c r="E1223" i="3" s="1"/>
  <c r="A1222" i="3"/>
  <c r="H1222" i="3" s="1"/>
  <c r="E1222" i="3" s="1"/>
  <c r="A1221" i="3"/>
  <c r="H1221" i="3" s="1"/>
  <c r="E1221" i="3" s="1"/>
  <c r="A1220" i="3"/>
  <c r="H1220" i="3" s="1"/>
  <c r="E1220" i="3" s="1"/>
  <c r="A1219" i="3"/>
  <c r="H1219" i="3" s="1"/>
  <c r="E1219" i="3" s="1"/>
  <c r="A1218" i="3"/>
  <c r="H1218" i="3" s="1"/>
  <c r="E1218" i="3" s="1"/>
  <c r="A1217" i="3"/>
  <c r="H1217" i="3" s="1"/>
  <c r="E1217" i="3" s="1"/>
  <c r="A2518" i="3"/>
  <c r="H2518" i="3" s="1"/>
  <c r="E2518" i="3" s="1"/>
  <c r="B2518" i="3" s="1"/>
  <c r="A1216" i="3"/>
  <c r="H1216" i="3" s="1"/>
  <c r="E1216" i="3" s="1"/>
  <c r="A1215" i="3"/>
  <c r="H1215" i="3" s="1"/>
  <c r="E1215" i="3" s="1"/>
  <c r="A1214" i="3"/>
  <c r="H1214" i="3" s="1"/>
  <c r="E1214" i="3" s="1"/>
  <c r="A1213" i="3"/>
  <c r="H1213" i="3" s="1"/>
  <c r="E1213" i="3" s="1"/>
  <c r="A1212" i="3"/>
  <c r="H1212" i="3" s="1"/>
  <c r="E1212" i="3" s="1"/>
  <c r="A2517" i="3"/>
  <c r="H2517" i="3" s="1"/>
  <c r="E2517" i="3" s="1"/>
  <c r="B2517" i="3" s="1"/>
  <c r="A1211" i="3"/>
  <c r="H1211" i="3" s="1"/>
  <c r="E1211" i="3" s="1"/>
  <c r="A1210" i="3"/>
  <c r="H1210" i="3" s="1"/>
  <c r="E1210" i="3" s="1"/>
  <c r="A2516" i="3"/>
  <c r="H2516" i="3" s="1"/>
  <c r="E2516" i="3" s="1"/>
  <c r="B2516" i="3" s="1"/>
  <c r="A1209" i="3"/>
  <c r="H1209" i="3" s="1"/>
  <c r="E1209" i="3" s="1"/>
  <c r="A1208" i="3"/>
  <c r="H1208" i="3" s="1"/>
  <c r="E1208" i="3" s="1"/>
  <c r="A1207" i="3"/>
  <c r="H1207" i="3" s="1"/>
  <c r="E1207" i="3" s="1"/>
  <c r="A1206" i="3"/>
  <c r="H1206" i="3" s="1"/>
  <c r="E1206" i="3" s="1"/>
  <c r="A1205" i="3"/>
  <c r="H1205" i="3" s="1"/>
  <c r="E1205" i="3" s="1"/>
  <c r="A1204" i="3"/>
  <c r="H1204" i="3" s="1"/>
  <c r="E1204" i="3" s="1"/>
  <c r="A1203" i="3"/>
  <c r="H1203" i="3" s="1"/>
  <c r="E1203" i="3" s="1"/>
  <c r="A1202" i="3"/>
  <c r="H1202" i="3" s="1"/>
  <c r="E1202" i="3" s="1"/>
  <c r="A1201" i="3"/>
  <c r="H1201" i="3" s="1"/>
  <c r="E1201" i="3" s="1"/>
  <c r="A1200" i="3"/>
  <c r="H1200" i="3" s="1"/>
  <c r="E1200" i="3" s="1"/>
  <c r="A1199" i="3"/>
  <c r="H1199" i="3" s="1"/>
  <c r="E1199" i="3" s="1"/>
  <c r="A1198" i="3"/>
  <c r="H1198" i="3" s="1"/>
  <c r="E1198" i="3" s="1"/>
  <c r="A1197" i="3"/>
  <c r="H1197" i="3" s="1"/>
  <c r="E1197" i="3" s="1"/>
  <c r="A1196" i="3"/>
  <c r="H1196" i="3" s="1"/>
  <c r="E1196" i="3" s="1"/>
  <c r="A2515" i="3"/>
  <c r="H2515" i="3" s="1"/>
  <c r="E2515" i="3" s="1"/>
  <c r="B2515" i="3" s="1"/>
  <c r="A1195" i="3"/>
  <c r="H1195" i="3" s="1"/>
  <c r="E1195" i="3" s="1"/>
  <c r="A1194" i="3"/>
  <c r="H1194" i="3" s="1"/>
  <c r="E1194" i="3" s="1"/>
  <c r="A1193" i="3"/>
  <c r="H1193" i="3" s="1"/>
  <c r="E1193" i="3" s="1"/>
  <c r="A1192" i="3"/>
  <c r="H1192" i="3" s="1"/>
  <c r="E1192" i="3" s="1"/>
  <c r="A1191" i="3"/>
  <c r="H1191" i="3" s="1"/>
  <c r="E1191" i="3" s="1"/>
  <c r="A2514" i="3"/>
  <c r="H2514" i="3" s="1"/>
  <c r="E2514" i="3" s="1"/>
  <c r="B2514" i="3" s="1"/>
  <c r="A1190" i="3"/>
  <c r="H1190" i="3" s="1"/>
  <c r="E1190" i="3" s="1"/>
  <c r="A1189" i="3"/>
  <c r="H1189" i="3" s="1"/>
  <c r="E1189" i="3" s="1"/>
  <c r="A1188" i="3"/>
  <c r="H1188" i="3" s="1"/>
  <c r="E1188" i="3" s="1"/>
  <c r="A1187" i="3"/>
  <c r="H1187" i="3" s="1"/>
  <c r="E1187" i="3" s="1"/>
  <c r="A1186" i="3"/>
  <c r="H1186" i="3" s="1"/>
  <c r="E1186" i="3" s="1"/>
  <c r="A1185" i="3"/>
  <c r="H1185" i="3" s="1"/>
  <c r="E1185" i="3" s="1"/>
  <c r="A1184" i="3"/>
  <c r="H1184" i="3" s="1"/>
  <c r="E1184" i="3" s="1"/>
  <c r="A1183" i="3"/>
  <c r="H1183" i="3" s="1"/>
  <c r="E1183" i="3" s="1"/>
  <c r="A1182" i="3"/>
  <c r="H1182" i="3" s="1"/>
  <c r="E1182" i="3" s="1"/>
  <c r="A1181" i="3"/>
  <c r="H1181" i="3" s="1"/>
  <c r="E1181" i="3" s="1"/>
  <c r="A1180" i="3"/>
  <c r="H1180" i="3" s="1"/>
  <c r="E1180" i="3" s="1"/>
  <c r="A1179" i="3"/>
  <c r="H1179" i="3" s="1"/>
  <c r="E1179" i="3" s="1"/>
  <c r="A1178" i="3"/>
  <c r="H1178" i="3" s="1"/>
  <c r="E1178" i="3" s="1"/>
  <c r="A1177" i="3"/>
  <c r="H1177" i="3" s="1"/>
  <c r="E1177" i="3" s="1"/>
  <c r="A1176" i="3"/>
  <c r="H1176" i="3" s="1"/>
  <c r="E1176" i="3" s="1"/>
  <c r="A1175" i="3"/>
  <c r="H1175" i="3" s="1"/>
  <c r="E1175" i="3" s="1"/>
  <c r="A1174" i="3"/>
  <c r="H1174" i="3" s="1"/>
  <c r="E1174" i="3" s="1"/>
  <c r="A1173" i="3"/>
  <c r="H1173" i="3" s="1"/>
  <c r="E1173" i="3" s="1"/>
  <c r="A1172" i="3"/>
  <c r="H1172" i="3" s="1"/>
  <c r="E1172" i="3" s="1"/>
  <c r="A1171" i="3"/>
  <c r="H1171" i="3" s="1"/>
  <c r="E1171" i="3" s="1"/>
  <c r="A1170" i="3"/>
  <c r="H1170" i="3" s="1"/>
  <c r="E1170" i="3" s="1"/>
  <c r="A1169" i="3"/>
  <c r="H1169" i="3" s="1"/>
  <c r="E1169" i="3" s="1"/>
  <c r="A1168" i="3"/>
  <c r="H1168" i="3" s="1"/>
  <c r="E1168" i="3" s="1"/>
  <c r="A1167" i="3"/>
  <c r="H1167" i="3" s="1"/>
  <c r="E1167" i="3" s="1"/>
  <c r="A1166" i="3"/>
  <c r="H1166" i="3" s="1"/>
  <c r="E1166" i="3" s="1"/>
  <c r="A1165" i="3"/>
  <c r="H1165" i="3" s="1"/>
  <c r="E1165" i="3" s="1"/>
  <c r="A1164" i="3"/>
  <c r="H1164" i="3" s="1"/>
  <c r="E1164" i="3" s="1"/>
  <c r="A1163" i="3"/>
  <c r="H1163" i="3" s="1"/>
  <c r="E1163" i="3" s="1"/>
  <c r="A1162" i="3"/>
  <c r="H1162" i="3" s="1"/>
  <c r="E1162" i="3" s="1"/>
  <c r="A1161" i="3"/>
  <c r="H1161" i="3" s="1"/>
  <c r="E1161" i="3" s="1"/>
  <c r="A1160" i="3"/>
  <c r="H1160" i="3" s="1"/>
  <c r="E1160" i="3" s="1"/>
  <c r="A1159" i="3"/>
  <c r="H1159" i="3" s="1"/>
  <c r="E1159" i="3" s="1"/>
  <c r="A1158" i="3"/>
  <c r="H1158" i="3" s="1"/>
  <c r="E1158" i="3" s="1"/>
  <c r="A1157" i="3"/>
  <c r="H1157" i="3" s="1"/>
  <c r="E1157" i="3" s="1"/>
  <c r="A1156" i="3"/>
  <c r="H1156" i="3" s="1"/>
  <c r="E1156" i="3" s="1"/>
  <c r="A1155" i="3"/>
  <c r="H1155" i="3" s="1"/>
  <c r="E1155" i="3" s="1"/>
  <c r="A1154" i="3"/>
  <c r="H1154" i="3" s="1"/>
  <c r="E1154" i="3" s="1"/>
  <c r="A1153" i="3"/>
  <c r="H1153" i="3" s="1"/>
  <c r="E1153" i="3" s="1"/>
  <c r="A1152" i="3"/>
  <c r="H1152" i="3" s="1"/>
  <c r="E1152" i="3" s="1"/>
  <c r="A1151" i="3"/>
  <c r="H1151" i="3" s="1"/>
  <c r="E1151" i="3" s="1"/>
  <c r="A1150" i="3"/>
  <c r="H1150" i="3" s="1"/>
  <c r="E1150" i="3" s="1"/>
  <c r="A1149" i="3"/>
  <c r="H1149" i="3" s="1"/>
  <c r="E1149" i="3" s="1"/>
  <c r="A1148" i="3"/>
  <c r="H1148" i="3" s="1"/>
  <c r="E1148" i="3" s="1"/>
  <c r="A1147" i="3"/>
  <c r="H1147" i="3" s="1"/>
  <c r="E1147" i="3" s="1"/>
  <c r="A1146" i="3"/>
  <c r="H1146" i="3" s="1"/>
  <c r="E1146" i="3" s="1"/>
  <c r="A1145" i="3"/>
  <c r="H1145" i="3" s="1"/>
  <c r="E1145" i="3" s="1"/>
  <c r="A1144" i="3"/>
  <c r="H1144" i="3" s="1"/>
  <c r="E1144" i="3" s="1"/>
  <c r="A1143" i="3"/>
  <c r="H1143" i="3" s="1"/>
  <c r="E1143" i="3" s="1"/>
  <c r="A1142" i="3"/>
  <c r="H1142" i="3" s="1"/>
  <c r="E1142" i="3" s="1"/>
  <c r="A1141" i="3"/>
  <c r="H1141" i="3" s="1"/>
  <c r="E1141" i="3" s="1"/>
  <c r="A1140" i="3"/>
  <c r="H1140" i="3" s="1"/>
  <c r="E1140" i="3" s="1"/>
  <c r="A1139" i="3"/>
  <c r="H1139" i="3" s="1"/>
  <c r="E1139" i="3" s="1"/>
  <c r="A1138" i="3"/>
  <c r="H1138" i="3" s="1"/>
  <c r="E1138" i="3" s="1"/>
  <c r="A1137" i="3"/>
  <c r="H1137" i="3" s="1"/>
  <c r="E1137" i="3" s="1"/>
  <c r="A1136" i="3"/>
  <c r="H1136" i="3" s="1"/>
  <c r="E1136" i="3" s="1"/>
  <c r="A1135" i="3"/>
  <c r="H1135" i="3" s="1"/>
  <c r="E1135" i="3" s="1"/>
  <c r="A1134" i="3"/>
  <c r="H1134" i="3" s="1"/>
  <c r="E1134" i="3" s="1"/>
  <c r="A1133" i="3"/>
  <c r="H1133" i="3" s="1"/>
  <c r="E1133" i="3" s="1"/>
  <c r="A1132" i="3"/>
  <c r="H1132" i="3" s="1"/>
  <c r="E1132" i="3" s="1"/>
  <c r="A1131" i="3"/>
  <c r="H1131" i="3" s="1"/>
  <c r="E1131" i="3" s="1"/>
  <c r="A1130" i="3"/>
  <c r="H1130" i="3" s="1"/>
  <c r="E1130" i="3" s="1"/>
  <c r="A1129" i="3"/>
  <c r="H1129" i="3" s="1"/>
  <c r="E1129" i="3" s="1"/>
  <c r="A2513" i="3"/>
  <c r="H2513" i="3" s="1"/>
  <c r="E2513" i="3" s="1"/>
  <c r="B2513" i="3" s="1"/>
  <c r="A1128" i="3"/>
  <c r="H1128" i="3" s="1"/>
  <c r="E1128" i="3" s="1"/>
  <c r="A1127" i="3"/>
  <c r="H1127" i="3" s="1"/>
  <c r="E1127" i="3" s="1"/>
  <c r="A1126" i="3"/>
  <c r="H1126" i="3" s="1"/>
  <c r="E1126" i="3" s="1"/>
  <c r="A1125" i="3"/>
  <c r="H1125" i="3" s="1"/>
  <c r="E1125" i="3" s="1"/>
  <c r="A1124" i="3"/>
  <c r="H1124" i="3" s="1"/>
  <c r="E1124" i="3" s="1"/>
  <c r="A1123" i="3"/>
  <c r="H1123" i="3" s="1"/>
  <c r="E1123" i="3" s="1"/>
  <c r="A1122" i="3"/>
  <c r="H1122" i="3" s="1"/>
  <c r="E1122" i="3" s="1"/>
  <c r="A1121" i="3"/>
  <c r="H1121" i="3" s="1"/>
  <c r="E1121" i="3" s="1"/>
  <c r="A1120" i="3"/>
  <c r="H1120" i="3" s="1"/>
  <c r="E1120" i="3" s="1"/>
  <c r="A1119" i="3"/>
  <c r="H1119" i="3" s="1"/>
  <c r="E1119" i="3" s="1"/>
  <c r="A1118" i="3"/>
  <c r="H1118" i="3" s="1"/>
  <c r="E1118" i="3" s="1"/>
  <c r="A1117" i="3"/>
  <c r="H1117" i="3" s="1"/>
  <c r="E1117" i="3" s="1"/>
  <c r="A1116" i="3"/>
  <c r="H1116" i="3" s="1"/>
  <c r="E1116" i="3" s="1"/>
  <c r="A1115" i="3"/>
  <c r="H1115" i="3" s="1"/>
  <c r="E1115" i="3" s="1"/>
  <c r="A1114" i="3"/>
  <c r="H1114" i="3" s="1"/>
  <c r="E1114" i="3" s="1"/>
  <c r="A1113" i="3"/>
  <c r="H1113" i="3" s="1"/>
  <c r="E1113" i="3" s="1"/>
  <c r="A1112" i="3"/>
  <c r="H1112" i="3" s="1"/>
  <c r="E1112" i="3" s="1"/>
  <c r="A1111" i="3"/>
  <c r="H1111" i="3" s="1"/>
  <c r="E1111" i="3" s="1"/>
  <c r="A1110" i="3"/>
  <c r="H1110" i="3" s="1"/>
  <c r="E1110" i="3" s="1"/>
  <c r="A1109" i="3"/>
  <c r="H1109" i="3" s="1"/>
  <c r="E1109" i="3" s="1"/>
  <c r="A1108" i="3"/>
  <c r="H1108" i="3" s="1"/>
  <c r="E1108" i="3" s="1"/>
  <c r="A1107" i="3"/>
  <c r="H1107" i="3" s="1"/>
  <c r="E1107" i="3" s="1"/>
  <c r="A1106" i="3"/>
  <c r="H1106" i="3" s="1"/>
  <c r="E1106" i="3" s="1"/>
  <c r="A1105" i="3"/>
  <c r="H1105" i="3" s="1"/>
  <c r="E1105" i="3" s="1"/>
  <c r="A1104" i="3"/>
  <c r="H1104" i="3" s="1"/>
  <c r="E1104" i="3" s="1"/>
  <c r="A1103" i="3"/>
  <c r="H1103" i="3" s="1"/>
  <c r="E1103" i="3" s="1"/>
  <c r="A1102" i="3"/>
  <c r="H1102" i="3" s="1"/>
  <c r="E1102" i="3" s="1"/>
  <c r="A1101" i="3"/>
  <c r="H1101" i="3" s="1"/>
  <c r="E1101" i="3" s="1"/>
  <c r="A1100" i="3"/>
  <c r="H1100" i="3" s="1"/>
  <c r="E1100" i="3" s="1"/>
  <c r="A1099" i="3"/>
  <c r="H1099" i="3" s="1"/>
  <c r="E1099" i="3" s="1"/>
  <c r="A1098" i="3"/>
  <c r="H1098" i="3" s="1"/>
  <c r="E1098" i="3" s="1"/>
  <c r="A1097" i="3"/>
  <c r="H1097" i="3" s="1"/>
  <c r="E1097" i="3" s="1"/>
  <c r="A1096" i="3"/>
  <c r="H1096" i="3" s="1"/>
  <c r="E1096" i="3" s="1"/>
  <c r="A1095" i="3"/>
  <c r="H1095" i="3" s="1"/>
  <c r="E1095" i="3" s="1"/>
  <c r="A1094" i="3"/>
  <c r="H1094" i="3" s="1"/>
  <c r="E1094" i="3" s="1"/>
  <c r="A1093" i="3"/>
  <c r="H1093" i="3" s="1"/>
  <c r="E1093" i="3" s="1"/>
  <c r="A1092" i="3"/>
  <c r="H1092" i="3" s="1"/>
  <c r="E1092" i="3" s="1"/>
  <c r="A1091" i="3"/>
  <c r="H1091" i="3" s="1"/>
  <c r="E1091" i="3" s="1"/>
  <c r="A1090" i="3"/>
  <c r="H1090" i="3" s="1"/>
  <c r="E1090" i="3" s="1"/>
  <c r="A2512" i="3"/>
  <c r="H2512" i="3" s="1"/>
  <c r="E2512" i="3" s="1"/>
  <c r="B2512" i="3" s="1"/>
  <c r="A1089" i="3"/>
  <c r="H1089" i="3" s="1"/>
  <c r="E1089" i="3" s="1"/>
  <c r="A1088" i="3"/>
  <c r="H1088" i="3" s="1"/>
  <c r="E1088" i="3" s="1"/>
  <c r="A1087" i="3"/>
  <c r="H1087" i="3" s="1"/>
  <c r="E1087" i="3" s="1"/>
  <c r="A2511" i="3"/>
  <c r="H2511" i="3" s="1"/>
  <c r="E2511" i="3" s="1"/>
  <c r="B2511" i="3" s="1"/>
  <c r="A1086" i="3"/>
  <c r="H1086" i="3" s="1"/>
  <c r="E1086" i="3" s="1"/>
  <c r="A1085" i="3"/>
  <c r="H1085" i="3" s="1"/>
  <c r="E1085" i="3" s="1"/>
  <c r="A1081" i="3"/>
  <c r="H1081" i="3" s="1"/>
  <c r="E1081" i="3" s="1"/>
  <c r="A1083" i="3"/>
  <c r="H1083" i="3" s="1"/>
  <c r="E1083" i="3" s="1"/>
  <c r="A1082" i="3"/>
  <c r="H1082" i="3" s="1"/>
  <c r="E1082" i="3" s="1"/>
  <c r="A1080" i="3"/>
  <c r="H1080" i="3" s="1"/>
  <c r="E1080" i="3" s="1"/>
  <c r="A1079" i="3"/>
  <c r="H1079" i="3" s="1"/>
  <c r="E1079" i="3" s="1"/>
  <c r="A1078" i="3"/>
  <c r="H1078" i="3" s="1"/>
  <c r="E1078" i="3" s="1"/>
  <c r="A1077" i="3"/>
  <c r="H1077" i="3" s="1"/>
  <c r="E1077" i="3" s="1"/>
  <c r="A1084" i="3"/>
  <c r="A1076" i="3"/>
  <c r="H1076" i="3" s="1"/>
  <c r="E1076" i="3" s="1"/>
  <c r="A1075" i="3"/>
  <c r="H1075" i="3" s="1"/>
  <c r="E1075" i="3" s="1"/>
  <c r="A1074" i="3"/>
  <c r="H1074" i="3" s="1"/>
  <c r="E1074" i="3" s="1"/>
  <c r="A1073" i="3"/>
  <c r="H1073" i="3" s="1"/>
  <c r="E1073" i="3" s="1"/>
  <c r="A2510" i="3"/>
  <c r="E2510" i="3" s="1"/>
  <c r="A1072" i="3"/>
  <c r="H1072" i="3" s="1"/>
  <c r="E1072" i="3" s="1"/>
  <c r="A1071" i="3"/>
  <c r="H1071" i="3" s="1"/>
  <c r="E1071" i="3" s="1"/>
  <c r="A1070" i="3"/>
  <c r="H1070" i="3" s="1"/>
  <c r="E1070" i="3" s="1"/>
  <c r="A1069" i="3"/>
  <c r="H1069" i="3" s="1"/>
  <c r="E1069" i="3" s="1"/>
  <c r="A1068" i="3"/>
  <c r="H1068" i="3" s="1"/>
  <c r="E1068" i="3" s="1"/>
  <c r="A1067" i="3"/>
  <c r="H1067" i="3" s="1"/>
  <c r="E1067" i="3" s="1"/>
  <c r="A1066" i="3"/>
  <c r="H1066" i="3" s="1"/>
  <c r="E1066" i="3" s="1"/>
  <c r="A1065" i="3"/>
  <c r="H1065" i="3" s="1"/>
  <c r="E1065" i="3" s="1"/>
  <c r="A1064" i="3"/>
  <c r="H1064" i="3" s="1"/>
  <c r="E1064" i="3" s="1"/>
  <c r="A1063" i="3"/>
  <c r="H1063" i="3" s="1"/>
  <c r="E1063" i="3" s="1"/>
  <c r="A1062" i="3"/>
  <c r="H1062" i="3" s="1"/>
  <c r="E1062" i="3" s="1"/>
  <c r="A1061" i="3"/>
  <c r="H1061" i="3" s="1"/>
  <c r="E1061" i="3" s="1"/>
  <c r="A1060" i="3"/>
  <c r="H1060" i="3" s="1"/>
  <c r="E1060" i="3" s="1"/>
  <c r="A1059" i="3"/>
  <c r="H1059" i="3" s="1"/>
  <c r="E1059" i="3" s="1"/>
  <c r="A1058" i="3"/>
  <c r="H1058" i="3" s="1"/>
  <c r="E1058" i="3" s="1"/>
  <c r="A1057" i="3"/>
  <c r="H1057" i="3" s="1"/>
  <c r="E1057" i="3" s="1"/>
  <c r="A1056" i="3"/>
  <c r="H1056" i="3" s="1"/>
  <c r="E1056" i="3" s="1"/>
  <c r="A1055" i="3"/>
  <c r="H1055" i="3" s="1"/>
  <c r="E1055" i="3" s="1"/>
  <c r="A1054" i="3"/>
  <c r="H1054" i="3" s="1"/>
  <c r="E1054" i="3" s="1"/>
  <c r="A1053" i="3"/>
  <c r="H1053" i="3" s="1"/>
  <c r="E1053" i="3" s="1"/>
  <c r="A1052" i="3"/>
  <c r="H1052" i="3" s="1"/>
  <c r="E1052" i="3" s="1"/>
  <c r="A1051" i="3"/>
  <c r="H1051" i="3" s="1"/>
  <c r="E1051" i="3" s="1"/>
  <c r="A1050" i="3"/>
  <c r="H1050" i="3" s="1"/>
  <c r="E1050" i="3" s="1"/>
  <c r="A1049" i="3"/>
  <c r="H1049" i="3" s="1"/>
  <c r="E1049" i="3" s="1"/>
  <c r="A1048" i="3"/>
  <c r="H1048" i="3" s="1"/>
  <c r="E1048" i="3" s="1"/>
  <c r="A1047" i="3"/>
  <c r="H1047" i="3" s="1"/>
  <c r="E1047" i="3" s="1"/>
  <c r="A1046" i="3"/>
  <c r="H1046" i="3" s="1"/>
  <c r="E1046" i="3" s="1"/>
  <c r="A1045" i="3"/>
  <c r="H1045" i="3" s="1"/>
  <c r="E1045" i="3" s="1"/>
  <c r="A1044" i="3"/>
  <c r="H1044" i="3" s="1"/>
  <c r="E1044" i="3" s="1"/>
  <c r="A1043" i="3"/>
  <c r="H1043" i="3" s="1"/>
  <c r="E1043" i="3" s="1"/>
  <c r="A1042" i="3"/>
  <c r="H1042" i="3" s="1"/>
  <c r="E1042" i="3" s="1"/>
  <c r="A1041" i="3"/>
  <c r="H1041" i="3" s="1"/>
  <c r="E1041" i="3" s="1"/>
  <c r="A1040" i="3"/>
  <c r="H1040" i="3" s="1"/>
  <c r="E1040" i="3" s="1"/>
  <c r="A1039" i="3"/>
  <c r="H1039" i="3" s="1"/>
  <c r="E1039" i="3" s="1"/>
  <c r="A1038" i="3"/>
  <c r="H1038" i="3" s="1"/>
  <c r="E1038" i="3" s="1"/>
  <c r="A1037" i="3"/>
  <c r="H1037" i="3" s="1"/>
  <c r="E1037" i="3" s="1"/>
  <c r="A1036" i="3"/>
  <c r="H1036" i="3" s="1"/>
  <c r="E1036" i="3" s="1"/>
  <c r="A1035" i="3"/>
  <c r="H1035" i="3" s="1"/>
  <c r="E1035" i="3" s="1"/>
  <c r="A1034" i="3"/>
  <c r="H1034" i="3" s="1"/>
  <c r="E1034" i="3" s="1"/>
  <c r="A1033" i="3"/>
  <c r="H1033" i="3" s="1"/>
  <c r="E1033" i="3" s="1"/>
  <c r="A1032" i="3"/>
  <c r="H1032" i="3" s="1"/>
  <c r="E1032" i="3" s="1"/>
  <c r="A1031" i="3"/>
  <c r="H1031" i="3" s="1"/>
  <c r="E1031" i="3" s="1"/>
  <c r="A1030" i="3"/>
  <c r="H1030" i="3" s="1"/>
  <c r="E1030" i="3" s="1"/>
  <c r="A1029" i="3"/>
  <c r="H1029" i="3" s="1"/>
  <c r="E1029" i="3" s="1"/>
  <c r="A1028" i="3"/>
  <c r="H1028" i="3" s="1"/>
  <c r="E1028" i="3" s="1"/>
  <c r="A1027" i="3"/>
  <c r="H1027" i="3" s="1"/>
  <c r="E1027" i="3" s="1"/>
  <c r="A1026" i="3"/>
  <c r="H1026" i="3" s="1"/>
  <c r="E1026" i="3" s="1"/>
  <c r="A1025" i="3"/>
  <c r="H1025" i="3" s="1"/>
  <c r="E1025" i="3" s="1"/>
  <c r="A1024" i="3"/>
  <c r="H1024" i="3" s="1"/>
  <c r="E1024" i="3" s="1"/>
  <c r="A1023" i="3"/>
  <c r="H1023" i="3" s="1"/>
  <c r="E1023" i="3" s="1"/>
  <c r="A1022" i="3"/>
  <c r="H1022" i="3" s="1"/>
  <c r="E1022" i="3" s="1"/>
  <c r="A1021" i="3"/>
  <c r="H1021" i="3" s="1"/>
  <c r="E1021" i="3" s="1"/>
  <c r="A1020" i="3"/>
  <c r="H1020" i="3" s="1"/>
  <c r="E1020" i="3" s="1"/>
  <c r="A1019" i="3"/>
  <c r="H1019" i="3" s="1"/>
  <c r="E1019" i="3" s="1"/>
  <c r="A1018" i="3"/>
  <c r="H1018" i="3" s="1"/>
  <c r="E1018" i="3" s="1"/>
  <c r="A1017" i="3"/>
  <c r="H1017" i="3" s="1"/>
  <c r="E1017" i="3" s="1"/>
  <c r="A1016" i="3"/>
  <c r="H1016" i="3" s="1"/>
  <c r="E1016" i="3" s="1"/>
  <c r="A1015" i="3"/>
  <c r="H1015" i="3" s="1"/>
  <c r="E1015" i="3" s="1"/>
  <c r="A1014" i="3"/>
  <c r="H1014" i="3" s="1"/>
  <c r="E1014" i="3" s="1"/>
  <c r="A1013" i="3"/>
  <c r="H1013" i="3" s="1"/>
  <c r="E1013" i="3" s="1"/>
  <c r="A1012" i="3"/>
  <c r="H1012" i="3" s="1"/>
  <c r="E1012" i="3" s="1"/>
  <c r="A1011" i="3"/>
  <c r="H1011" i="3" s="1"/>
  <c r="E1011" i="3" s="1"/>
  <c r="A2509" i="3"/>
  <c r="H2509" i="3" s="1"/>
  <c r="E2509" i="3" s="1"/>
  <c r="B2509" i="3" s="1"/>
  <c r="A1010" i="3"/>
  <c r="H1010" i="3" s="1"/>
  <c r="E1010" i="3" s="1"/>
  <c r="A1009" i="3"/>
  <c r="H1009" i="3" s="1"/>
  <c r="E1009" i="3" s="1"/>
  <c r="A1008" i="3"/>
  <c r="H1008" i="3" s="1"/>
  <c r="E1008" i="3" s="1"/>
  <c r="A1007" i="3"/>
  <c r="H1007" i="3" s="1"/>
  <c r="E1007" i="3" s="1"/>
  <c r="A1006" i="3"/>
  <c r="H1006" i="3" s="1"/>
  <c r="E1006" i="3" s="1"/>
  <c r="A1005" i="3"/>
  <c r="H1005" i="3" s="1"/>
  <c r="E1005" i="3" s="1"/>
  <c r="A2508" i="3"/>
  <c r="H2508" i="3" s="1"/>
  <c r="E2508" i="3" s="1"/>
  <c r="B2508" i="3" s="1"/>
  <c r="A1004" i="3"/>
  <c r="E1004" i="3" s="1"/>
  <c r="A2507" i="3"/>
  <c r="E2507" i="3" s="1"/>
  <c r="A1002" i="3"/>
  <c r="E1002" i="3" s="1"/>
  <c r="A2506" i="3"/>
  <c r="H2506" i="3" s="1"/>
  <c r="E2506" i="3" s="1"/>
  <c r="B2506" i="3" s="1"/>
  <c r="A1001" i="3"/>
  <c r="H1001" i="3" s="1"/>
  <c r="E1001" i="3" s="1"/>
  <c r="A1000" i="3"/>
  <c r="H1000" i="3" s="1"/>
  <c r="E1000" i="3" s="1"/>
  <c r="A999" i="3"/>
  <c r="H999" i="3" s="1"/>
  <c r="E999" i="3" s="1"/>
  <c r="A998" i="3"/>
  <c r="H998" i="3" s="1"/>
  <c r="E998" i="3" s="1"/>
  <c r="A997" i="3"/>
  <c r="H997" i="3" s="1"/>
  <c r="E997" i="3" s="1"/>
  <c r="A2505" i="3"/>
  <c r="H2505" i="3" s="1"/>
  <c r="E2505" i="3" s="1"/>
  <c r="B2505" i="3" s="1"/>
  <c r="A996" i="3"/>
  <c r="H996" i="3" s="1"/>
  <c r="E996" i="3" s="1"/>
  <c r="A2504" i="3"/>
  <c r="H2504" i="3" s="1"/>
  <c r="E2504" i="3" s="1"/>
  <c r="B2504" i="3" s="1"/>
  <c r="A995" i="3"/>
  <c r="H995" i="3" s="1"/>
  <c r="E995" i="3" s="1"/>
  <c r="A2503" i="3"/>
  <c r="H2503" i="3" s="1"/>
  <c r="E2503" i="3" s="1"/>
  <c r="B2503" i="3" s="1"/>
  <c r="A994" i="3"/>
  <c r="H994" i="3" s="1"/>
  <c r="E994" i="3" s="1"/>
  <c r="A993" i="3"/>
  <c r="H993" i="3" s="1"/>
  <c r="E993" i="3" s="1"/>
  <c r="A992" i="3"/>
  <c r="H992" i="3" s="1"/>
  <c r="E992" i="3" s="1"/>
  <c r="A991" i="3"/>
  <c r="H991" i="3" s="1"/>
  <c r="E991" i="3" s="1"/>
  <c r="A990" i="3"/>
  <c r="H990" i="3" s="1"/>
  <c r="E990" i="3" s="1"/>
  <c r="A989" i="3"/>
  <c r="H989" i="3" s="1"/>
  <c r="E989" i="3" s="1"/>
  <c r="A988" i="3"/>
  <c r="H988" i="3" s="1"/>
  <c r="E988" i="3" s="1"/>
  <c r="A987" i="3"/>
  <c r="H987" i="3" s="1"/>
  <c r="E987" i="3" s="1"/>
  <c r="A986" i="3"/>
  <c r="H986" i="3" s="1"/>
  <c r="E986" i="3" s="1"/>
  <c r="A1427" i="3"/>
  <c r="H1427" i="3" s="1"/>
  <c r="E1427" i="3" s="1"/>
  <c r="A985" i="3"/>
  <c r="H985" i="3" s="1"/>
  <c r="E985" i="3" s="1"/>
  <c r="A984" i="3"/>
  <c r="H984" i="3" s="1"/>
  <c r="E984" i="3" s="1"/>
  <c r="A983" i="3"/>
  <c r="H983" i="3" s="1"/>
  <c r="E983" i="3" s="1"/>
  <c r="A982" i="3"/>
  <c r="H982" i="3" s="1"/>
  <c r="E982" i="3" s="1"/>
  <c r="A981" i="3"/>
  <c r="H981" i="3" s="1"/>
  <c r="E981" i="3" s="1"/>
  <c r="A980" i="3"/>
  <c r="H980" i="3" s="1"/>
  <c r="E980" i="3" s="1"/>
  <c r="A2502" i="3"/>
  <c r="H2502" i="3" s="1"/>
  <c r="E2502" i="3" s="1"/>
  <c r="B2502" i="3" s="1"/>
  <c r="A979" i="3"/>
  <c r="H979" i="3" s="1"/>
  <c r="E979" i="3" s="1"/>
  <c r="A978" i="3"/>
  <c r="H978" i="3" s="1"/>
  <c r="E978" i="3" s="1"/>
  <c r="A977" i="3"/>
  <c r="H977" i="3" s="1"/>
  <c r="E977" i="3" s="1"/>
  <c r="A976" i="3"/>
  <c r="H976" i="3" s="1"/>
  <c r="E976" i="3" s="1"/>
  <c r="A975" i="3"/>
  <c r="H975" i="3" s="1"/>
  <c r="E975" i="3" s="1"/>
  <c r="A974" i="3"/>
  <c r="H974" i="3" s="1"/>
  <c r="E974" i="3" s="1"/>
  <c r="A973" i="3"/>
  <c r="H973" i="3" s="1"/>
  <c r="E973" i="3" s="1"/>
  <c r="A972" i="3"/>
  <c r="H972" i="3" s="1"/>
  <c r="E972" i="3" s="1"/>
  <c r="A2501" i="3"/>
  <c r="H2501" i="3" s="1"/>
  <c r="E2501" i="3" s="1"/>
  <c r="B2501" i="3" s="1"/>
  <c r="A971" i="3"/>
  <c r="H971" i="3" s="1"/>
  <c r="E971" i="3" s="1"/>
  <c r="A970" i="3"/>
  <c r="H970" i="3" s="1"/>
  <c r="E970" i="3" s="1"/>
  <c r="A969" i="3"/>
  <c r="H969" i="3" s="1"/>
  <c r="E969" i="3" s="1"/>
  <c r="A968" i="3"/>
  <c r="H968" i="3" s="1"/>
  <c r="E968" i="3" s="1"/>
  <c r="A967" i="3"/>
  <c r="H967" i="3" s="1"/>
  <c r="E967" i="3" s="1"/>
  <c r="A966" i="3"/>
  <c r="H966" i="3" s="1"/>
  <c r="E966" i="3" s="1"/>
  <c r="A965" i="3"/>
  <c r="H965" i="3" s="1"/>
  <c r="E965" i="3" s="1"/>
  <c r="A964" i="3"/>
  <c r="H964" i="3" s="1"/>
  <c r="E964" i="3" s="1"/>
  <c r="A963" i="3"/>
  <c r="H963" i="3" s="1"/>
  <c r="E963" i="3" s="1"/>
  <c r="A962" i="3"/>
  <c r="H962" i="3" s="1"/>
  <c r="E962" i="3" s="1"/>
  <c r="A961" i="3"/>
  <c r="H961" i="3" s="1"/>
  <c r="E961" i="3" s="1"/>
  <c r="A960" i="3"/>
  <c r="H960" i="3" s="1"/>
  <c r="E960" i="3" s="1"/>
  <c r="A959" i="3"/>
  <c r="H959" i="3" s="1"/>
  <c r="E959" i="3" s="1"/>
  <c r="A958" i="3"/>
  <c r="H958" i="3" s="1"/>
  <c r="E958" i="3" s="1"/>
  <c r="A957" i="3"/>
  <c r="H957" i="3" s="1"/>
  <c r="E957" i="3" s="1"/>
  <c r="A2500" i="3"/>
  <c r="H2500" i="3" s="1"/>
  <c r="E2500" i="3" s="1"/>
  <c r="B2500" i="3" s="1"/>
  <c r="A956" i="3"/>
  <c r="H956" i="3" s="1"/>
  <c r="E956" i="3" s="1"/>
  <c r="A955" i="3"/>
  <c r="H955" i="3" s="1"/>
  <c r="E955" i="3" s="1"/>
  <c r="A954" i="3"/>
  <c r="H954" i="3" s="1"/>
  <c r="E954" i="3" s="1"/>
  <c r="A2499" i="3"/>
  <c r="H2499" i="3" s="1"/>
  <c r="E2499" i="3" s="1"/>
  <c r="B2499" i="3" s="1"/>
  <c r="A953" i="3"/>
  <c r="H953" i="3" s="1"/>
  <c r="E953" i="3" s="1"/>
  <c r="A952" i="3"/>
  <c r="H952" i="3" s="1"/>
  <c r="E952" i="3" s="1"/>
  <c r="A951" i="3"/>
  <c r="H951" i="3" s="1"/>
  <c r="E951" i="3" s="1"/>
  <c r="A950" i="3"/>
  <c r="H950" i="3" s="1"/>
  <c r="E950" i="3" s="1"/>
  <c r="A2498" i="3"/>
  <c r="H2498" i="3" s="1"/>
  <c r="E2498" i="3" s="1"/>
  <c r="B2498" i="3" s="1"/>
  <c r="A949" i="3"/>
  <c r="H949" i="3" s="1"/>
  <c r="E949" i="3" s="1"/>
  <c r="A948" i="3"/>
  <c r="H948" i="3" s="1"/>
  <c r="E948" i="3" s="1"/>
  <c r="A947" i="3"/>
  <c r="H947" i="3" s="1"/>
  <c r="E947" i="3" s="1"/>
  <c r="A2497" i="3"/>
  <c r="H2497" i="3" s="1"/>
  <c r="E2497" i="3" s="1"/>
  <c r="B2497" i="3" s="1"/>
  <c r="A2496" i="3"/>
  <c r="H2496" i="3" s="1"/>
  <c r="E2496" i="3" s="1"/>
  <c r="B2496" i="3" s="1"/>
  <c r="A2495" i="3"/>
  <c r="H2495" i="3" s="1"/>
  <c r="E2495" i="3" s="1"/>
  <c r="B2495" i="3" s="1"/>
  <c r="A2494" i="3"/>
  <c r="H2494" i="3" s="1"/>
  <c r="E2494" i="3" s="1"/>
  <c r="B2494" i="3" s="1"/>
  <c r="A946" i="3"/>
  <c r="H946" i="3" s="1"/>
  <c r="E946" i="3" s="1"/>
  <c r="A945" i="3"/>
  <c r="H945" i="3" s="1"/>
  <c r="E945" i="3" s="1"/>
  <c r="A2493" i="3"/>
  <c r="H2493" i="3" s="1"/>
  <c r="E2493" i="3" s="1"/>
  <c r="B2493" i="3" s="1"/>
  <c r="A944" i="3"/>
  <c r="H944" i="3" s="1"/>
  <c r="E944" i="3" s="1"/>
  <c r="A943" i="3"/>
  <c r="H943" i="3" s="1"/>
  <c r="E943" i="3" s="1"/>
  <c r="A942" i="3"/>
  <c r="H942" i="3" s="1"/>
  <c r="E942" i="3" s="1"/>
  <c r="A941" i="3"/>
  <c r="H941" i="3" s="1"/>
  <c r="E941" i="3" s="1"/>
  <c r="A940" i="3"/>
  <c r="H940" i="3" s="1"/>
  <c r="E940" i="3" s="1"/>
  <c r="A2492" i="3"/>
  <c r="H2492" i="3" s="1"/>
  <c r="E2492" i="3" s="1"/>
  <c r="B2492" i="3" s="1"/>
  <c r="A939" i="3"/>
  <c r="H939" i="3" s="1"/>
  <c r="E939" i="3" s="1"/>
  <c r="A938" i="3"/>
  <c r="H938" i="3" s="1"/>
  <c r="E938" i="3" s="1"/>
  <c r="A937" i="3"/>
  <c r="H937" i="3" s="1"/>
  <c r="E937" i="3" s="1"/>
  <c r="A936" i="3"/>
  <c r="H936" i="3" s="1"/>
  <c r="E936" i="3" s="1"/>
  <c r="A935" i="3"/>
  <c r="H935" i="3" s="1"/>
  <c r="E935" i="3" s="1"/>
  <c r="A934" i="3"/>
  <c r="H934" i="3" s="1"/>
  <c r="E934" i="3" s="1"/>
  <c r="A933" i="3"/>
  <c r="H933" i="3" s="1"/>
  <c r="E933" i="3" s="1"/>
  <c r="A932" i="3"/>
  <c r="H932" i="3" s="1"/>
  <c r="E932" i="3" s="1"/>
  <c r="A931" i="3"/>
  <c r="H931" i="3" s="1"/>
  <c r="E931" i="3" s="1"/>
  <c r="A930" i="3"/>
  <c r="H930" i="3" s="1"/>
  <c r="E930" i="3" s="1"/>
  <c r="A929" i="3"/>
  <c r="H929" i="3" s="1"/>
  <c r="E929" i="3" s="1"/>
  <c r="A928" i="3"/>
  <c r="H928" i="3" s="1"/>
  <c r="E928" i="3" s="1"/>
  <c r="A927" i="3"/>
  <c r="H927" i="3" s="1"/>
  <c r="E927" i="3" s="1"/>
  <c r="A926" i="3"/>
  <c r="H926" i="3" s="1"/>
  <c r="E926" i="3" s="1"/>
  <c r="A925" i="3"/>
  <c r="H925" i="3" s="1"/>
  <c r="E925" i="3" s="1"/>
  <c r="A924" i="3"/>
  <c r="H924" i="3" s="1"/>
  <c r="E924" i="3" s="1"/>
  <c r="A923" i="3"/>
  <c r="H923" i="3" s="1"/>
  <c r="E923" i="3" s="1"/>
  <c r="A922" i="3"/>
  <c r="H922" i="3" s="1"/>
  <c r="E922" i="3" s="1"/>
  <c r="A921" i="3"/>
  <c r="H921" i="3" s="1"/>
  <c r="E921" i="3" s="1"/>
  <c r="A920" i="3"/>
  <c r="H920" i="3" s="1"/>
  <c r="E920" i="3" s="1"/>
  <c r="A919" i="3"/>
  <c r="H919" i="3" s="1"/>
  <c r="E919" i="3" s="1"/>
  <c r="A918" i="3"/>
  <c r="H918" i="3" s="1"/>
  <c r="E918" i="3" s="1"/>
  <c r="A917" i="3"/>
  <c r="H917" i="3" s="1"/>
  <c r="E917" i="3" s="1"/>
  <c r="A916" i="3"/>
  <c r="H916" i="3" s="1"/>
  <c r="E916" i="3" s="1"/>
  <c r="A915" i="3"/>
  <c r="H915" i="3" s="1"/>
  <c r="E915" i="3" s="1"/>
  <c r="A914" i="3"/>
  <c r="H914" i="3" s="1"/>
  <c r="E914" i="3" s="1"/>
  <c r="A913" i="3"/>
  <c r="H913" i="3" s="1"/>
  <c r="E913" i="3" s="1"/>
  <c r="A912" i="3"/>
  <c r="H912" i="3" s="1"/>
  <c r="E912" i="3" s="1"/>
  <c r="A911" i="3"/>
  <c r="H911" i="3" s="1"/>
  <c r="E911" i="3" s="1"/>
  <c r="A2491" i="3"/>
  <c r="H2491" i="3" s="1"/>
  <c r="E2491" i="3" s="1"/>
  <c r="B2491" i="3" s="1"/>
  <c r="A910" i="3"/>
  <c r="H910" i="3" s="1"/>
  <c r="E910" i="3" s="1"/>
  <c r="A909" i="3"/>
  <c r="H909" i="3" s="1"/>
  <c r="E909" i="3" s="1"/>
  <c r="A908" i="3"/>
  <c r="H908" i="3" s="1"/>
  <c r="E908" i="3" s="1"/>
  <c r="A907" i="3"/>
  <c r="H907" i="3" s="1"/>
  <c r="E907" i="3" s="1"/>
  <c r="A906" i="3"/>
  <c r="H906" i="3" s="1"/>
  <c r="E906" i="3" s="1"/>
  <c r="A905" i="3"/>
  <c r="H905" i="3" s="1"/>
  <c r="E905" i="3" s="1"/>
  <c r="A904" i="3"/>
  <c r="H904" i="3" s="1"/>
  <c r="E904" i="3" s="1"/>
  <c r="A903" i="3"/>
  <c r="H903" i="3" s="1"/>
  <c r="E903" i="3" s="1"/>
  <c r="A902" i="3"/>
  <c r="H902" i="3" s="1"/>
  <c r="E902" i="3" s="1"/>
  <c r="A901" i="3"/>
  <c r="H901" i="3" s="1"/>
  <c r="E901" i="3" s="1"/>
  <c r="A900" i="3"/>
  <c r="H900" i="3" s="1"/>
  <c r="E900" i="3" s="1"/>
  <c r="A899" i="3"/>
  <c r="H899" i="3" s="1"/>
  <c r="E899" i="3" s="1"/>
  <c r="A898" i="3"/>
  <c r="H898" i="3" s="1"/>
  <c r="E898" i="3" s="1"/>
  <c r="A897" i="3"/>
  <c r="H897" i="3" s="1"/>
  <c r="E897" i="3" s="1"/>
  <c r="A896" i="3"/>
  <c r="H896" i="3" s="1"/>
  <c r="E896" i="3" s="1"/>
  <c r="A895" i="3"/>
  <c r="H895" i="3" s="1"/>
  <c r="E895" i="3" s="1"/>
  <c r="A894" i="3"/>
  <c r="H894" i="3" s="1"/>
  <c r="E894" i="3" s="1"/>
  <c r="A893" i="3"/>
  <c r="H893" i="3" s="1"/>
  <c r="E893" i="3" s="1"/>
  <c r="A892" i="3"/>
  <c r="H892" i="3" s="1"/>
  <c r="E892" i="3" s="1"/>
  <c r="A891" i="3"/>
  <c r="H891" i="3" s="1"/>
  <c r="E891" i="3" s="1"/>
  <c r="A890" i="3"/>
  <c r="H890" i="3" s="1"/>
  <c r="E890" i="3" s="1"/>
  <c r="A889" i="3"/>
  <c r="H889" i="3" s="1"/>
  <c r="E889" i="3" s="1"/>
  <c r="A888" i="3"/>
  <c r="H888" i="3" s="1"/>
  <c r="E888" i="3" s="1"/>
  <c r="A887" i="3"/>
  <c r="H887" i="3" s="1"/>
  <c r="E887" i="3" s="1"/>
  <c r="A886" i="3"/>
  <c r="H886" i="3" s="1"/>
  <c r="E886" i="3" s="1"/>
  <c r="A885" i="3"/>
  <c r="H885" i="3" s="1"/>
  <c r="E885" i="3" s="1"/>
  <c r="A884" i="3"/>
  <c r="H884" i="3" s="1"/>
  <c r="E884" i="3" s="1"/>
  <c r="A883" i="3"/>
  <c r="H883" i="3" s="1"/>
  <c r="E883" i="3" s="1"/>
  <c r="A882" i="3"/>
  <c r="H882" i="3" s="1"/>
  <c r="E882" i="3" s="1"/>
  <c r="A881" i="3"/>
  <c r="H881" i="3" s="1"/>
  <c r="E881" i="3" s="1"/>
  <c r="A880" i="3"/>
  <c r="H880" i="3" s="1"/>
  <c r="E880" i="3" s="1"/>
  <c r="A879" i="3"/>
  <c r="H879" i="3" s="1"/>
  <c r="E879" i="3" s="1"/>
  <c r="A878" i="3"/>
  <c r="H878" i="3" s="1"/>
  <c r="E878" i="3" s="1"/>
  <c r="A877" i="3"/>
  <c r="H877" i="3" s="1"/>
  <c r="E877" i="3" s="1"/>
  <c r="A876" i="3"/>
  <c r="H876" i="3" s="1"/>
  <c r="E876" i="3" s="1"/>
  <c r="A875" i="3"/>
  <c r="H875" i="3" s="1"/>
  <c r="E875" i="3" s="1"/>
  <c r="A874" i="3"/>
  <c r="H874" i="3" s="1"/>
  <c r="E874" i="3" s="1"/>
  <c r="A873" i="3"/>
  <c r="H873" i="3" s="1"/>
  <c r="E873" i="3" s="1"/>
  <c r="A872" i="3"/>
  <c r="H872" i="3" s="1"/>
  <c r="E872" i="3" s="1"/>
  <c r="A871" i="3"/>
  <c r="H871" i="3" s="1"/>
  <c r="E871" i="3" s="1"/>
  <c r="A870" i="3"/>
  <c r="H870" i="3" s="1"/>
  <c r="E870" i="3" s="1"/>
  <c r="A869" i="3"/>
  <c r="H869" i="3" s="1"/>
  <c r="E869" i="3" s="1"/>
  <c r="A868" i="3"/>
  <c r="H868" i="3" s="1"/>
  <c r="E868" i="3" s="1"/>
  <c r="A867" i="3"/>
  <c r="H867" i="3" s="1"/>
  <c r="E867" i="3" s="1"/>
  <c r="A866" i="3"/>
  <c r="H866" i="3" s="1"/>
  <c r="E866" i="3" s="1"/>
  <c r="A865" i="3"/>
  <c r="H865" i="3" s="1"/>
  <c r="E865" i="3" s="1"/>
  <c r="A864" i="3"/>
  <c r="H864" i="3" s="1"/>
  <c r="E864" i="3" s="1"/>
  <c r="A863" i="3"/>
  <c r="H863" i="3" s="1"/>
  <c r="E863" i="3" s="1"/>
  <c r="A862" i="3"/>
  <c r="H862" i="3" s="1"/>
  <c r="E862" i="3" s="1"/>
  <c r="A861" i="3"/>
  <c r="H861" i="3" s="1"/>
  <c r="E861" i="3" s="1"/>
  <c r="A860" i="3"/>
  <c r="H860" i="3" s="1"/>
  <c r="E860" i="3" s="1"/>
  <c r="A859" i="3"/>
  <c r="H859" i="3" s="1"/>
  <c r="E859" i="3" s="1"/>
  <c r="A858" i="3"/>
  <c r="H858" i="3" s="1"/>
  <c r="E858" i="3" s="1"/>
  <c r="A857" i="3"/>
  <c r="H857" i="3" s="1"/>
  <c r="E857" i="3" s="1"/>
  <c r="A856" i="3"/>
  <c r="H856" i="3" s="1"/>
  <c r="E856" i="3" s="1"/>
  <c r="A855" i="3"/>
  <c r="H855" i="3" s="1"/>
  <c r="E855" i="3" s="1"/>
  <c r="A854" i="3"/>
  <c r="H854" i="3" s="1"/>
  <c r="E854" i="3" s="1"/>
  <c r="A853" i="3"/>
  <c r="H853" i="3" s="1"/>
  <c r="E853" i="3" s="1"/>
  <c r="A852" i="3"/>
  <c r="H852" i="3" s="1"/>
  <c r="E852" i="3" s="1"/>
  <c r="A851" i="3"/>
  <c r="H851" i="3" s="1"/>
  <c r="E851" i="3" s="1"/>
  <c r="A850" i="3"/>
  <c r="H850" i="3" s="1"/>
  <c r="E850" i="3" s="1"/>
  <c r="A849" i="3"/>
  <c r="H849" i="3" s="1"/>
  <c r="E849" i="3" s="1"/>
  <c r="A848" i="3"/>
  <c r="H848" i="3" s="1"/>
  <c r="E848" i="3" s="1"/>
  <c r="A847" i="3"/>
  <c r="H847" i="3" s="1"/>
  <c r="E847" i="3" s="1"/>
  <c r="A846" i="3"/>
  <c r="H846" i="3" s="1"/>
  <c r="E846" i="3" s="1"/>
  <c r="A845" i="3"/>
  <c r="H845" i="3" s="1"/>
  <c r="E845" i="3" s="1"/>
  <c r="A844" i="3"/>
  <c r="H844" i="3" s="1"/>
  <c r="E844" i="3" s="1"/>
  <c r="A843" i="3"/>
  <c r="H843" i="3" s="1"/>
  <c r="E843" i="3" s="1"/>
  <c r="A842" i="3"/>
  <c r="H842" i="3" s="1"/>
  <c r="E842" i="3" s="1"/>
  <c r="A841" i="3"/>
  <c r="H841" i="3" s="1"/>
  <c r="E841" i="3" s="1"/>
  <c r="A840" i="3"/>
  <c r="H840" i="3" s="1"/>
  <c r="E840" i="3" s="1"/>
  <c r="A839" i="3"/>
  <c r="H839" i="3" s="1"/>
  <c r="E839" i="3" s="1"/>
  <c r="A838" i="3"/>
  <c r="H838" i="3" s="1"/>
  <c r="E838" i="3" s="1"/>
  <c r="A837" i="3"/>
  <c r="H837" i="3" s="1"/>
  <c r="E837" i="3" s="1"/>
  <c r="A836" i="3"/>
  <c r="H836" i="3" s="1"/>
  <c r="E836" i="3" s="1"/>
  <c r="A835" i="3"/>
  <c r="H835" i="3" s="1"/>
  <c r="E835" i="3" s="1"/>
  <c r="A834" i="3"/>
  <c r="H834" i="3" s="1"/>
  <c r="E834" i="3" s="1"/>
  <c r="A833" i="3"/>
  <c r="H833" i="3" s="1"/>
  <c r="E833" i="3" s="1"/>
  <c r="A832" i="3"/>
  <c r="H832" i="3" s="1"/>
  <c r="E832" i="3" s="1"/>
  <c r="A831" i="3"/>
  <c r="H831" i="3" s="1"/>
  <c r="E831" i="3" s="1"/>
  <c r="A2490" i="3"/>
  <c r="H2490" i="3" s="1"/>
  <c r="E2490" i="3" s="1"/>
  <c r="B2490" i="3" s="1"/>
  <c r="A2489" i="3"/>
  <c r="H2489" i="3" s="1"/>
  <c r="E2489" i="3" s="1"/>
  <c r="B2489" i="3" s="1"/>
  <c r="A829" i="3"/>
  <c r="H829" i="3" s="1"/>
  <c r="E829" i="3" s="1"/>
  <c r="A828" i="3"/>
  <c r="H828" i="3" s="1"/>
  <c r="E828" i="3" s="1"/>
  <c r="A827" i="3"/>
  <c r="H827" i="3" s="1"/>
  <c r="E827" i="3" s="1"/>
  <c r="A826" i="3"/>
  <c r="H826" i="3" s="1"/>
  <c r="E826" i="3" s="1"/>
  <c r="A825" i="3"/>
  <c r="H825" i="3" s="1"/>
  <c r="E825" i="3" s="1"/>
  <c r="A824" i="3"/>
  <c r="H824" i="3" s="1"/>
  <c r="E824" i="3" s="1"/>
  <c r="A823" i="3"/>
  <c r="H823" i="3" s="1"/>
  <c r="E823" i="3" s="1"/>
  <c r="A822" i="3"/>
  <c r="H822" i="3" s="1"/>
  <c r="E822" i="3" s="1"/>
  <c r="A821" i="3"/>
  <c r="H821" i="3" s="1"/>
  <c r="E821" i="3" s="1"/>
  <c r="A820" i="3"/>
  <c r="H820" i="3" s="1"/>
  <c r="E820" i="3" s="1"/>
  <c r="A819" i="3"/>
  <c r="H819" i="3" s="1"/>
  <c r="E819" i="3" s="1"/>
  <c r="A818" i="3"/>
  <c r="H818" i="3" s="1"/>
  <c r="E818" i="3" s="1"/>
  <c r="A817" i="3"/>
  <c r="H817" i="3" s="1"/>
  <c r="E817" i="3" s="1"/>
  <c r="A816" i="3"/>
  <c r="H816" i="3" s="1"/>
  <c r="E816" i="3" s="1"/>
  <c r="A815" i="3"/>
  <c r="H815" i="3" s="1"/>
  <c r="E815" i="3" s="1"/>
  <c r="A814" i="3"/>
  <c r="H814" i="3" s="1"/>
  <c r="E814" i="3" s="1"/>
  <c r="A813" i="3"/>
  <c r="H813" i="3" s="1"/>
  <c r="E813" i="3" s="1"/>
  <c r="A812" i="3"/>
  <c r="H812" i="3" s="1"/>
  <c r="E812" i="3" s="1"/>
  <c r="A811" i="3"/>
  <c r="H811" i="3" s="1"/>
  <c r="E811" i="3" s="1"/>
  <c r="A810" i="3"/>
  <c r="H810" i="3" s="1"/>
  <c r="E810" i="3" s="1"/>
  <c r="A809" i="3"/>
  <c r="H809" i="3" s="1"/>
  <c r="E809" i="3" s="1"/>
  <c r="A808" i="3"/>
  <c r="H808" i="3" s="1"/>
  <c r="E808" i="3" s="1"/>
  <c r="A807" i="3"/>
  <c r="H807" i="3" s="1"/>
  <c r="E807" i="3" s="1"/>
  <c r="A806" i="3"/>
  <c r="H806" i="3" s="1"/>
  <c r="E806" i="3" s="1"/>
  <c r="A805" i="3"/>
  <c r="H805" i="3" s="1"/>
  <c r="E805" i="3" s="1"/>
  <c r="A804" i="3"/>
  <c r="H804" i="3" s="1"/>
  <c r="E804" i="3" s="1"/>
  <c r="A803" i="3"/>
  <c r="H803" i="3" s="1"/>
  <c r="E803" i="3" s="1"/>
  <c r="A802" i="3"/>
  <c r="H802" i="3" s="1"/>
  <c r="E802" i="3" s="1"/>
  <c r="A801" i="3"/>
  <c r="H801" i="3" s="1"/>
  <c r="E801" i="3" s="1"/>
  <c r="A800" i="3"/>
  <c r="H800" i="3" s="1"/>
  <c r="E800" i="3" s="1"/>
  <c r="A799" i="3"/>
  <c r="H799" i="3" s="1"/>
  <c r="E799" i="3" s="1"/>
  <c r="A798" i="3"/>
  <c r="H798" i="3" s="1"/>
  <c r="E798" i="3" s="1"/>
  <c r="A797" i="3"/>
  <c r="H797" i="3" s="1"/>
  <c r="E797" i="3" s="1"/>
  <c r="A796" i="3"/>
  <c r="H796" i="3" s="1"/>
  <c r="E796" i="3" s="1"/>
  <c r="A795" i="3"/>
  <c r="H795" i="3" s="1"/>
  <c r="E795" i="3" s="1"/>
  <c r="A794" i="3"/>
  <c r="H794" i="3" s="1"/>
  <c r="E794" i="3" s="1"/>
  <c r="A793" i="3"/>
  <c r="H793" i="3" s="1"/>
  <c r="E793" i="3" s="1"/>
  <c r="A792" i="3"/>
  <c r="H792" i="3" s="1"/>
  <c r="E792" i="3" s="1"/>
  <c r="A791" i="3"/>
  <c r="H791" i="3" s="1"/>
  <c r="E791" i="3" s="1"/>
  <c r="A790" i="3"/>
  <c r="H790" i="3" s="1"/>
  <c r="E790" i="3" s="1"/>
  <c r="A789" i="3"/>
  <c r="H789" i="3" s="1"/>
  <c r="E789" i="3" s="1"/>
  <c r="A788" i="3"/>
  <c r="H788" i="3" s="1"/>
  <c r="E788" i="3" s="1"/>
  <c r="A787" i="3"/>
  <c r="H787" i="3" s="1"/>
  <c r="E787" i="3" s="1"/>
  <c r="A786" i="3"/>
  <c r="H786" i="3" s="1"/>
  <c r="E786" i="3" s="1"/>
  <c r="A785" i="3"/>
  <c r="H785" i="3" s="1"/>
  <c r="E785" i="3" s="1"/>
  <c r="A2488" i="3"/>
  <c r="H2488" i="3" s="1"/>
  <c r="E2488" i="3" s="1"/>
  <c r="B2488" i="3" s="1"/>
  <c r="A784" i="3"/>
  <c r="H784" i="3" s="1"/>
  <c r="E784" i="3" s="1"/>
  <c r="A783" i="3"/>
  <c r="H783" i="3" s="1"/>
  <c r="E783" i="3" s="1"/>
  <c r="A782" i="3"/>
  <c r="H782" i="3" s="1"/>
  <c r="E782" i="3" s="1"/>
  <c r="A781" i="3"/>
  <c r="H781" i="3" s="1"/>
  <c r="E781" i="3" s="1"/>
  <c r="A780" i="3"/>
  <c r="H780" i="3" s="1"/>
  <c r="E780" i="3" s="1"/>
  <c r="A779" i="3"/>
  <c r="H779" i="3" s="1"/>
  <c r="E779" i="3" s="1"/>
  <c r="A778" i="3"/>
  <c r="H778" i="3" s="1"/>
  <c r="E778" i="3" s="1"/>
  <c r="A777" i="3"/>
  <c r="H777" i="3" s="1"/>
  <c r="E777" i="3" s="1"/>
  <c r="A776" i="3"/>
  <c r="H776" i="3" s="1"/>
  <c r="E776" i="3" s="1"/>
  <c r="A2487" i="3"/>
  <c r="H2487" i="3" s="1"/>
  <c r="E2487" i="3" s="1"/>
  <c r="B2487" i="3" s="1"/>
  <c r="A775" i="3"/>
  <c r="H775" i="3" s="1"/>
  <c r="E775" i="3" s="1"/>
  <c r="A774" i="3"/>
  <c r="H774" i="3" s="1"/>
  <c r="E774" i="3" s="1"/>
  <c r="A773" i="3"/>
  <c r="H773" i="3" s="1"/>
  <c r="E773" i="3" s="1"/>
  <c r="A772" i="3"/>
  <c r="H772" i="3" s="1"/>
  <c r="E772" i="3" s="1"/>
  <c r="A771" i="3"/>
  <c r="H771" i="3" s="1"/>
  <c r="E771" i="3" s="1"/>
  <c r="A770" i="3"/>
  <c r="H770" i="3" s="1"/>
  <c r="E770" i="3" s="1"/>
  <c r="A769" i="3"/>
  <c r="H769" i="3" s="1"/>
  <c r="E769" i="3" s="1"/>
  <c r="A768" i="3"/>
  <c r="H768" i="3" s="1"/>
  <c r="E768" i="3" s="1"/>
  <c r="A767" i="3"/>
  <c r="H767" i="3" s="1"/>
  <c r="E767" i="3" s="1"/>
  <c r="A2486" i="3"/>
  <c r="H2486" i="3" s="1"/>
  <c r="E2486" i="3" s="1"/>
  <c r="B2486" i="3" s="1"/>
  <c r="A766" i="3"/>
  <c r="H766" i="3" s="1"/>
  <c r="E766" i="3" s="1"/>
  <c r="A765" i="3"/>
  <c r="H765" i="3" s="1"/>
  <c r="E765" i="3" s="1"/>
  <c r="A764" i="3"/>
  <c r="H764" i="3" s="1"/>
  <c r="E764" i="3" s="1"/>
  <c r="A763" i="3"/>
  <c r="H763" i="3" s="1"/>
  <c r="E763" i="3" s="1"/>
  <c r="A762" i="3"/>
  <c r="H762" i="3" s="1"/>
  <c r="E762" i="3" s="1"/>
  <c r="A761" i="3"/>
  <c r="H761" i="3" s="1"/>
  <c r="E761" i="3" s="1"/>
  <c r="A2485" i="3"/>
  <c r="H2485" i="3" s="1"/>
  <c r="E2485" i="3" s="1"/>
  <c r="B2485" i="3" s="1"/>
  <c r="A760" i="3"/>
  <c r="H760" i="3" s="1"/>
  <c r="E760" i="3" s="1"/>
  <c r="A759" i="3"/>
  <c r="H759" i="3" s="1"/>
  <c r="E759" i="3" s="1"/>
  <c r="A758" i="3"/>
  <c r="H758" i="3" s="1"/>
  <c r="E758" i="3" s="1"/>
  <c r="A757" i="3"/>
  <c r="H757" i="3" s="1"/>
  <c r="E757" i="3" s="1"/>
  <c r="A756" i="3"/>
  <c r="H756" i="3" s="1"/>
  <c r="E756" i="3" s="1"/>
  <c r="A755" i="3"/>
  <c r="H755" i="3" s="1"/>
  <c r="E755" i="3" s="1"/>
  <c r="A754" i="3"/>
  <c r="H754" i="3" s="1"/>
  <c r="E754" i="3" s="1"/>
  <c r="A753" i="3"/>
  <c r="H753" i="3" s="1"/>
  <c r="E753" i="3" s="1"/>
  <c r="A752" i="3"/>
  <c r="H752" i="3" s="1"/>
  <c r="E752" i="3" s="1"/>
  <c r="A751" i="3"/>
  <c r="H751" i="3" s="1"/>
  <c r="E751" i="3" s="1"/>
  <c r="A2484" i="3"/>
  <c r="H2484" i="3" s="1"/>
  <c r="E2484" i="3" s="1"/>
  <c r="B2484" i="3" s="1"/>
  <c r="A750" i="3"/>
  <c r="H750" i="3" s="1"/>
  <c r="E750" i="3" s="1"/>
  <c r="A2483" i="3"/>
  <c r="H2483" i="3" s="1"/>
  <c r="E2483" i="3" s="1"/>
  <c r="B2483" i="3" s="1"/>
  <c r="A749" i="3"/>
  <c r="H749" i="3" s="1"/>
  <c r="E749" i="3" s="1"/>
  <c r="A748" i="3"/>
  <c r="H748" i="3" s="1"/>
  <c r="E748" i="3" s="1"/>
  <c r="A747" i="3"/>
  <c r="H747" i="3" s="1"/>
  <c r="E747" i="3" s="1"/>
  <c r="A746" i="3"/>
  <c r="H746" i="3" s="1"/>
  <c r="E746" i="3" s="1"/>
  <c r="A745" i="3"/>
  <c r="H745" i="3" s="1"/>
  <c r="E745" i="3" s="1"/>
  <c r="A744" i="3"/>
  <c r="H744" i="3" s="1"/>
  <c r="E744" i="3" s="1"/>
  <c r="A743" i="3"/>
  <c r="H743" i="3" s="1"/>
  <c r="E743" i="3" s="1"/>
  <c r="A742" i="3"/>
  <c r="H742" i="3" s="1"/>
  <c r="E742" i="3" s="1"/>
  <c r="A741" i="3"/>
  <c r="H741" i="3" s="1"/>
  <c r="E741" i="3" s="1"/>
  <c r="A740" i="3"/>
  <c r="H740" i="3" s="1"/>
  <c r="E740" i="3" s="1"/>
  <c r="A739" i="3"/>
  <c r="H739" i="3" s="1"/>
  <c r="E739" i="3" s="1"/>
  <c r="A738" i="3"/>
  <c r="H738" i="3" s="1"/>
  <c r="E738" i="3" s="1"/>
  <c r="A737" i="3"/>
  <c r="H737" i="3" s="1"/>
  <c r="E737" i="3" s="1"/>
  <c r="A736" i="3"/>
  <c r="H736" i="3" s="1"/>
  <c r="E736" i="3" s="1"/>
  <c r="A735" i="3"/>
  <c r="H735" i="3" s="1"/>
  <c r="E735" i="3" s="1"/>
  <c r="A734" i="3"/>
  <c r="H734" i="3" s="1"/>
  <c r="E734" i="3" s="1"/>
  <c r="A733" i="3"/>
  <c r="H733" i="3" s="1"/>
  <c r="E733" i="3" s="1"/>
  <c r="A732" i="3"/>
  <c r="H732" i="3" s="1"/>
  <c r="E732" i="3" s="1"/>
  <c r="A731" i="3"/>
  <c r="H731" i="3" s="1"/>
  <c r="E731" i="3" s="1"/>
  <c r="A730" i="3"/>
  <c r="H730" i="3" s="1"/>
  <c r="E730" i="3" s="1"/>
  <c r="A729" i="3"/>
  <c r="H729" i="3" s="1"/>
  <c r="E729" i="3" s="1"/>
  <c r="A728" i="3"/>
  <c r="H728" i="3" s="1"/>
  <c r="E728" i="3" s="1"/>
  <c r="A727" i="3"/>
  <c r="H727" i="3" s="1"/>
  <c r="E727" i="3" s="1"/>
  <c r="A726" i="3"/>
  <c r="H726" i="3" s="1"/>
  <c r="E726" i="3" s="1"/>
  <c r="A725" i="3"/>
  <c r="H725" i="3" s="1"/>
  <c r="E725" i="3" s="1"/>
  <c r="A724" i="3"/>
  <c r="H724" i="3" s="1"/>
  <c r="E724" i="3" s="1"/>
  <c r="A723" i="3"/>
  <c r="H723" i="3" s="1"/>
  <c r="E723" i="3" s="1"/>
  <c r="A722" i="3"/>
  <c r="H722" i="3" s="1"/>
  <c r="E722" i="3" s="1"/>
  <c r="A721" i="3"/>
  <c r="H721" i="3" s="1"/>
  <c r="E721" i="3" s="1"/>
  <c r="A720" i="3"/>
  <c r="H720" i="3" s="1"/>
  <c r="E720" i="3" s="1"/>
  <c r="A719" i="3"/>
  <c r="H719" i="3" s="1"/>
  <c r="E719" i="3" s="1"/>
  <c r="A718" i="3"/>
  <c r="H718" i="3" s="1"/>
  <c r="E718" i="3" s="1"/>
  <c r="A717" i="3"/>
  <c r="H717" i="3" s="1"/>
  <c r="E717" i="3" s="1"/>
  <c r="A2482" i="3"/>
  <c r="H2482" i="3" s="1"/>
  <c r="E2482" i="3" s="1"/>
  <c r="B2482" i="3" s="1"/>
  <c r="A716" i="3"/>
  <c r="H716" i="3" s="1"/>
  <c r="E716" i="3" s="1"/>
  <c r="A715" i="3"/>
  <c r="H715" i="3" s="1"/>
  <c r="E715" i="3" s="1"/>
  <c r="A714" i="3"/>
  <c r="H714" i="3" s="1"/>
  <c r="E714" i="3" s="1"/>
  <c r="A713" i="3"/>
  <c r="H713" i="3" s="1"/>
  <c r="E713" i="3" s="1"/>
  <c r="A712" i="3"/>
  <c r="H712" i="3" s="1"/>
  <c r="E712" i="3" s="1"/>
  <c r="A711" i="3"/>
  <c r="E711" i="3" s="1"/>
  <c r="A710" i="3"/>
  <c r="H710" i="3" s="1"/>
  <c r="E710" i="3" s="1"/>
  <c r="A709" i="3"/>
  <c r="H709" i="3" s="1"/>
  <c r="E709" i="3" s="1"/>
  <c r="A708" i="3"/>
  <c r="H708" i="3" s="1"/>
  <c r="E708" i="3" s="1"/>
  <c r="A707" i="3"/>
  <c r="H707" i="3" s="1"/>
  <c r="E707" i="3" s="1"/>
  <c r="A706" i="3"/>
  <c r="H706" i="3" s="1"/>
  <c r="E706" i="3" s="1"/>
  <c r="A705" i="3"/>
  <c r="H705" i="3" s="1"/>
  <c r="E705" i="3" s="1"/>
  <c r="A704" i="3"/>
  <c r="H704" i="3" s="1"/>
  <c r="E704" i="3" s="1"/>
  <c r="A703" i="3"/>
  <c r="H703" i="3" s="1"/>
  <c r="E703" i="3" s="1"/>
  <c r="A702" i="3"/>
  <c r="H702" i="3" s="1"/>
  <c r="E702" i="3" s="1"/>
  <c r="A701" i="3"/>
  <c r="H701" i="3" s="1"/>
  <c r="E701" i="3" s="1"/>
  <c r="A700" i="3"/>
  <c r="H700" i="3" s="1"/>
  <c r="E700" i="3" s="1"/>
  <c r="A699" i="3"/>
  <c r="H699" i="3" s="1"/>
  <c r="E699" i="3" s="1"/>
  <c r="A2481" i="3"/>
  <c r="H2481" i="3" s="1"/>
  <c r="E2481" i="3" s="1"/>
  <c r="B2481" i="3" s="1"/>
  <c r="A698" i="3"/>
  <c r="H698" i="3" s="1"/>
  <c r="E698" i="3" s="1"/>
  <c r="A697" i="3"/>
  <c r="H697" i="3" s="1"/>
  <c r="E697" i="3" s="1"/>
  <c r="A696" i="3"/>
  <c r="H696" i="3" s="1"/>
  <c r="E696" i="3" s="1"/>
  <c r="A695" i="3"/>
  <c r="H695" i="3" s="1"/>
  <c r="E695" i="3" s="1"/>
  <c r="A694" i="3"/>
  <c r="H694" i="3" s="1"/>
  <c r="E694" i="3" s="1"/>
  <c r="A693" i="3"/>
  <c r="H693" i="3" s="1"/>
  <c r="E693" i="3" s="1"/>
  <c r="A692" i="3"/>
  <c r="H692" i="3" s="1"/>
  <c r="E692" i="3" s="1"/>
  <c r="A691" i="3"/>
  <c r="H691" i="3" s="1"/>
  <c r="E691" i="3" s="1"/>
  <c r="A690" i="3"/>
  <c r="H690" i="3" s="1"/>
  <c r="E690" i="3" s="1"/>
  <c r="A689" i="3"/>
  <c r="H689" i="3" s="1"/>
  <c r="E689" i="3" s="1"/>
  <c r="A688" i="3"/>
  <c r="H688" i="3" s="1"/>
  <c r="E688" i="3" s="1"/>
  <c r="A687" i="3"/>
  <c r="H687" i="3" s="1"/>
  <c r="E687" i="3" s="1"/>
  <c r="A686" i="3"/>
  <c r="H686" i="3" s="1"/>
  <c r="E686" i="3" s="1"/>
  <c r="A685" i="3"/>
  <c r="H685" i="3" s="1"/>
  <c r="E685" i="3" s="1"/>
  <c r="A684" i="3"/>
  <c r="H684" i="3" s="1"/>
  <c r="E684" i="3" s="1"/>
  <c r="A683" i="3"/>
  <c r="H683" i="3" s="1"/>
  <c r="E683" i="3" s="1"/>
  <c r="A682" i="3"/>
  <c r="H682" i="3" s="1"/>
  <c r="E682" i="3" s="1"/>
  <c r="A681" i="3"/>
  <c r="H681" i="3" s="1"/>
  <c r="E681" i="3" s="1"/>
  <c r="A680" i="3"/>
  <c r="H680" i="3" s="1"/>
  <c r="E680" i="3" s="1"/>
  <c r="A679" i="3"/>
  <c r="H679" i="3" s="1"/>
  <c r="E679" i="3" s="1"/>
  <c r="A678" i="3"/>
  <c r="H678" i="3" s="1"/>
  <c r="E678" i="3" s="1"/>
  <c r="A677" i="3"/>
  <c r="H677" i="3" s="1"/>
  <c r="E677" i="3" s="1"/>
  <c r="A676" i="3"/>
  <c r="H676" i="3" s="1"/>
  <c r="E676" i="3" s="1"/>
  <c r="A675" i="3"/>
  <c r="H675" i="3" s="1"/>
  <c r="E675" i="3" s="1"/>
  <c r="A674" i="3"/>
  <c r="H674" i="3" s="1"/>
  <c r="E674" i="3" s="1"/>
  <c r="A673" i="3"/>
  <c r="H673" i="3" s="1"/>
  <c r="E673" i="3" s="1"/>
  <c r="A672" i="3"/>
  <c r="H672" i="3" s="1"/>
  <c r="E672" i="3" s="1"/>
  <c r="A671" i="3"/>
  <c r="H671" i="3" s="1"/>
  <c r="E671" i="3" s="1"/>
  <c r="A670" i="3"/>
  <c r="H670" i="3" s="1"/>
  <c r="E670" i="3" s="1"/>
  <c r="A669" i="3"/>
  <c r="H669" i="3" s="1"/>
  <c r="E669" i="3" s="1"/>
  <c r="A668" i="3"/>
  <c r="H668" i="3" s="1"/>
  <c r="E668" i="3" s="1"/>
  <c r="A667" i="3"/>
  <c r="H667" i="3" s="1"/>
  <c r="E667" i="3" s="1"/>
  <c r="A666" i="3"/>
  <c r="H666" i="3" s="1"/>
  <c r="E666" i="3" s="1"/>
  <c r="A665" i="3"/>
  <c r="H665" i="3" s="1"/>
  <c r="E665" i="3" s="1"/>
  <c r="A664" i="3"/>
  <c r="H664" i="3" s="1"/>
  <c r="E664" i="3" s="1"/>
  <c r="A663" i="3"/>
  <c r="H663" i="3" s="1"/>
  <c r="E663" i="3" s="1"/>
  <c r="A662" i="3"/>
  <c r="H662" i="3" s="1"/>
  <c r="E662" i="3" s="1"/>
  <c r="A661" i="3"/>
  <c r="H661" i="3" s="1"/>
  <c r="E661" i="3" s="1"/>
  <c r="A660" i="3"/>
  <c r="H660" i="3" s="1"/>
  <c r="E660" i="3" s="1"/>
  <c r="A659" i="3"/>
  <c r="H659" i="3" s="1"/>
  <c r="E659" i="3" s="1"/>
  <c r="A658" i="3"/>
  <c r="H658" i="3" s="1"/>
  <c r="E658" i="3" s="1"/>
  <c r="A657" i="3"/>
  <c r="H657" i="3" s="1"/>
  <c r="E657" i="3" s="1"/>
  <c r="A656" i="3"/>
  <c r="H656" i="3" s="1"/>
  <c r="E656" i="3" s="1"/>
  <c r="A655" i="3"/>
  <c r="H655" i="3" s="1"/>
  <c r="E655" i="3" s="1"/>
  <c r="A654" i="3"/>
  <c r="H654" i="3" s="1"/>
  <c r="E654" i="3" s="1"/>
  <c r="A653" i="3"/>
  <c r="H653" i="3" s="1"/>
  <c r="E653" i="3" s="1"/>
  <c r="A652" i="3"/>
  <c r="H652" i="3" s="1"/>
  <c r="E652" i="3" s="1"/>
  <c r="A651" i="3"/>
  <c r="H651" i="3" s="1"/>
  <c r="E651" i="3" s="1"/>
  <c r="A650" i="3"/>
  <c r="H650" i="3" s="1"/>
  <c r="E650" i="3" s="1"/>
  <c r="A649" i="3"/>
  <c r="H649" i="3" s="1"/>
  <c r="E649" i="3" s="1"/>
  <c r="A648" i="3"/>
  <c r="H648" i="3" s="1"/>
  <c r="E648" i="3" s="1"/>
  <c r="A647" i="3"/>
  <c r="H647" i="3" s="1"/>
  <c r="E647" i="3" s="1"/>
  <c r="A646" i="3"/>
  <c r="H646" i="3" s="1"/>
  <c r="E646" i="3" s="1"/>
  <c r="A645" i="3"/>
  <c r="H645" i="3" s="1"/>
  <c r="E645" i="3" s="1"/>
  <c r="A644" i="3"/>
  <c r="H644" i="3" s="1"/>
  <c r="E644" i="3" s="1"/>
  <c r="A643" i="3"/>
  <c r="H643" i="3" s="1"/>
  <c r="E643" i="3" s="1"/>
  <c r="A642" i="3"/>
  <c r="H642" i="3" s="1"/>
  <c r="E642" i="3" s="1"/>
  <c r="A641" i="3"/>
  <c r="H641" i="3" s="1"/>
  <c r="E641" i="3" s="1"/>
  <c r="A640" i="3"/>
  <c r="H640" i="3" s="1"/>
  <c r="E640" i="3" s="1"/>
  <c r="A639" i="3"/>
  <c r="H639" i="3" s="1"/>
  <c r="E639" i="3" s="1"/>
  <c r="A638" i="3"/>
  <c r="H638" i="3" s="1"/>
  <c r="E638" i="3" s="1"/>
  <c r="A637" i="3"/>
  <c r="H637" i="3" s="1"/>
  <c r="E637" i="3" s="1"/>
  <c r="A636" i="3"/>
  <c r="H636" i="3" s="1"/>
  <c r="E636" i="3" s="1"/>
  <c r="A635" i="3"/>
  <c r="H635" i="3" s="1"/>
  <c r="E635" i="3" s="1"/>
  <c r="A634" i="3"/>
  <c r="H634" i="3" s="1"/>
  <c r="E634" i="3" s="1"/>
  <c r="A633" i="3"/>
  <c r="H633" i="3" s="1"/>
  <c r="E633" i="3" s="1"/>
  <c r="A632" i="3"/>
  <c r="H632" i="3" s="1"/>
  <c r="E632" i="3" s="1"/>
  <c r="A631" i="3"/>
  <c r="H631" i="3" s="1"/>
  <c r="E631" i="3" s="1"/>
  <c r="A630" i="3"/>
  <c r="H630" i="3" s="1"/>
  <c r="E630" i="3" s="1"/>
  <c r="A629" i="3"/>
  <c r="H629" i="3" s="1"/>
  <c r="E629" i="3" s="1"/>
  <c r="A628" i="3"/>
  <c r="H628" i="3" s="1"/>
  <c r="E628" i="3" s="1"/>
  <c r="A627" i="3"/>
  <c r="H627" i="3" s="1"/>
  <c r="E627" i="3" s="1"/>
  <c r="A626" i="3"/>
  <c r="H626" i="3" s="1"/>
  <c r="E626" i="3" s="1"/>
  <c r="A625" i="3"/>
  <c r="H625" i="3" s="1"/>
  <c r="E625" i="3" s="1"/>
  <c r="A2480" i="3"/>
  <c r="H2480" i="3" s="1"/>
  <c r="E2480" i="3" s="1"/>
  <c r="B2480" i="3" s="1"/>
  <c r="A624" i="3"/>
  <c r="H624" i="3" s="1"/>
  <c r="E624" i="3" s="1"/>
  <c r="A623" i="3"/>
  <c r="H623" i="3" s="1"/>
  <c r="E623" i="3" s="1"/>
  <c r="A2479" i="3"/>
  <c r="H2479" i="3" s="1"/>
  <c r="E2479" i="3" s="1"/>
  <c r="B2479" i="3" s="1"/>
  <c r="A622" i="3"/>
  <c r="H622" i="3" s="1"/>
  <c r="E622" i="3" s="1"/>
  <c r="A621" i="3"/>
  <c r="H621" i="3" s="1"/>
  <c r="E621" i="3" s="1"/>
  <c r="A620" i="3"/>
  <c r="H620" i="3" s="1"/>
  <c r="E620" i="3" s="1"/>
  <c r="A619" i="3"/>
  <c r="H619" i="3" s="1"/>
  <c r="E619" i="3" s="1"/>
  <c r="A618" i="3"/>
  <c r="H618" i="3" s="1"/>
  <c r="E618" i="3" s="1"/>
  <c r="A617" i="3"/>
  <c r="H617" i="3" s="1"/>
  <c r="E617" i="3" s="1"/>
  <c r="A616" i="3"/>
  <c r="H616" i="3" s="1"/>
  <c r="E616" i="3" s="1"/>
  <c r="A615" i="3"/>
  <c r="H615" i="3" s="1"/>
  <c r="E615" i="3" s="1"/>
  <c r="A614" i="3"/>
  <c r="H614" i="3" s="1"/>
  <c r="E614" i="3" s="1"/>
  <c r="A613" i="3"/>
  <c r="H613" i="3" s="1"/>
  <c r="E613" i="3" s="1"/>
  <c r="A612" i="3"/>
  <c r="H612" i="3" s="1"/>
  <c r="E612" i="3" s="1"/>
  <c r="A611" i="3"/>
  <c r="H611" i="3" s="1"/>
  <c r="E611" i="3" s="1"/>
  <c r="A610" i="3"/>
  <c r="H610" i="3" s="1"/>
  <c r="E610" i="3" s="1"/>
  <c r="A609" i="3"/>
  <c r="H609" i="3" s="1"/>
  <c r="E609" i="3" s="1"/>
  <c r="A608" i="3"/>
  <c r="H608" i="3" s="1"/>
  <c r="E608" i="3" s="1"/>
  <c r="A607" i="3"/>
  <c r="H607" i="3" s="1"/>
  <c r="E607" i="3" s="1"/>
  <c r="A606" i="3"/>
  <c r="H606" i="3" s="1"/>
  <c r="E606" i="3" s="1"/>
  <c r="A605" i="3"/>
  <c r="H605" i="3" s="1"/>
  <c r="E605" i="3" s="1"/>
  <c r="A604" i="3"/>
  <c r="H604" i="3" s="1"/>
  <c r="E604" i="3" s="1"/>
  <c r="A603" i="3"/>
  <c r="H603" i="3" s="1"/>
  <c r="E603" i="3" s="1"/>
  <c r="A602" i="3"/>
  <c r="H602" i="3" s="1"/>
  <c r="E602" i="3" s="1"/>
  <c r="A2478" i="3"/>
  <c r="H2478" i="3" s="1"/>
  <c r="E2478" i="3" s="1"/>
  <c r="B2478" i="3" s="1"/>
  <c r="A601" i="3"/>
  <c r="H601" i="3" s="1"/>
  <c r="E601" i="3" s="1"/>
  <c r="A2477" i="3"/>
  <c r="H2477" i="3" s="1"/>
  <c r="E2477" i="3" s="1"/>
  <c r="B2477" i="3" s="1"/>
  <c r="A600" i="3"/>
  <c r="H600" i="3" s="1"/>
  <c r="E600" i="3" s="1"/>
  <c r="A599" i="3"/>
  <c r="H599" i="3" s="1"/>
  <c r="E599" i="3" s="1"/>
  <c r="A598" i="3"/>
  <c r="H598" i="3" s="1"/>
  <c r="E598" i="3" s="1"/>
  <c r="A597" i="3"/>
  <c r="H597" i="3" s="1"/>
  <c r="E597" i="3" s="1"/>
  <c r="A596" i="3"/>
  <c r="H596" i="3" s="1"/>
  <c r="E596" i="3" s="1"/>
  <c r="A595" i="3"/>
  <c r="H595" i="3" s="1"/>
  <c r="E595" i="3" s="1"/>
  <c r="A594" i="3"/>
  <c r="H594" i="3" s="1"/>
  <c r="E594" i="3" s="1"/>
  <c r="A593" i="3"/>
  <c r="H593" i="3" s="1"/>
  <c r="E593" i="3" s="1"/>
  <c r="A592" i="3"/>
  <c r="H592" i="3" s="1"/>
  <c r="E592" i="3" s="1"/>
  <c r="A591" i="3"/>
  <c r="H591" i="3" s="1"/>
  <c r="E591" i="3" s="1"/>
  <c r="A590" i="3"/>
  <c r="H590" i="3" s="1"/>
  <c r="E590" i="3" s="1"/>
  <c r="A589" i="3"/>
  <c r="H589" i="3" s="1"/>
  <c r="E589" i="3" s="1"/>
  <c r="A588" i="3"/>
  <c r="H588" i="3" s="1"/>
  <c r="E588" i="3" s="1"/>
  <c r="A587" i="3"/>
  <c r="H587" i="3" s="1"/>
  <c r="E587" i="3" s="1"/>
  <c r="A586" i="3"/>
  <c r="H586" i="3" s="1"/>
  <c r="E586" i="3" s="1"/>
  <c r="A585" i="3"/>
  <c r="H585" i="3" s="1"/>
  <c r="E585" i="3" s="1"/>
  <c r="A584" i="3"/>
  <c r="H584" i="3" s="1"/>
  <c r="E584" i="3" s="1"/>
  <c r="A583" i="3"/>
  <c r="H583" i="3" s="1"/>
  <c r="E583" i="3" s="1"/>
  <c r="A2476" i="3"/>
  <c r="H2476" i="3" s="1"/>
  <c r="E2476" i="3" s="1"/>
  <c r="B2476" i="3" s="1"/>
  <c r="A2475" i="3"/>
  <c r="H2475" i="3" s="1"/>
  <c r="E2475" i="3" s="1"/>
  <c r="B2475" i="3" s="1"/>
  <c r="A2474" i="3"/>
  <c r="H2474" i="3" s="1"/>
  <c r="E2474" i="3" s="1"/>
  <c r="B2474" i="3" s="1"/>
  <c r="A2473" i="3"/>
  <c r="H2473" i="3" s="1"/>
  <c r="E2473" i="3" s="1"/>
  <c r="B2473" i="3" s="1"/>
  <c r="A2472" i="3"/>
  <c r="H2472" i="3" s="1"/>
  <c r="E2472" i="3" s="1"/>
  <c r="B2472" i="3" s="1"/>
  <c r="A2471" i="3"/>
  <c r="H2471" i="3" s="1"/>
  <c r="E2471" i="3" s="1"/>
  <c r="B2471" i="3" s="1"/>
  <c r="A582" i="3"/>
  <c r="H582" i="3" s="1"/>
  <c r="E582" i="3" s="1"/>
  <c r="A2470" i="3"/>
  <c r="H2470" i="3" s="1"/>
  <c r="E2470" i="3" s="1"/>
  <c r="B2470" i="3" s="1"/>
  <c r="A581" i="3"/>
  <c r="H581" i="3" s="1"/>
  <c r="E581" i="3" s="1"/>
  <c r="A580" i="3"/>
  <c r="H580" i="3" s="1"/>
  <c r="E580" i="3" s="1"/>
  <c r="A2469" i="3"/>
  <c r="H2469" i="3" s="1"/>
  <c r="E2469" i="3" s="1"/>
  <c r="B2469" i="3" s="1"/>
  <c r="A579" i="3"/>
  <c r="H579" i="3" s="1"/>
  <c r="E579" i="3" s="1"/>
  <c r="A2468" i="3"/>
  <c r="H2468" i="3" s="1"/>
  <c r="E2468" i="3" s="1"/>
  <c r="B2468" i="3" s="1"/>
  <c r="A578" i="3"/>
  <c r="H578" i="3" s="1"/>
  <c r="E578" i="3" s="1"/>
  <c r="A577" i="3"/>
  <c r="H577" i="3" s="1"/>
  <c r="E577" i="3" s="1"/>
  <c r="A576" i="3"/>
  <c r="H576" i="3" s="1"/>
  <c r="E576" i="3" s="1"/>
  <c r="A575" i="3"/>
  <c r="H575" i="3" s="1"/>
  <c r="E575" i="3" s="1"/>
  <c r="A574" i="3"/>
  <c r="H574" i="3" s="1"/>
  <c r="E574" i="3" s="1"/>
  <c r="A573" i="3"/>
  <c r="H573" i="3" s="1"/>
  <c r="E573" i="3" s="1"/>
  <c r="A572" i="3"/>
  <c r="H572" i="3" s="1"/>
  <c r="E572" i="3" s="1"/>
  <c r="A571" i="3"/>
  <c r="H571" i="3" s="1"/>
  <c r="E571" i="3" s="1"/>
  <c r="A2467" i="3"/>
  <c r="H2467" i="3" s="1"/>
  <c r="E2467" i="3" s="1"/>
  <c r="B2467" i="3" s="1"/>
  <c r="A570" i="3"/>
  <c r="H570" i="3" s="1"/>
  <c r="E570" i="3" s="1"/>
  <c r="A569" i="3"/>
  <c r="H569" i="3" s="1"/>
  <c r="E569" i="3" s="1"/>
  <c r="A568" i="3"/>
  <c r="H568" i="3" s="1"/>
  <c r="E568" i="3" s="1"/>
  <c r="A567" i="3"/>
  <c r="H567" i="3" s="1"/>
  <c r="E567" i="3" s="1"/>
  <c r="A566" i="3"/>
  <c r="H566" i="3" s="1"/>
  <c r="E566" i="3" s="1"/>
  <c r="A565" i="3"/>
  <c r="H565" i="3" s="1"/>
  <c r="E565" i="3" s="1"/>
  <c r="A564" i="3"/>
  <c r="H564" i="3" s="1"/>
  <c r="E564" i="3" s="1"/>
  <c r="A563" i="3"/>
  <c r="H563" i="3" s="1"/>
  <c r="E563" i="3" s="1"/>
  <c r="A562" i="3"/>
  <c r="H562" i="3" s="1"/>
  <c r="E562" i="3" s="1"/>
  <c r="A561" i="3"/>
  <c r="H561" i="3" s="1"/>
  <c r="E561" i="3" s="1"/>
  <c r="A560" i="3"/>
  <c r="H560" i="3" s="1"/>
  <c r="E560" i="3" s="1"/>
  <c r="A559" i="3"/>
  <c r="H559" i="3" s="1"/>
  <c r="E559" i="3" s="1"/>
  <c r="A558" i="3"/>
  <c r="H558" i="3" s="1"/>
  <c r="E558" i="3" s="1"/>
  <c r="A557" i="3"/>
  <c r="H557" i="3" s="1"/>
  <c r="E557" i="3" s="1"/>
  <c r="A2466" i="3"/>
  <c r="H2466" i="3" s="1"/>
  <c r="E2466" i="3" s="1"/>
  <c r="B2466" i="3" s="1"/>
  <c r="A556" i="3"/>
  <c r="H556" i="3" s="1"/>
  <c r="E556" i="3" s="1"/>
  <c r="A555" i="3"/>
  <c r="H555" i="3" s="1"/>
  <c r="E555" i="3" s="1"/>
  <c r="A554" i="3"/>
  <c r="H554" i="3" s="1"/>
  <c r="E554" i="3" s="1"/>
  <c r="A553" i="3"/>
  <c r="H553" i="3" s="1"/>
  <c r="E553" i="3" s="1"/>
  <c r="A552" i="3"/>
  <c r="H552" i="3" s="1"/>
  <c r="E552" i="3" s="1"/>
  <c r="A551" i="3"/>
  <c r="H551" i="3" s="1"/>
  <c r="E551" i="3" s="1"/>
  <c r="A550" i="3"/>
  <c r="H550" i="3" s="1"/>
  <c r="E550" i="3" s="1"/>
  <c r="A2465" i="3"/>
  <c r="H2465" i="3" s="1"/>
  <c r="E2465" i="3" s="1"/>
  <c r="B2465" i="3" s="1"/>
  <c r="A549" i="3"/>
  <c r="H549" i="3" s="1"/>
  <c r="E549" i="3" s="1"/>
  <c r="A548" i="3"/>
  <c r="H548" i="3" s="1"/>
  <c r="E548" i="3" s="1"/>
  <c r="A2464" i="3"/>
  <c r="H2464" i="3" s="1"/>
  <c r="E2464" i="3" s="1"/>
  <c r="B2464" i="3" s="1"/>
  <c r="A2463" i="3"/>
  <c r="H2463" i="3" s="1"/>
  <c r="E2463" i="3" s="1"/>
  <c r="B2463" i="3" s="1"/>
  <c r="A547" i="3"/>
  <c r="H547" i="3" s="1"/>
  <c r="E547" i="3" s="1"/>
  <c r="A546" i="3"/>
  <c r="H546" i="3" s="1"/>
  <c r="E546" i="3" s="1"/>
  <c r="A545" i="3"/>
  <c r="H545" i="3" s="1"/>
  <c r="E545" i="3" s="1"/>
  <c r="A544" i="3"/>
  <c r="H544" i="3" s="1"/>
  <c r="E544" i="3" s="1"/>
  <c r="A543" i="3"/>
  <c r="H543" i="3" s="1"/>
  <c r="E543" i="3" s="1"/>
  <c r="A542" i="3"/>
  <c r="H542" i="3" s="1"/>
  <c r="E542" i="3" s="1"/>
  <c r="A2462" i="3"/>
  <c r="H2462" i="3" s="1"/>
  <c r="E2462" i="3" s="1"/>
  <c r="B2462" i="3" s="1"/>
  <c r="A541" i="3"/>
  <c r="H541" i="3" s="1"/>
  <c r="E541" i="3" s="1"/>
  <c r="A2461" i="3"/>
  <c r="H2461" i="3" s="1"/>
  <c r="E2461" i="3" s="1"/>
  <c r="B2461" i="3" s="1"/>
  <c r="A2460" i="3"/>
  <c r="H2460" i="3" s="1"/>
  <c r="E2460" i="3" s="1"/>
  <c r="B2460" i="3" s="1"/>
  <c r="A540" i="3"/>
  <c r="H540" i="3" s="1"/>
  <c r="E540" i="3" s="1"/>
  <c r="A539" i="3"/>
  <c r="H539" i="3" s="1"/>
  <c r="E539" i="3" s="1"/>
  <c r="A538" i="3"/>
  <c r="H538" i="3" s="1"/>
  <c r="E538" i="3" s="1"/>
  <c r="A537" i="3"/>
  <c r="H537" i="3" s="1"/>
  <c r="E537" i="3" s="1"/>
  <c r="A536" i="3"/>
  <c r="H536" i="3" s="1"/>
  <c r="E536" i="3" s="1"/>
  <c r="A535" i="3"/>
  <c r="H535" i="3" s="1"/>
  <c r="E535" i="3" s="1"/>
  <c r="A534" i="3"/>
  <c r="H534" i="3" s="1"/>
  <c r="E534" i="3" s="1"/>
  <c r="A533" i="3"/>
  <c r="H533" i="3" s="1"/>
  <c r="E533" i="3" s="1"/>
  <c r="A532" i="3"/>
  <c r="H532" i="3" s="1"/>
  <c r="E532" i="3" s="1"/>
  <c r="A531" i="3"/>
  <c r="H531" i="3" s="1"/>
  <c r="E531" i="3" s="1"/>
  <c r="A530" i="3"/>
  <c r="H530" i="3" s="1"/>
  <c r="E530" i="3" s="1"/>
  <c r="A529" i="3"/>
  <c r="H529" i="3" s="1"/>
  <c r="E529" i="3" s="1"/>
  <c r="A528" i="3"/>
  <c r="H528" i="3" s="1"/>
  <c r="E528" i="3" s="1"/>
  <c r="A527" i="3"/>
  <c r="H527" i="3" s="1"/>
  <c r="E527" i="3" s="1"/>
  <c r="A526" i="3"/>
  <c r="H526" i="3" s="1"/>
  <c r="E526" i="3" s="1"/>
  <c r="A525" i="3"/>
  <c r="H525" i="3" s="1"/>
  <c r="E525" i="3" s="1"/>
  <c r="A524" i="3"/>
  <c r="H524" i="3" s="1"/>
  <c r="E524" i="3" s="1"/>
  <c r="A523" i="3"/>
  <c r="H523" i="3" s="1"/>
  <c r="E523" i="3" s="1"/>
  <c r="A522" i="3"/>
  <c r="H522" i="3" s="1"/>
  <c r="E522" i="3" s="1"/>
  <c r="A521" i="3"/>
  <c r="H521" i="3" s="1"/>
  <c r="E521" i="3" s="1"/>
  <c r="A2459" i="3"/>
  <c r="H2459" i="3" s="1"/>
  <c r="E2459" i="3" s="1"/>
  <c r="B2459" i="3" s="1"/>
  <c r="A520" i="3"/>
  <c r="H520" i="3" s="1"/>
  <c r="E520" i="3" s="1"/>
  <c r="A519" i="3"/>
  <c r="H519" i="3" s="1"/>
  <c r="E519" i="3" s="1"/>
  <c r="A518" i="3"/>
  <c r="H518" i="3" s="1"/>
  <c r="E518" i="3" s="1"/>
  <c r="A517" i="3"/>
  <c r="H517" i="3" s="1"/>
  <c r="E517" i="3" s="1"/>
  <c r="A516" i="3"/>
  <c r="H516" i="3" s="1"/>
  <c r="E516" i="3" s="1"/>
  <c r="A515" i="3"/>
  <c r="H515" i="3" s="1"/>
  <c r="E515" i="3" s="1"/>
  <c r="A514" i="3"/>
  <c r="H514" i="3" s="1"/>
  <c r="E514" i="3" s="1"/>
  <c r="A513" i="3"/>
  <c r="H513" i="3" s="1"/>
  <c r="E513" i="3" s="1"/>
  <c r="A512" i="3"/>
  <c r="H512" i="3" s="1"/>
  <c r="E512" i="3" s="1"/>
  <c r="A511" i="3"/>
  <c r="H511" i="3" s="1"/>
  <c r="E511" i="3" s="1"/>
  <c r="A510" i="3"/>
  <c r="H510" i="3" s="1"/>
  <c r="E510" i="3" s="1"/>
  <c r="A509" i="3"/>
  <c r="H509" i="3" s="1"/>
  <c r="E509" i="3" s="1"/>
  <c r="A508" i="3"/>
  <c r="H508" i="3" s="1"/>
  <c r="E508" i="3" s="1"/>
  <c r="A507" i="3"/>
  <c r="H507" i="3" s="1"/>
  <c r="E507" i="3" s="1"/>
  <c r="A506" i="3"/>
  <c r="H506" i="3" s="1"/>
  <c r="E506" i="3" s="1"/>
  <c r="A2458" i="3"/>
  <c r="H2458" i="3" s="1"/>
  <c r="E2458" i="3" s="1"/>
  <c r="B2458" i="3" s="1"/>
  <c r="A505" i="3"/>
  <c r="H505" i="3" s="1"/>
  <c r="E505" i="3" s="1"/>
  <c r="A504" i="3"/>
  <c r="H504" i="3" s="1"/>
  <c r="E504" i="3" s="1"/>
  <c r="A503" i="3"/>
  <c r="H503" i="3" s="1"/>
  <c r="E503" i="3" s="1"/>
  <c r="A2457" i="3"/>
  <c r="H2457" i="3" s="1"/>
  <c r="E2457" i="3" s="1"/>
  <c r="B2457" i="3" s="1"/>
  <c r="A502" i="3"/>
  <c r="H502" i="3" s="1"/>
  <c r="E502" i="3" s="1"/>
  <c r="A2456" i="3"/>
  <c r="H2456" i="3" s="1"/>
  <c r="E2456" i="3" s="1"/>
  <c r="B2456" i="3" s="1"/>
  <c r="A501" i="3"/>
  <c r="H501" i="3" s="1"/>
  <c r="E501" i="3" s="1"/>
  <c r="A500" i="3"/>
  <c r="H500" i="3" s="1"/>
  <c r="E500" i="3" s="1"/>
  <c r="A499" i="3"/>
  <c r="H499" i="3" s="1"/>
  <c r="E499" i="3" s="1"/>
  <c r="A498" i="3"/>
  <c r="H498" i="3" s="1"/>
  <c r="E498" i="3" s="1"/>
  <c r="A497" i="3"/>
  <c r="H497" i="3" s="1"/>
  <c r="E497" i="3" s="1"/>
  <c r="A496" i="3"/>
  <c r="H496" i="3" s="1"/>
  <c r="E496" i="3" s="1"/>
  <c r="A495" i="3"/>
  <c r="H495" i="3" s="1"/>
  <c r="E495" i="3" s="1"/>
  <c r="A494" i="3"/>
  <c r="H494" i="3" s="1"/>
  <c r="E494" i="3" s="1"/>
  <c r="A493" i="3"/>
  <c r="H493" i="3" s="1"/>
  <c r="E493" i="3" s="1"/>
  <c r="A492" i="3"/>
  <c r="H492" i="3" s="1"/>
  <c r="E492" i="3" s="1"/>
  <c r="A491" i="3"/>
  <c r="H491" i="3" s="1"/>
  <c r="E491" i="3" s="1"/>
  <c r="A490" i="3"/>
  <c r="H490" i="3" s="1"/>
  <c r="E490" i="3" s="1"/>
  <c r="A489" i="3"/>
  <c r="H489" i="3" s="1"/>
  <c r="E489" i="3" s="1"/>
  <c r="A488" i="3"/>
  <c r="H488" i="3" s="1"/>
  <c r="E488" i="3" s="1"/>
  <c r="A487" i="3"/>
  <c r="H487" i="3" s="1"/>
  <c r="E487" i="3" s="1"/>
  <c r="A486" i="3"/>
  <c r="H486" i="3" s="1"/>
  <c r="E486" i="3" s="1"/>
  <c r="A485" i="3"/>
  <c r="H485" i="3" s="1"/>
  <c r="E485" i="3" s="1"/>
  <c r="A484" i="3"/>
  <c r="H484" i="3" s="1"/>
  <c r="E484" i="3" s="1"/>
  <c r="A483" i="3"/>
  <c r="H483" i="3" s="1"/>
  <c r="E483" i="3" s="1"/>
  <c r="A2455" i="3"/>
  <c r="H2455" i="3" s="1"/>
  <c r="E2455" i="3" s="1"/>
  <c r="B2455" i="3" s="1"/>
  <c r="A482" i="3"/>
  <c r="H482" i="3" s="1"/>
  <c r="E482" i="3" s="1"/>
  <c r="A2454" i="3"/>
  <c r="H2454" i="3" s="1"/>
  <c r="E2454" i="3" s="1"/>
  <c r="B2454" i="3" s="1"/>
  <c r="A481" i="3"/>
  <c r="H481" i="3" s="1"/>
  <c r="E481" i="3" s="1"/>
  <c r="A480" i="3"/>
  <c r="H480" i="3" s="1"/>
  <c r="E480" i="3" s="1"/>
  <c r="A2453" i="3"/>
  <c r="H2453" i="3" s="1"/>
  <c r="E2453" i="3" s="1"/>
  <c r="B2453" i="3" s="1"/>
  <c r="A479" i="3"/>
  <c r="H479" i="3" s="1"/>
  <c r="E479" i="3" s="1"/>
  <c r="A478" i="3"/>
  <c r="H478" i="3" s="1"/>
  <c r="E478" i="3" s="1"/>
  <c r="A477" i="3"/>
  <c r="H477" i="3" s="1"/>
  <c r="E477" i="3" s="1"/>
  <c r="A476" i="3"/>
  <c r="H476" i="3" s="1"/>
  <c r="E476" i="3" s="1"/>
  <c r="A475" i="3"/>
  <c r="H475" i="3" s="1"/>
  <c r="E475" i="3" s="1"/>
  <c r="A474" i="3"/>
  <c r="H474" i="3" s="1"/>
  <c r="E474" i="3" s="1"/>
  <c r="A473" i="3"/>
  <c r="H473" i="3" s="1"/>
  <c r="E473" i="3" s="1"/>
  <c r="A2452" i="3"/>
  <c r="H2452" i="3" s="1"/>
  <c r="E2452" i="3" s="1"/>
  <c r="B2452" i="3" s="1"/>
  <c r="A472" i="3"/>
  <c r="H472" i="3" s="1"/>
  <c r="E472" i="3" s="1"/>
  <c r="A471" i="3"/>
  <c r="H471" i="3" s="1"/>
  <c r="E471" i="3" s="1"/>
  <c r="A470" i="3"/>
  <c r="H470" i="3" s="1"/>
  <c r="E470" i="3" s="1"/>
  <c r="A469" i="3"/>
  <c r="H469" i="3" s="1"/>
  <c r="E469" i="3" s="1"/>
  <c r="A468" i="3"/>
  <c r="H468" i="3" s="1"/>
  <c r="E468" i="3" s="1"/>
  <c r="A467" i="3"/>
  <c r="H467" i="3" s="1"/>
  <c r="E467" i="3" s="1"/>
  <c r="A2451" i="3"/>
  <c r="H2451" i="3" s="1"/>
  <c r="E2451" i="3" s="1"/>
  <c r="B2451" i="3" s="1"/>
  <c r="A2450" i="3"/>
  <c r="H2450" i="3" s="1"/>
  <c r="E2450" i="3" s="1"/>
  <c r="B2450" i="3" s="1"/>
  <c r="A466" i="3"/>
  <c r="H466" i="3" s="1"/>
  <c r="E466" i="3" s="1"/>
  <c r="A465" i="3"/>
  <c r="H465" i="3" s="1"/>
  <c r="E465" i="3" s="1"/>
  <c r="A464" i="3"/>
  <c r="H464" i="3" s="1"/>
  <c r="E464" i="3" s="1"/>
  <c r="A463" i="3"/>
  <c r="H463" i="3" s="1"/>
  <c r="E463" i="3" s="1"/>
  <c r="A462" i="3"/>
  <c r="H462" i="3" s="1"/>
  <c r="E462" i="3" s="1"/>
  <c r="A461" i="3"/>
  <c r="H461" i="3" s="1"/>
  <c r="E461" i="3" s="1"/>
  <c r="A460" i="3"/>
  <c r="H460" i="3" s="1"/>
  <c r="E460" i="3" s="1"/>
  <c r="A459" i="3"/>
  <c r="H459" i="3" s="1"/>
  <c r="E459" i="3" s="1"/>
  <c r="A458" i="3"/>
  <c r="H458" i="3" s="1"/>
  <c r="E458" i="3" s="1"/>
  <c r="A457" i="3"/>
  <c r="H457" i="3" s="1"/>
  <c r="E457" i="3" s="1"/>
  <c r="A456" i="3"/>
  <c r="H456" i="3" s="1"/>
  <c r="E456" i="3" s="1"/>
  <c r="A455" i="3"/>
  <c r="H455" i="3" s="1"/>
  <c r="E455" i="3" s="1"/>
  <c r="A454" i="3"/>
  <c r="H454" i="3" s="1"/>
  <c r="E454" i="3" s="1"/>
  <c r="A2449" i="3"/>
  <c r="H2449" i="3" s="1"/>
  <c r="E2449" i="3" s="1"/>
  <c r="B2449" i="3" s="1"/>
  <c r="A2448" i="3"/>
  <c r="H2448" i="3" s="1"/>
  <c r="E2448" i="3" s="1"/>
  <c r="B2448" i="3" s="1"/>
  <c r="A2447" i="3"/>
  <c r="H2447" i="3" s="1"/>
  <c r="E2447" i="3" s="1"/>
  <c r="B2447" i="3" s="1"/>
  <c r="A453" i="3"/>
  <c r="H453" i="3" s="1"/>
  <c r="E453" i="3" s="1"/>
  <c r="A452" i="3"/>
  <c r="H452" i="3" s="1"/>
  <c r="E452" i="3" s="1"/>
  <c r="A451" i="3"/>
  <c r="H451" i="3" s="1"/>
  <c r="E451" i="3" s="1"/>
  <c r="A2446" i="3"/>
  <c r="H2446" i="3" s="1"/>
  <c r="E2446" i="3" s="1"/>
  <c r="B2446" i="3" s="1"/>
  <c r="A450" i="3"/>
  <c r="H450" i="3" s="1"/>
  <c r="E450" i="3" s="1"/>
  <c r="A449" i="3"/>
  <c r="H449" i="3" s="1"/>
  <c r="E449" i="3" s="1"/>
  <c r="A448" i="3"/>
  <c r="H448" i="3" s="1"/>
  <c r="E448" i="3" s="1"/>
  <c r="A447" i="3"/>
  <c r="H447" i="3" s="1"/>
  <c r="E447" i="3" s="1"/>
  <c r="A446" i="3"/>
  <c r="H446" i="3" s="1"/>
  <c r="E446" i="3" s="1"/>
  <c r="A445" i="3"/>
  <c r="H445" i="3" s="1"/>
  <c r="E445" i="3" s="1"/>
  <c r="A444" i="3"/>
  <c r="H444" i="3" s="1"/>
  <c r="E444" i="3" s="1"/>
  <c r="A443" i="3"/>
  <c r="H443" i="3" s="1"/>
  <c r="E443" i="3" s="1"/>
  <c r="A442" i="3"/>
  <c r="H442" i="3" s="1"/>
  <c r="E442" i="3" s="1"/>
  <c r="A441" i="3"/>
  <c r="H441" i="3" s="1"/>
  <c r="E441" i="3" s="1"/>
  <c r="A440" i="3"/>
  <c r="H440" i="3" s="1"/>
  <c r="E440" i="3" s="1"/>
  <c r="A439" i="3"/>
  <c r="H439" i="3" s="1"/>
  <c r="E439" i="3" s="1"/>
  <c r="A438" i="3"/>
  <c r="H438" i="3" s="1"/>
  <c r="E438" i="3" s="1"/>
  <c r="A437" i="3"/>
  <c r="H437" i="3" s="1"/>
  <c r="E437" i="3" s="1"/>
  <c r="A436" i="3"/>
  <c r="H436" i="3" s="1"/>
  <c r="E436" i="3" s="1"/>
  <c r="A435" i="3"/>
  <c r="H435" i="3" s="1"/>
  <c r="E435" i="3" s="1"/>
  <c r="A434" i="3"/>
  <c r="H434" i="3" s="1"/>
  <c r="E434" i="3" s="1"/>
  <c r="A433" i="3"/>
  <c r="H433" i="3" s="1"/>
  <c r="E433" i="3" s="1"/>
  <c r="A432" i="3"/>
  <c r="H432" i="3" s="1"/>
  <c r="E432" i="3" s="1"/>
  <c r="A431" i="3"/>
  <c r="H431" i="3" s="1"/>
  <c r="E431" i="3" s="1"/>
  <c r="A430" i="3"/>
  <c r="H430" i="3" s="1"/>
  <c r="E430" i="3" s="1"/>
  <c r="A429" i="3"/>
  <c r="H429" i="3" s="1"/>
  <c r="E429" i="3" s="1"/>
  <c r="A428" i="3"/>
  <c r="H428" i="3" s="1"/>
  <c r="E428" i="3" s="1"/>
  <c r="A427" i="3"/>
  <c r="H427" i="3" s="1"/>
  <c r="E427" i="3" s="1"/>
  <c r="A426" i="3"/>
  <c r="H426" i="3" s="1"/>
  <c r="E426" i="3" s="1"/>
  <c r="A425" i="3"/>
  <c r="H425" i="3" s="1"/>
  <c r="E425" i="3" s="1"/>
  <c r="A424" i="3"/>
  <c r="H424" i="3" s="1"/>
  <c r="E424" i="3" s="1"/>
  <c r="A423" i="3"/>
  <c r="H423" i="3" s="1"/>
  <c r="E423" i="3" s="1"/>
  <c r="A422" i="3"/>
  <c r="H422" i="3" s="1"/>
  <c r="E422" i="3" s="1"/>
  <c r="A421" i="3"/>
  <c r="H421" i="3" s="1"/>
  <c r="E421" i="3" s="1"/>
  <c r="A420" i="3"/>
  <c r="H420" i="3" s="1"/>
  <c r="E420" i="3" s="1"/>
  <c r="A419" i="3"/>
  <c r="H419" i="3" s="1"/>
  <c r="E419" i="3" s="1"/>
  <c r="A418" i="3"/>
  <c r="H418" i="3" s="1"/>
  <c r="E418" i="3" s="1"/>
  <c r="A417" i="3"/>
  <c r="H417" i="3" s="1"/>
  <c r="E417" i="3" s="1"/>
  <c r="A416" i="3"/>
  <c r="H416" i="3" s="1"/>
  <c r="E416" i="3" s="1"/>
  <c r="A415" i="3"/>
  <c r="H415" i="3" s="1"/>
  <c r="E415" i="3" s="1"/>
  <c r="A414" i="3"/>
  <c r="H414" i="3" s="1"/>
  <c r="E414" i="3" s="1"/>
  <c r="A413" i="3"/>
  <c r="H413" i="3" s="1"/>
  <c r="E413" i="3" s="1"/>
  <c r="A412" i="3"/>
  <c r="H412" i="3" s="1"/>
  <c r="E412" i="3" s="1"/>
  <c r="A411" i="3"/>
  <c r="H411" i="3" s="1"/>
  <c r="E411" i="3" s="1"/>
  <c r="A410" i="3"/>
  <c r="H410" i="3" s="1"/>
  <c r="E410" i="3" s="1"/>
  <c r="A409" i="3"/>
  <c r="H409" i="3" s="1"/>
  <c r="E409" i="3" s="1"/>
  <c r="A408" i="3"/>
  <c r="H408" i="3" s="1"/>
  <c r="E408" i="3" s="1"/>
  <c r="A407" i="3"/>
  <c r="H407" i="3" s="1"/>
  <c r="E407" i="3" s="1"/>
  <c r="A2445" i="3"/>
  <c r="H2445" i="3" s="1"/>
  <c r="E2445" i="3" s="1"/>
  <c r="B2445" i="3" s="1"/>
  <c r="A2444" i="3"/>
  <c r="H2444" i="3" s="1"/>
  <c r="E2444" i="3" s="1"/>
  <c r="B2444" i="3" s="1"/>
  <c r="A2443" i="3"/>
  <c r="H2443" i="3" s="1"/>
  <c r="E2443" i="3" s="1"/>
  <c r="B2443" i="3" s="1"/>
  <c r="A406" i="3"/>
  <c r="H406" i="3" s="1"/>
  <c r="E406" i="3" s="1"/>
  <c r="A405" i="3"/>
  <c r="H405" i="3" s="1"/>
  <c r="E405" i="3" s="1"/>
  <c r="A404" i="3"/>
  <c r="H404" i="3" s="1"/>
  <c r="E404" i="3" s="1"/>
  <c r="A403" i="3"/>
  <c r="H403" i="3" s="1"/>
  <c r="E403" i="3" s="1"/>
  <c r="A402" i="3"/>
  <c r="H402" i="3" s="1"/>
  <c r="E402" i="3" s="1"/>
  <c r="A401" i="3"/>
  <c r="H401" i="3" s="1"/>
  <c r="E401" i="3" s="1"/>
  <c r="A400" i="3"/>
  <c r="H400" i="3" s="1"/>
  <c r="E400" i="3" s="1"/>
  <c r="A399" i="3"/>
  <c r="H399" i="3" s="1"/>
  <c r="E399" i="3" s="1"/>
  <c r="A398" i="3"/>
  <c r="H398" i="3" s="1"/>
  <c r="E398" i="3" s="1"/>
  <c r="A397" i="3"/>
  <c r="H397" i="3" s="1"/>
  <c r="E397" i="3" s="1"/>
  <c r="A396" i="3"/>
  <c r="H396" i="3" s="1"/>
  <c r="E396" i="3" s="1"/>
  <c r="A395" i="3"/>
  <c r="H395" i="3" s="1"/>
  <c r="E395" i="3" s="1"/>
  <c r="A394" i="3"/>
  <c r="H394" i="3" s="1"/>
  <c r="E394" i="3" s="1"/>
  <c r="A393" i="3"/>
  <c r="H393" i="3" s="1"/>
  <c r="E393" i="3" s="1"/>
  <c r="A392" i="3"/>
  <c r="H392" i="3" s="1"/>
  <c r="E392" i="3" s="1"/>
  <c r="A391" i="3"/>
  <c r="H391" i="3" s="1"/>
  <c r="E391" i="3" s="1"/>
  <c r="A390" i="3"/>
  <c r="H390" i="3" s="1"/>
  <c r="E390" i="3" s="1"/>
  <c r="A389" i="3"/>
  <c r="H389" i="3" s="1"/>
  <c r="E389" i="3" s="1"/>
  <c r="A388" i="3"/>
  <c r="H388" i="3" s="1"/>
  <c r="E388" i="3" s="1"/>
  <c r="A387" i="3"/>
  <c r="H387" i="3" s="1"/>
  <c r="E387" i="3" s="1"/>
  <c r="A386" i="3"/>
  <c r="H386" i="3" s="1"/>
  <c r="E386" i="3" s="1"/>
  <c r="A385" i="3"/>
  <c r="H385" i="3" s="1"/>
  <c r="E385" i="3" s="1"/>
  <c r="A384" i="3"/>
  <c r="H384" i="3" s="1"/>
  <c r="E384" i="3" s="1"/>
  <c r="A383" i="3"/>
  <c r="H383" i="3" s="1"/>
  <c r="E383" i="3" s="1"/>
  <c r="A382" i="3"/>
  <c r="H382" i="3" s="1"/>
  <c r="E382" i="3" s="1"/>
  <c r="A381" i="3"/>
  <c r="H381" i="3" s="1"/>
  <c r="E381" i="3" s="1"/>
  <c r="A380" i="3"/>
  <c r="H380" i="3" s="1"/>
  <c r="E380" i="3" s="1"/>
  <c r="A379" i="3"/>
  <c r="H379" i="3" s="1"/>
  <c r="E379" i="3" s="1"/>
  <c r="A378" i="3"/>
  <c r="H378" i="3" s="1"/>
  <c r="E378" i="3" s="1"/>
  <c r="A377" i="3"/>
  <c r="H377" i="3" s="1"/>
  <c r="E377" i="3" s="1"/>
  <c r="A376" i="3"/>
  <c r="H376" i="3" s="1"/>
  <c r="E376" i="3" s="1"/>
  <c r="A375" i="3"/>
  <c r="H375" i="3" s="1"/>
  <c r="E375" i="3" s="1"/>
  <c r="A374" i="3"/>
  <c r="H374" i="3" s="1"/>
  <c r="E374" i="3" s="1"/>
  <c r="A373" i="3"/>
  <c r="H373" i="3" s="1"/>
  <c r="E373" i="3" s="1"/>
  <c r="A372" i="3"/>
  <c r="H372" i="3" s="1"/>
  <c r="E372" i="3" s="1"/>
  <c r="A371" i="3"/>
  <c r="H371" i="3" s="1"/>
  <c r="E371" i="3" s="1"/>
  <c r="A370" i="3"/>
  <c r="H370" i="3" s="1"/>
  <c r="E370" i="3" s="1"/>
  <c r="A369" i="3"/>
  <c r="H369" i="3" s="1"/>
  <c r="E369" i="3" s="1"/>
  <c r="A368" i="3"/>
  <c r="H368" i="3" s="1"/>
  <c r="E368" i="3" s="1"/>
  <c r="A367" i="3"/>
  <c r="H367" i="3" s="1"/>
  <c r="E367" i="3" s="1"/>
  <c r="A366" i="3"/>
  <c r="H366" i="3" s="1"/>
  <c r="E366" i="3" s="1"/>
  <c r="A365" i="3"/>
  <c r="H365" i="3" s="1"/>
  <c r="E365" i="3" s="1"/>
  <c r="A364" i="3"/>
  <c r="H364" i="3" s="1"/>
  <c r="E364" i="3" s="1"/>
  <c r="A363" i="3"/>
  <c r="H363" i="3" s="1"/>
  <c r="E363" i="3" s="1"/>
  <c r="A362" i="3"/>
  <c r="H362" i="3" s="1"/>
  <c r="E362" i="3" s="1"/>
  <c r="A2442" i="3"/>
  <c r="H2442" i="3" s="1"/>
  <c r="E2442" i="3" s="1"/>
  <c r="B2442" i="3" s="1"/>
  <c r="A361" i="3"/>
  <c r="H361" i="3" s="1"/>
  <c r="E361" i="3" s="1"/>
  <c r="A360" i="3"/>
  <c r="H360" i="3" s="1"/>
  <c r="E360" i="3" s="1"/>
  <c r="A359" i="3"/>
  <c r="H359" i="3" s="1"/>
  <c r="E359" i="3" s="1"/>
  <c r="A358" i="3"/>
  <c r="H358" i="3" s="1"/>
  <c r="E358" i="3" s="1"/>
  <c r="A357" i="3"/>
  <c r="H357" i="3" s="1"/>
  <c r="E357" i="3" s="1"/>
  <c r="A356" i="3"/>
  <c r="H356" i="3" s="1"/>
  <c r="E356" i="3" s="1"/>
  <c r="A355" i="3"/>
  <c r="H355" i="3" s="1"/>
  <c r="E355" i="3" s="1"/>
  <c r="A354" i="3"/>
  <c r="H354" i="3" s="1"/>
  <c r="E354" i="3" s="1"/>
  <c r="A2441" i="3"/>
  <c r="H2441" i="3" s="1"/>
  <c r="E2441" i="3" s="1"/>
  <c r="B2441" i="3" s="1"/>
  <c r="A353" i="3"/>
  <c r="H353" i="3" s="1"/>
  <c r="E353" i="3" s="1"/>
  <c r="A352" i="3"/>
  <c r="H352" i="3" s="1"/>
  <c r="E352" i="3" s="1"/>
  <c r="A351" i="3"/>
  <c r="H351" i="3" s="1"/>
  <c r="E351" i="3" s="1"/>
  <c r="A350" i="3"/>
  <c r="H350" i="3" s="1"/>
  <c r="E350" i="3" s="1"/>
  <c r="A349" i="3"/>
  <c r="H349" i="3" s="1"/>
  <c r="E349" i="3" s="1"/>
  <c r="A348" i="3"/>
  <c r="H348" i="3" s="1"/>
  <c r="E348" i="3" s="1"/>
  <c r="A347" i="3"/>
  <c r="H347" i="3" s="1"/>
  <c r="E347" i="3" s="1"/>
  <c r="A346" i="3"/>
  <c r="H346" i="3" s="1"/>
  <c r="E346" i="3" s="1"/>
  <c r="A345" i="3"/>
  <c r="H345" i="3" s="1"/>
  <c r="E345" i="3" s="1"/>
  <c r="A344" i="3"/>
  <c r="H344" i="3" s="1"/>
  <c r="E344" i="3" s="1"/>
  <c r="A343" i="3"/>
  <c r="H343" i="3" s="1"/>
  <c r="E343" i="3" s="1"/>
  <c r="A342" i="3"/>
  <c r="H342" i="3" s="1"/>
  <c r="E342" i="3" s="1"/>
  <c r="A341" i="3"/>
  <c r="H341" i="3" s="1"/>
  <c r="E341" i="3" s="1"/>
  <c r="A340" i="3"/>
  <c r="H340" i="3" s="1"/>
  <c r="E340" i="3" s="1"/>
  <c r="A339" i="3"/>
  <c r="H339" i="3" s="1"/>
  <c r="E339" i="3" s="1"/>
  <c r="A338" i="3"/>
  <c r="H338" i="3" s="1"/>
  <c r="E338" i="3" s="1"/>
  <c r="A337" i="3"/>
  <c r="H337" i="3" s="1"/>
  <c r="E337" i="3" s="1"/>
  <c r="A336" i="3"/>
  <c r="H336" i="3" s="1"/>
  <c r="E336" i="3" s="1"/>
  <c r="A335" i="3"/>
  <c r="H335" i="3" s="1"/>
  <c r="E335" i="3" s="1"/>
  <c r="A334" i="3"/>
  <c r="H334" i="3" s="1"/>
  <c r="E334" i="3" s="1"/>
  <c r="A333" i="3"/>
  <c r="H333" i="3" s="1"/>
  <c r="E333" i="3" s="1"/>
  <c r="A332" i="3"/>
  <c r="H332" i="3" s="1"/>
  <c r="E332" i="3" s="1"/>
  <c r="A331" i="3"/>
  <c r="H331" i="3" s="1"/>
  <c r="E331" i="3" s="1"/>
  <c r="A330" i="3"/>
  <c r="H330" i="3" s="1"/>
  <c r="E330" i="3" s="1"/>
  <c r="A329" i="3"/>
  <c r="H329" i="3" s="1"/>
  <c r="E329" i="3" s="1"/>
  <c r="A328" i="3"/>
  <c r="H328" i="3" s="1"/>
  <c r="E328" i="3" s="1"/>
  <c r="A327" i="3"/>
  <c r="H327" i="3" s="1"/>
  <c r="E327" i="3" s="1"/>
  <c r="A326" i="3"/>
  <c r="H326" i="3" s="1"/>
  <c r="E326" i="3" s="1"/>
  <c r="A325" i="3"/>
  <c r="H325" i="3" s="1"/>
  <c r="E325" i="3" s="1"/>
  <c r="A324" i="3"/>
  <c r="H324" i="3" s="1"/>
  <c r="E324" i="3" s="1"/>
  <c r="A323" i="3"/>
  <c r="H323" i="3" s="1"/>
  <c r="E323" i="3" s="1"/>
  <c r="A322" i="3"/>
  <c r="H322" i="3" s="1"/>
  <c r="E322" i="3" s="1"/>
  <c r="A2440" i="3"/>
  <c r="H2440" i="3" s="1"/>
  <c r="E2440" i="3" s="1"/>
  <c r="B2440" i="3" s="1"/>
  <c r="A321" i="3"/>
  <c r="H321" i="3" s="1"/>
  <c r="E321" i="3" s="1"/>
  <c r="A2439" i="3"/>
  <c r="H2439" i="3" s="1"/>
  <c r="E2439" i="3" s="1"/>
  <c r="B2439" i="3" s="1"/>
  <c r="A320" i="3"/>
  <c r="H320" i="3" s="1"/>
  <c r="E320" i="3" s="1"/>
  <c r="A319" i="3"/>
  <c r="H319" i="3" s="1"/>
  <c r="E319" i="3" s="1"/>
  <c r="A318" i="3"/>
  <c r="H318" i="3" s="1"/>
  <c r="E318" i="3" s="1"/>
  <c r="A317" i="3"/>
  <c r="H317" i="3" s="1"/>
  <c r="E317" i="3" s="1"/>
  <c r="A316" i="3"/>
  <c r="H316" i="3" s="1"/>
  <c r="E316" i="3" s="1"/>
  <c r="A315" i="3"/>
  <c r="H315" i="3" s="1"/>
  <c r="E315" i="3" s="1"/>
  <c r="A314" i="3"/>
  <c r="H314" i="3" s="1"/>
  <c r="E314" i="3" s="1"/>
  <c r="A313" i="3"/>
  <c r="H313" i="3" s="1"/>
  <c r="E313" i="3" s="1"/>
  <c r="A312" i="3"/>
  <c r="H312" i="3" s="1"/>
  <c r="E312" i="3" s="1"/>
  <c r="A311" i="3"/>
  <c r="H311" i="3" s="1"/>
  <c r="E311" i="3" s="1"/>
  <c r="A310" i="3"/>
  <c r="H310" i="3" s="1"/>
  <c r="E310" i="3" s="1"/>
  <c r="A309" i="3"/>
  <c r="H309" i="3" s="1"/>
  <c r="E309" i="3" s="1"/>
  <c r="A308" i="3"/>
  <c r="H308" i="3" s="1"/>
  <c r="E308" i="3" s="1"/>
  <c r="A307" i="3"/>
  <c r="H307" i="3" s="1"/>
  <c r="E307" i="3" s="1"/>
  <c r="A306" i="3"/>
  <c r="H306" i="3" s="1"/>
  <c r="E306" i="3" s="1"/>
  <c r="A305" i="3"/>
  <c r="H305" i="3" s="1"/>
  <c r="E305" i="3" s="1"/>
  <c r="A304" i="3"/>
  <c r="H304" i="3" s="1"/>
  <c r="E304" i="3" s="1"/>
  <c r="A303" i="3"/>
  <c r="H303" i="3" s="1"/>
  <c r="E303" i="3" s="1"/>
  <c r="A302" i="3"/>
  <c r="H302" i="3" s="1"/>
  <c r="E302" i="3" s="1"/>
  <c r="A301" i="3"/>
  <c r="H301" i="3" s="1"/>
  <c r="E301" i="3" s="1"/>
  <c r="A300" i="3"/>
  <c r="H300" i="3" s="1"/>
  <c r="E300" i="3" s="1"/>
  <c r="A299" i="3"/>
  <c r="H299" i="3" s="1"/>
  <c r="E299" i="3" s="1"/>
  <c r="A298" i="3"/>
  <c r="H298" i="3" s="1"/>
  <c r="E298" i="3" s="1"/>
  <c r="A297" i="3"/>
  <c r="H297" i="3" s="1"/>
  <c r="E297" i="3" s="1"/>
  <c r="A296" i="3"/>
  <c r="H296" i="3" s="1"/>
  <c r="E296" i="3" s="1"/>
  <c r="A295" i="3"/>
  <c r="H295" i="3" s="1"/>
  <c r="E295" i="3" s="1"/>
  <c r="A294" i="3"/>
  <c r="H294" i="3" s="1"/>
  <c r="E294" i="3" s="1"/>
  <c r="A293" i="3"/>
  <c r="H293" i="3" s="1"/>
  <c r="E293" i="3" s="1"/>
  <c r="A292" i="3"/>
  <c r="H292" i="3" s="1"/>
  <c r="E292" i="3" s="1"/>
  <c r="A2438" i="3"/>
  <c r="H2438" i="3" s="1"/>
  <c r="E2438" i="3" s="1"/>
  <c r="B2438" i="3" s="1"/>
  <c r="A291" i="3"/>
  <c r="H291" i="3" s="1"/>
  <c r="E291" i="3" s="1"/>
  <c r="A290" i="3"/>
  <c r="H290" i="3" s="1"/>
  <c r="E290" i="3" s="1"/>
  <c r="A289" i="3"/>
  <c r="H289" i="3" s="1"/>
  <c r="E289" i="3" s="1"/>
  <c r="A288" i="3"/>
  <c r="H288" i="3" s="1"/>
  <c r="E288" i="3" s="1"/>
  <c r="A287" i="3"/>
  <c r="H287" i="3" s="1"/>
  <c r="E287" i="3" s="1"/>
  <c r="A286" i="3"/>
  <c r="H286" i="3" s="1"/>
  <c r="E286" i="3" s="1"/>
  <c r="A285" i="3"/>
  <c r="H285" i="3" s="1"/>
  <c r="E285" i="3" s="1"/>
  <c r="A2437" i="3"/>
  <c r="H2437" i="3" s="1"/>
  <c r="E2437" i="3" s="1"/>
  <c r="B2437" i="3" s="1"/>
  <c r="A284" i="3"/>
  <c r="H284" i="3" s="1"/>
  <c r="E284" i="3" s="1"/>
  <c r="A283" i="3"/>
  <c r="H283" i="3" s="1"/>
  <c r="E283" i="3" s="1"/>
  <c r="A282" i="3"/>
  <c r="H282" i="3" s="1"/>
  <c r="E282" i="3" s="1"/>
  <c r="A281" i="3"/>
  <c r="H281" i="3" s="1"/>
  <c r="E281" i="3" s="1"/>
  <c r="A280" i="3"/>
  <c r="H280" i="3" s="1"/>
  <c r="E280" i="3" s="1"/>
  <c r="A279" i="3"/>
  <c r="H279" i="3" s="1"/>
  <c r="E279" i="3" s="1"/>
  <c r="A278" i="3"/>
  <c r="H278" i="3" s="1"/>
  <c r="E278" i="3" s="1"/>
  <c r="A277" i="3"/>
  <c r="H277" i="3" s="1"/>
  <c r="E277" i="3" s="1"/>
  <c r="A276" i="3"/>
  <c r="H276" i="3" s="1"/>
  <c r="E276" i="3" s="1"/>
  <c r="A275" i="3"/>
  <c r="H275" i="3" s="1"/>
  <c r="E275" i="3" s="1"/>
  <c r="A274" i="3"/>
  <c r="H274" i="3" s="1"/>
  <c r="E274" i="3" s="1"/>
  <c r="A273" i="3"/>
  <c r="H273" i="3" s="1"/>
  <c r="E273" i="3" s="1"/>
  <c r="A272" i="3"/>
  <c r="H272" i="3" s="1"/>
  <c r="E272" i="3" s="1"/>
  <c r="A271" i="3"/>
  <c r="H271" i="3" s="1"/>
  <c r="E271" i="3" s="1"/>
  <c r="A270" i="3"/>
  <c r="H270" i="3" s="1"/>
  <c r="E270" i="3" s="1"/>
  <c r="A269" i="3"/>
  <c r="H269" i="3" s="1"/>
  <c r="E269" i="3" s="1"/>
  <c r="A268" i="3"/>
  <c r="H268" i="3" s="1"/>
  <c r="E268" i="3" s="1"/>
  <c r="A267" i="3"/>
  <c r="H267" i="3" s="1"/>
  <c r="E267" i="3" s="1"/>
  <c r="A266" i="3"/>
  <c r="H266" i="3" s="1"/>
  <c r="E266" i="3" s="1"/>
  <c r="A265" i="3"/>
  <c r="H265" i="3" s="1"/>
  <c r="E265" i="3" s="1"/>
  <c r="A264" i="3"/>
  <c r="H264" i="3" s="1"/>
  <c r="E264" i="3" s="1"/>
  <c r="A263" i="3"/>
  <c r="H263" i="3" s="1"/>
  <c r="E263" i="3" s="1"/>
  <c r="A262" i="3"/>
  <c r="H262" i="3" s="1"/>
  <c r="E262" i="3" s="1"/>
  <c r="A261" i="3"/>
  <c r="H261" i="3" s="1"/>
  <c r="E261" i="3" s="1"/>
  <c r="A260" i="3"/>
  <c r="H260" i="3" s="1"/>
  <c r="E260" i="3" s="1"/>
  <c r="A259" i="3"/>
  <c r="H259" i="3" s="1"/>
  <c r="E259" i="3" s="1"/>
  <c r="A258" i="3"/>
  <c r="H258" i="3" s="1"/>
  <c r="E258" i="3" s="1"/>
  <c r="A257" i="3"/>
  <c r="H257" i="3" s="1"/>
  <c r="E257" i="3" s="1"/>
  <c r="A256" i="3"/>
  <c r="H256" i="3" s="1"/>
  <c r="E256" i="3" s="1"/>
  <c r="A255" i="3"/>
  <c r="H255" i="3" s="1"/>
  <c r="E255" i="3" s="1"/>
  <c r="A254" i="3"/>
  <c r="H254" i="3" s="1"/>
  <c r="E254" i="3" s="1"/>
  <c r="A253" i="3"/>
  <c r="H253" i="3" s="1"/>
  <c r="E253" i="3" s="1"/>
  <c r="A252" i="3"/>
  <c r="H252" i="3" s="1"/>
  <c r="E252" i="3" s="1"/>
  <c r="A251" i="3"/>
  <c r="H251" i="3" s="1"/>
  <c r="E251" i="3" s="1"/>
  <c r="A250" i="3"/>
  <c r="H250" i="3" s="1"/>
  <c r="E250" i="3" s="1"/>
  <c r="A2436" i="3"/>
  <c r="H2436" i="3" s="1"/>
  <c r="E2436" i="3" s="1"/>
  <c r="B2436" i="3" s="1"/>
  <c r="A249" i="3"/>
  <c r="H249" i="3" s="1"/>
  <c r="E249" i="3" s="1"/>
  <c r="A2435" i="3"/>
  <c r="H2435" i="3" s="1"/>
  <c r="E2435" i="3" s="1"/>
  <c r="B2435" i="3" s="1"/>
  <c r="A2434" i="3"/>
  <c r="H2434" i="3" s="1"/>
  <c r="E2434" i="3" s="1"/>
  <c r="B2434" i="3" s="1"/>
  <c r="A2433" i="3"/>
  <c r="H2433" i="3" s="1"/>
  <c r="E2433" i="3" s="1"/>
  <c r="B2433" i="3" s="1"/>
  <c r="A248" i="3"/>
  <c r="H248" i="3" s="1"/>
  <c r="E248" i="3" s="1"/>
  <c r="A247" i="3"/>
  <c r="H247" i="3" s="1"/>
  <c r="E247" i="3" s="1"/>
  <c r="A2432" i="3"/>
  <c r="H2432" i="3" s="1"/>
  <c r="E2432" i="3" s="1"/>
  <c r="B2432" i="3" s="1"/>
  <c r="A246" i="3"/>
  <c r="H246" i="3" s="1"/>
  <c r="E246" i="3" s="1"/>
  <c r="A245" i="3"/>
  <c r="H245" i="3" s="1"/>
  <c r="E245" i="3" s="1"/>
  <c r="A244" i="3"/>
  <c r="H244" i="3" s="1"/>
  <c r="E244" i="3" s="1"/>
  <c r="A243" i="3"/>
  <c r="H243" i="3" s="1"/>
  <c r="E243" i="3" s="1"/>
  <c r="A242" i="3"/>
  <c r="H242" i="3" s="1"/>
  <c r="E242" i="3" s="1"/>
  <c r="A241" i="3"/>
  <c r="H241" i="3" s="1"/>
  <c r="E241" i="3" s="1"/>
  <c r="A240" i="3"/>
  <c r="H240" i="3" s="1"/>
  <c r="E240" i="3" s="1"/>
  <c r="A239" i="3"/>
  <c r="H239" i="3" s="1"/>
  <c r="E239" i="3" s="1"/>
  <c r="A238" i="3"/>
  <c r="H238" i="3" s="1"/>
  <c r="E238" i="3" s="1"/>
  <c r="A237" i="3"/>
  <c r="H237" i="3" s="1"/>
  <c r="E237" i="3" s="1"/>
  <c r="A236" i="3"/>
  <c r="H236" i="3" s="1"/>
  <c r="E236" i="3" s="1"/>
  <c r="A235" i="3"/>
  <c r="H235" i="3" s="1"/>
  <c r="E235" i="3" s="1"/>
  <c r="A234" i="3"/>
  <c r="H234" i="3" s="1"/>
  <c r="E234" i="3" s="1"/>
  <c r="A233" i="3"/>
  <c r="H233" i="3" s="1"/>
  <c r="E233" i="3" s="1"/>
  <c r="A232" i="3"/>
  <c r="H232" i="3" s="1"/>
  <c r="E232" i="3" s="1"/>
  <c r="A231" i="3"/>
  <c r="H231" i="3" s="1"/>
  <c r="E231" i="3" s="1"/>
  <c r="A230" i="3"/>
  <c r="H230" i="3" s="1"/>
  <c r="E230" i="3" s="1"/>
  <c r="A229" i="3"/>
  <c r="H229" i="3" s="1"/>
  <c r="E229" i="3" s="1"/>
  <c r="A228" i="3"/>
  <c r="H228" i="3" s="1"/>
  <c r="E228" i="3" s="1"/>
  <c r="A227" i="3"/>
  <c r="H227" i="3" s="1"/>
  <c r="E227" i="3" s="1"/>
  <c r="A226" i="3"/>
  <c r="H226" i="3" s="1"/>
  <c r="E226" i="3" s="1"/>
  <c r="A225" i="3"/>
  <c r="H225" i="3" s="1"/>
  <c r="E225" i="3" s="1"/>
  <c r="A224" i="3"/>
  <c r="H224" i="3" s="1"/>
  <c r="E224" i="3" s="1"/>
  <c r="A223" i="3"/>
  <c r="H223" i="3" s="1"/>
  <c r="E223" i="3" s="1"/>
  <c r="A222" i="3"/>
  <c r="H222" i="3" s="1"/>
  <c r="E222" i="3" s="1"/>
  <c r="A221" i="3"/>
  <c r="H221" i="3" s="1"/>
  <c r="E221" i="3" s="1"/>
  <c r="A220" i="3"/>
  <c r="H220" i="3" s="1"/>
  <c r="E220" i="3" s="1"/>
  <c r="A219" i="3"/>
  <c r="H219" i="3" s="1"/>
  <c r="E219" i="3" s="1"/>
  <c r="A218" i="3"/>
  <c r="H218" i="3" s="1"/>
  <c r="E218" i="3" s="1"/>
  <c r="A217" i="3"/>
  <c r="H217" i="3" s="1"/>
  <c r="E217" i="3" s="1"/>
  <c r="A216" i="3"/>
  <c r="H216" i="3" s="1"/>
  <c r="E216" i="3" s="1"/>
  <c r="A215" i="3"/>
  <c r="H215" i="3" s="1"/>
  <c r="E215" i="3" s="1"/>
  <c r="A2431" i="3"/>
  <c r="H2431" i="3" s="1"/>
  <c r="E2431" i="3" s="1"/>
  <c r="B2431" i="3" s="1"/>
  <c r="A214" i="3"/>
  <c r="H214" i="3" s="1"/>
  <c r="E214" i="3" s="1"/>
  <c r="A213" i="3"/>
  <c r="H213" i="3" s="1"/>
  <c r="E213" i="3" s="1"/>
  <c r="A212" i="3"/>
  <c r="H212" i="3" s="1"/>
  <c r="E212" i="3" s="1"/>
  <c r="A211" i="3"/>
  <c r="H211" i="3" s="1"/>
  <c r="E211" i="3" s="1"/>
  <c r="A210" i="3"/>
  <c r="H210" i="3" s="1"/>
  <c r="E210" i="3" s="1"/>
  <c r="A209" i="3"/>
  <c r="H209" i="3" s="1"/>
  <c r="E209" i="3" s="1"/>
  <c r="A208" i="3"/>
  <c r="H208" i="3" s="1"/>
  <c r="E208" i="3" s="1"/>
  <c r="A207" i="3"/>
  <c r="H207" i="3" s="1"/>
  <c r="E207" i="3" s="1"/>
  <c r="A206" i="3"/>
  <c r="H206" i="3" s="1"/>
  <c r="E206" i="3" s="1"/>
  <c r="A205" i="3"/>
  <c r="H205" i="3" s="1"/>
  <c r="E205" i="3" s="1"/>
  <c r="A204" i="3"/>
  <c r="H204" i="3" s="1"/>
  <c r="E204" i="3" s="1"/>
  <c r="A203" i="3"/>
  <c r="H203" i="3" s="1"/>
  <c r="E203" i="3" s="1"/>
  <c r="A202" i="3"/>
  <c r="H202" i="3" s="1"/>
  <c r="E202" i="3" s="1"/>
  <c r="A201" i="3"/>
  <c r="H201" i="3" s="1"/>
  <c r="E201" i="3" s="1"/>
  <c r="A200" i="3"/>
  <c r="H200" i="3" s="1"/>
  <c r="E200" i="3" s="1"/>
  <c r="A199" i="3"/>
  <c r="H199" i="3" s="1"/>
  <c r="E199" i="3" s="1"/>
  <c r="A198" i="3"/>
  <c r="H198" i="3" s="1"/>
  <c r="E198" i="3" s="1"/>
  <c r="A197" i="3"/>
  <c r="H197" i="3" s="1"/>
  <c r="E197" i="3" s="1"/>
  <c r="A196" i="3"/>
  <c r="H196" i="3" s="1"/>
  <c r="E196" i="3" s="1"/>
  <c r="A195" i="3"/>
  <c r="H195" i="3" s="1"/>
  <c r="E195" i="3" s="1"/>
  <c r="A194" i="3"/>
  <c r="H194" i="3" s="1"/>
  <c r="E194" i="3" s="1"/>
  <c r="A193" i="3"/>
  <c r="H193" i="3" s="1"/>
  <c r="E193" i="3" s="1"/>
  <c r="A192" i="3"/>
  <c r="H192" i="3" s="1"/>
  <c r="E192" i="3" s="1"/>
  <c r="A191" i="3"/>
  <c r="H191" i="3" s="1"/>
  <c r="E191" i="3" s="1"/>
  <c r="A190" i="3"/>
  <c r="H190" i="3" s="1"/>
  <c r="E190" i="3" s="1"/>
  <c r="A189" i="3"/>
  <c r="H189" i="3" s="1"/>
  <c r="E189" i="3" s="1"/>
  <c r="A188" i="3"/>
  <c r="H188" i="3" s="1"/>
  <c r="E188" i="3" s="1"/>
  <c r="A187" i="3"/>
  <c r="H187" i="3" s="1"/>
  <c r="E187" i="3" s="1"/>
  <c r="A186" i="3"/>
  <c r="H186" i="3" s="1"/>
  <c r="E186" i="3" s="1"/>
  <c r="A185" i="3"/>
  <c r="H185" i="3" s="1"/>
  <c r="E185" i="3" s="1"/>
  <c r="A184" i="3"/>
  <c r="H184" i="3" s="1"/>
  <c r="E184" i="3" s="1"/>
  <c r="A183" i="3"/>
  <c r="H183" i="3" s="1"/>
  <c r="E183" i="3" s="1"/>
  <c r="A182" i="3"/>
  <c r="H182" i="3" s="1"/>
  <c r="E182" i="3" s="1"/>
  <c r="A181" i="3"/>
  <c r="H181" i="3" s="1"/>
  <c r="E181" i="3" s="1"/>
  <c r="A180" i="3"/>
  <c r="H180" i="3" s="1"/>
  <c r="E180" i="3" s="1"/>
  <c r="A2430" i="3"/>
  <c r="H2430" i="3" s="1"/>
  <c r="E2430" i="3" s="1"/>
  <c r="B2430" i="3" s="1"/>
  <c r="A179" i="3"/>
  <c r="H179" i="3" s="1"/>
  <c r="E179" i="3" s="1"/>
  <c r="A2429" i="3"/>
  <c r="H2429" i="3" s="1"/>
  <c r="E2429" i="3" s="1"/>
  <c r="B2429" i="3" s="1"/>
  <c r="A2428" i="3"/>
  <c r="H2428" i="3" s="1"/>
  <c r="E2428" i="3" s="1"/>
  <c r="B2428" i="3" s="1"/>
  <c r="A2427" i="3"/>
  <c r="H2427" i="3" s="1"/>
  <c r="E2427" i="3" s="1"/>
  <c r="B2427" i="3" s="1"/>
  <c r="A2426" i="3"/>
  <c r="H2426" i="3" s="1"/>
  <c r="E2426" i="3" s="1"/>
  <c r="B2426" i="3" s="1"/>
  <c r="A178" i="3"/>
  <c r="H178" i="3" s="1"/>
  <c r="E178" i="3" s="1"/>
  <c r="A177" i="3"/>
  <c r="H177" i="3" s="1"/>
  <c r="E177" i="3" s="1"/>
  <c r="A176" i="3"/>
  <c r="H176" i="3" s="1"/>
  <c r="E176" i="3" s="1"/>
  <c r="A175" i="3"/>
  <c r="H175" i="3" s="1"/>
  <c r="E175" i="3" s="1"/>
  <c r="A174" i="3"/>
  <c r="H174" i="3" s="1"/>
  <c r="E174" i="3" s="1"/>
  <c r="A173" i="3"/>
  <c r="H173" i="3" s="1"/>
  <c r="E173" i="3" s="1"/>
  <c r="A172" i="3"/>
  <c r="H172" i="3" s="1"/>
  <c r="E172" i="3" s="1"/>
  <c r="A171" i="3"/>
  <c r="H171" i="3" s="1"/>
  <c r="E171" i="3" s="1"/>
  <c r="A2425" i="3"/>
  <c r="H2425" i="3" s="1"/>
  <c r="E2425" i="3" s="1"/>
  <c r="B2425" i="3" s="1"/>
  <c r="A170" i="3"/>
  <c r="H170" i="3" s="1"/>
  <c r="E170" i="3" s="1"/>
  <c r="A169" i="3"/>
  <c r="H169" i="3" s="1"/>
  <c r="E169" i="3" s="1"/>
  <c r="A168" i="3"/>
  <c r="H168" i="3" s="1"/>
  <c r="E168" i="3" s="1"/>
  <c r="A167" i="3"/>
  <c r="H167" i="3" s="1"/>
  <c r="E167" i="3" s="1"/>
  <c r="A166" i="3"/>
  <c r="H166" i="3" s="1"/>
  <c r="E166" i="3" s="1"/>
  <c r="A165" i="3"/>
  <c r="H165" i="3" s="1"/>
  <c r="E165" i="3" s="1"/>
  <c r="A164" i="3"/>
  <c r="H164" i="3" s="1"/>
  <c r="E164" i="3" s="1"/>
  <c r="A163" i="3"/>
  <c r="H163" i="3" s="1"/>
  <c r="E163" i="3" s="1"/>
  <c r="A162" i="3"/>
  <c r="H162" i="3" s="1"/>
  <c r="E162" i="3" s="1"/>
  <c r="A161" i="3"/>
  <c r="H161" i="3" s="1"/>
  <c r="E161" i="3" s="1"/>
  <c r="A160" i="3"/>
  <c r="H160" i="3" s="1"/>
  <c r="E160" i="3" s="1"/>
  <c r="A159" i="3"/>
  <c r="H159" i="3" s="1"/>
  <c r="E159" i="3" s="1"/>
  <c r="A2424" i="3"/>
  <c r="H2424" i="3" s="1"/>
  <c r="E2424" i="3" s="1"/>
  <c r="B2424" i="3" s="1"/>
  <c r="A158" i="3"/>
  <c r="H158" i="3" s="1"/>
  <c r="E158" i="3" s="1"/>
  <c r="A157" i="3"/>
  <c r="H157" i="3" s="1"/>
  <c r="E157" i="3" s="1"/>
  <c r="A156" i="3"/>
  <c r="H156" i="3" s="1"/>
  <c r="E156" i="3" s="1"/>
  <c r="A155" i="3"/>
  <c r="H155" i="3" s="1"/>
  <c r="E155" i="3" s="1"/>
  <c r="A154" i="3"/>
  <c r="H154" i="3" s="1"/>
  <c r="E154" i="3" s="1"/>
  <c r="A153" i="3"/>
  <c r="H153" i="3" s="1"/>
  <c r="E153" i="3" s="1"/>
  <c r="A152" i="3"/>
  <c r="H152" i="3" s="1"/>
  <c r="E152" i="3" s="1"/>
  <c r="A151" i="3"/>
  <c r="H151" i="3" s="1"/>
  <c r="E151" i="3" s="1"/>
  <c r="A150" i="3"/>
  <c r="H150" i="3" s="1"/>
  <c r="E150" i="3" s="1"/>
  <c r="A149" i="3"/>
  <c r="H149" i="3" s="1"/>
  <c r="E149" i="3" s="1"/>
  <c r="A148" i="3"/>
  <c r="H148" i="3" s="1"/>
  <c r="E148" i="3" s="1"/>
  <c r="A147" i="3"/>
  <c r="H147" i="3" s="1"/>
  <c r="E147" i="3" s="1"/>
  <c r="A146" i="3"/>
  <c r="H146" i="3" s="1"/>
  <c r="E146" i="3" s="1"/>
  <c r="A145" i="3"/>
  <c r="H145" i="3" s="1"/>
  <c r="E145" i="3" s="1"/>
  <c r="A144" i="3"/>
  <c r="H144" i="3" s="1"/>
  <c r="E144" i="3" s="1"/>
  <c r="A143" i="3"/>
  <c r="H143" i="3" s="1"/>
  <c r="E143" i="3" s="1"/>
  <c r="A142" i="3"/>
  <c r="H142" i="3" s="1"/>
  <c r="E142" i="3" s="1"/>
  <c r="A141" i="3"/>
  <c r="H141" i="3" s="1"/>
  <c r="E141" i="3" s="1"/>
  <c r="A140" i="3"/>
  <c r="H140" i="3" s="1"/>
  <c r="E140" i="3" s="1"/>
  <c r="A139" i="3"/>
  <c r="H139" i="3" s="1"/>
  <c r="E139" i="3" s="1"/>
  <c r="A138" i="3"/>
  <c r="H138" i="3" s="1"/>
  <c r="E138" i="3" s="1"/>
  <c r="A137" i="3"/>
  <c r="H137" i="3" s="1"/>
  <c r="E137" i="3" s="1"/>
  <c r="A136" i="3"/>
  <c r="H136" i="3" s="1"/>
  <c r="E136" i="3" s="1"/>
  <c r="A135" i="3"/>
  <c r="H135" i="3" s="1"/>
  <c r="E135" i="3" s="1"/>
  <c r="A134" i="3"/>
  <c r="H134" i="3" s="1"/>
  <c r="E134" i="3" s="1"/>
  <c r="A133" i="3"/>
  <c r="H133" i="3" s="1"/>
  <c r="E133" i="3" s="1"/>
  <c r="A132" i="3"/>
  <c r="H132" i="3" s="1"/>
  <c r="E132" i="3" s="1"/>
  <c r="A131" i="3"/>
  <c r="H131" i="3" s="1"/>
  <c r="E131" i="3" s="1"/>
  <c r="A130" i="3"/>
  <c r="H130" i="3" s="1"/>
  <c r="E130" i="3" s="1"/>
  <c r="A129" i="3"/>
  <c r="H129" i="3" s="1"/>
  <c r="E129" i="3" s="1"/>
  <c r="A128" i="3"/>
  <c r="H128" i="3" s="1"/>
  <c r="E128" i="3" s="1"/>
  <c r="A127" i="3"/>
  <c r="H127" i="3" s="1"/>
  <c r="E127" i="3" s="1"/>
  <c r="A126" i="3"/>
  <c r="H126" i="3" s="1"/>
  <c r="E126" i="3" s="1"/>
  <c r="A125" i="3"/>
  <c r="H125" i="3" s="1"/>
  <c r="E125" i="3" s="1"/>
  <c r="A124" i="3"/>
  <c r="H124" i="3" s="1"/>
  <c r="E124" i="3" s="1"/>
  <c r="A123" i="3"/>
  <c r="H123" i="3" s="1"/>
  <c r="E123" i="3" s="1"/>
  <c r="A122" i="3"/>
  <c r="H122" i="3" s="1"/>
  <c r="E122" i="3" s="1"/>
  <c r="A121" i="3"/>
  <c r="H121" i="3" s="1"/>
  <c r="E121" i="3" s="1"/>
  <c r="A120" i="3"/>
  <c r="H120" i="3" s="1"/>
  <c r="E120" i="3" s="1"/>
  <c r="A119" i="3"/>
  <c r="H119" i="3" s="1"/>
  <c r="E119" i="3" s="1"/>
  <c r="A118" i="3"/>
  <c r="H118" i="3" s="1"/>
  <c r="E118" i="3" s="1"/>
  <c r="A117" i="3"/>
  <c r="H117" i="3" s="1"/>
  <c r="E117" i="3" s="1"/>
  <c r="A116" i="3"/>
  <c r="H116" i="3" s="1"/>
  <c r="E116" i="3" s="1"/>
  <c r="A115" i="3"/>
  <c r="H115" i="3" s="1"/>
  <c r="E115" i="3" s="1"/>
  <c r="A114" i="3"/>
  <c r="H114" i="3" s="1"/>
  <c r="E114" i="3" s="1"/>
  <c r="A113" i="3"/>
  <c r="H113" i="3" s="1"/>
  <c r="E113" i="3" s="1"/>
  <c r="A112" i="3"/>
  <c r="H112" i="3" s="1"/>
  <c r="E112" i="3" s="1"/>
  <c r="A111" i="3"/>
  <c r="H111" i="3" s="1"/>
  <c r="E111" i="3" s="1"/>
  <c r="A110" i="3"/>
  <c r="H110" i="3" s="1"/>
  <c r="E110" i="3" s="1"/>
  <c r="A109" i="3"/>
  <c r="H109" i="3" s="1"/>
  <c r="E109" i="3" s="1"/>
  <c r="A108" i="3"/>
  <c r="H108" i="3" s="1"/>
  <c r="E108" i="3" s="1"/>
  <c r="A107" i="3"/>
  <c r="H107" i="3" s="1"/>
  <c r="E107" i="3" s="1"/>
  <c r="A106" i="3"/>
  <c r="H106" i="3" s="1"/>
  <c r="E106" i="3" s="1"/>
  <c r="A105" i="3"/>
  <c r="H105" i="3" s="1"/>
  <c r="E105" i="3" s="1"/>
  <c r="A104" i="3"/>
  <c r="H104" i="3" s="1"/>
  <c r="E104" i="3" s="1"/>
  <c r="A103" i="3"/>
  <c r="H103" i="3" s="1"/>
  <c r="E103" i="3" s="1"/>
  <c r="A102" i="3"/>
  <c r="H102" i="3" s="1"/>
  <c r="E102" i="3" s="1"/>
  <c r="A101" i="3"/>
  <c r="H101" i="3" s="1"/>
  <c r="E101" i="3" s="1"/>
  <c r="A100" i="3"/>
  <c r="H100" i="3" s="1"/>
  <c r="E100" i="3" s="1"/>
  <c r="A99" i="3"/>
  <c r="H99" i="3" s="1"/>
  <c r="E99" i="3" s="1"/>
  <c r="A2423" i="3"/>
  <c r="H2423" i="3" s="1"/>
  <c r="E2423" i="3" s="1"/>
  <c r="B2423" i="3" s="1"/>
  <c r="A98" i="3"/>
  <c r="H98" i="3" s="1"/>
  <c r="E98" i="3" s="1"/>
  <c r="A97" i="3"/>
  <c r="H97" i="3" s="1"/>
  <c r="E97" i="3" s="1"/>
  <c r="A96" i="3"/>
  <c r="H96" i="3" s="1"/>
  <c r="E96" i="3" s="1"/>
  <c r="A95" i="3"/>
  <c r="H95" i="3" s="1"/>
  <c r="E95" i="3" s="1"/>
  <c r="A94" i="3"/>
  <c r="H94" i="3" s="1"/>
  <c r="E94" i="3" s="1"/>
  <c r="A93" i="3"/>
  <c r="H93" i="3" s="1"/>
  <c r="E93" i="3" s="1"/>
  <c r="A2422" i="3"/>
  <c r="H2422" i="3" s="1"/>
  <c r="E2422" i="3" s="1"/>
  <c r="B2422" i="3" s="1"/>
  <c r="A2421" i="3"/>
  <c r="H2421" i="3" s="1"/>
  <c r="E2421" i="3" s="1"/>
  <c r="B2421" i="3" s="1"/>
  <c r="A92" i="3"/>
  <c r="H92" i="3" s="1"/>
  <c r="E92" i="3" s="1"/>
  <c r="A91" i="3"/>
  <c r="H91" i="3" s="1"/>
  <c r="E91" i="3" s="1"/>
  <c r="A90" i="3"/>
  <c r="H90" i="3" s="1"/>
  <c r="E90" i="3" s="1"/>
  <c r="A89" i="3"/>
  <c r="H89" i="3" s="1"/>
  <c r="E89" i="3" s="1"/>
  <c r="A2420" i="3"/>
  <c r="H2420" i="3" s="1"/>
  <c r="E2420" i="3" s="1"/>
  <c r="B2420" i="3" s="1"/>
  <c r="A88" i="3"/>
  <c r="H88" i="3" s="1"/>
  <c r="E88" i="3" s="1"/>
  <c r="A87" i="3"/>
  <c r="H87" i="3" s="1"/>
  <c r="E87" i="3" s="1"/>
  <c r="A86" i="3"/>
  <c r="H86" i="3" s="1"/>
  <c r="E86" i="3" s="1"/>
  <c r="A85" i="3"/>
  <c r="H85" i="3" s="1"/>
  <c r="E85" i="3" s="1"/>
  <c r="A84" i="3"/>
  <c r="H84" i="3" s="1"/>
  <c r="E84" i="3" s="1"/>
  <c r="A83" i="3"/>
  <c r="H83" i="3" s="1"/>
  <c r="E83" i="3" s="1"/>
  <c r="A82" i="3"/>
  <c r="H82" i="3" s="1"/>
  <c r="E82" i="3" s="1"/>
  <c r="A81" i="3"/>
  <c r="H81" i="3" s="1"/>
  <c r="E81" i="3" s="1"/>
  <c r="A80" i="3"/>
  <c r="H80" i="3" s="1"/>
  <c r="E80" i="3" s="1"/>
  <c r="A79" i="3"/>
  <c r="H79" i="3" s="1"/>
  <c r="E79" i="3" s="1"/>
  <c r="A78" i="3"/>
  <c r="H78" i="3" s="1"/>
  <c r="E78" i="3" s="1"/>
  <c r="A77" i="3"/>
  <c r="H77" i="3" s="1"/>
  <c r="E77" i="3" s="1"/>
  <c r="A76" i="3"/>
  <c r="H76" i="3" s="1"/>
  <c r="E76" i="3" s="1"/>
  <c r="A75" i="3"/>
  <c r="H75" i="3" s="1"/>
  <c r="E75" i="3" s="1"/>
  <c r="A74" i="3"/>
  <c r="H74" i="3" s="1"/>
  <c r="E74" i="3" s="1"/>
  <c r="A73" i="3"/>
  <c r="H73" i="3" s="1"/>
  <c r="E73" i="3" s="1"/>
  <c r="A72" i="3"/>
  <c r="H72" i="3" s="1"/>
  <c r="E72" i="3" s="1"/>
  <c r="A71" i="3"/>
  <c r="H71" i="3" s="1"/>
  <c r="E71" i="3" s="1"/>
  <c r="A70" i="3"/>
  <c r="H70" i="3" s="1"/>
  <c r="E70" i="3" s="1"/>
  <c r="A69" i="3"/>
  <c r="H69" i="3" s="1"/>
  <c r="E69" i="3" s="1"/>
  <c r="A68" i="3"/>
  <c r="H68" i="3" s="1"/>
  <c r="E68" i="3" s="1"/>
  <c r="A67" i="3"/>
  <c r="H67" i="3" s="1"/>
  <c r="E67" i="3" s="1"/>
  <c r="A66" i="3"/>
  <c r="H66" i="3" s="1"/>
  <c r="E66" i="3" s="1"/>
  <c r="A65" i="3"/>
  <c r="H65" i="3" s="1"/>
  <c r="E65" i="3" s="1"/>
  <c r="A64" i="3"/>
  <c r="H64" i="3" s="1"/>
  <c r="E64" i="3" s="1"/>
  <c r="A63" i="3"/>
  <c r="H63" i="3" s="1"/>
  <c r="E63" i="3" s="1"/>
  <c r="A62" i="3"/>
  <c r="H62" i="3" s="1"/>
  <c r="E62" i="3" s="1"/>
  <c r="A61" i="3"/>
  <c r="H61" i="3" s="1"/>
  <c r="E61" i="3" s="1"/>
  <c r="A60" i="3"/>
  <c r="H60" i="3" s="1"/>
  <c r="E60" i="3" s="1"/>
  <c r="A59" i="3"/>
  <c r="H59" i="3" s="1"/>
  <c r="E59" i="3" s="1"/>
  <c r="A58" i="3"/>
  <c r="H58" i="3" s="1"/>
  <c r="E58" i="3" s="1"/>
  <c r="A57" i="3"/>
  <c r="H57" i="3" s="1"/>
  <c r="E57" i="3" s="1"/>
  <c r="A56" i="3"/>
  <c r="H56" i="3" s="1"/>
  <c r="E56" i="3" s="1"/>
  <c r="A55" i="3"/>
  <c r="H55" i="3" s="1"/>
  <c r="E55" i="3" s="1"/>
  <c r="A54" i="3"/>
  <c r="H54" i="3" s="1"/>
  <c r="E54" i="3" s="1"/>
  <c r="A53" i="3"/>
  <c r="H53" i="3" s="1"/>
  <c r="E53" i="3" s="1"/>
  <c r="A52" i="3"/>
  <c r="H52" i="3" s="1"/>
  <c r="E52" i="3" s="1"/>
  <c r="A51" i="3"/>
  <c r="H51" i="3" s="1"/>
  <c r="E51" i="3" s="1"/>
  <c r="A50" i="3"/>
  <c r="H50" i="3" s="1"/>
  <c r="E50" i="3" s="1"/>
  <c r="A49" i="3"/>
  <c r="H49" i="3" s="1"/>
  <c r="E49" i="3" s="1"/>
  <c r="A48" i="3"/>
  <c r="H48" i="3" s="1"/>
  <c r="E48" i="3" s="1"/>
  <c r="A47" i="3"/>
  <c r="H47" i="3" s="1"/>
  <c r="E47" i="3" s="1"/>
  <c r="A46" i="3"/>
  <c r="H46" i="3" s="1"/>
  <c r="E46" i="3" s="1"/>
  <c r="A45" i="3"/>
  <c r="H45" i="3" s="1"/>
  <c r="E45" i="3" s="1"/>
  <c r="A2419" i="3"/>
  <c r="H2419" i="3" s="1"/>
  <c r="E2419" i="3" s="1"/>
  <c r="B2419" i="3" s="1"/>
  <c r="A44" i="3"/>
  <c r="H44" i="3" s="1"/>
  <c r="E44" i="3" s="1"/>
  <c r="A43" i="3"/>
  <c r="H43" i="3" s="1"/>
  <c r="E43" i="3" s="1"/>
  <c r="A42" i="3"/>
  <c r="H42" i="3" s="1"/>
  <c r="E42" i="3" s="1"/>
  <c r="A41" i="3"/>
  <c r="H41" i="3" s="1"/>
  <c r="E41" i="3" s="1"/>
  <c r="A2418" i="3"/>
  <c r="H2418" i="3" s="1"/>
  <c r="E2418" i="3" s="1"/>
  <c r="B2418" i="3" s="1"/>
  <c r="A40" i="3"/>
  <c r="H40" i="3" s="1"/>
  <c r="E40" i="3" s="1"/>
  <c r="A39" i="3"/>
  <c r="H39" i="3" s="1"/>
  <c r="E39" i="3" s="1"/>
  <c r="A2417" i="3"/>
  <c r="H2417" i="3" s="1"/>
  <c r="E2417" i="3" s="1"/>
  <c r="B2417" i="3" s="1"/>
  <c r="A38" i="3"/>
  <c r="H38" i="3" s="1"/>
  <c r="E38" i="3" s="1"/>
  <c r="A37" i="3"/>
  <c r="H37" i="3" s="1"/>
  <c r="E37" i="3" s="1"/>
  <c r="A36" i="3"/>
  <c r="H36" i="3" s="1"/>
  <c r="E36" i="3" s="1"/>
  <c r="A35" i="3"/>
  <c r="H35" i="3" s="1"/>
  <c r="E35" i="3" s="1"/>
  <c r="A34" i="3"/>
  <c r="H34" i="3" s="1"/>
  <c r="E34" i="3" s="1"/>
  <c r="A33" i="3"/>
  <c r="H33" i="3" s="1"/>
  <c r="E33" i="3" s="1"/>
  <c r="A32" i="3"/>
  <c r="H32" i="3" s="1"/>
  <c r="E32" i="3" s="1"/>
  <c r="A31" i="3"/>
  <c r="H31" i="3" s="1"/>
  <c r="E31" i="3" s="1"/>
  <c r="A30" i="3"/>
  <c r="H30" i="3" s="1"/>
  <c r="E30" i="3" s="1"/>
  <c r="A29" i="3"/>
  <c r="H29" i="3" s="1"/>
  <c r="E29" i="3" s="1"/>
  <c r="A28" i="3"/>
  <c r="H28" i="3" s="1"/>
  <c r="E28" i="3" s="1"/>
  <c r="A27" i="3"/>
  <c r="H27" i="3" s="1"/>
  <c r="E27" i="3" s="1"/>
  <c r="A26" i="3"/>
  <c r="H26" i="3" s="1"/>
  <c r="E26" i="3" s="1"/>
  <c r="A25" i="3"/>
  <c r="H25" i="3" s="1"/>
  <c r="E25" i="3" s="1"/>
  <c r="A24" i="3"/>
  <c r="H24" i="3" s="1"/>
  <c r="E24" i="3" s="1"/>
  <c r="A23" i="3"/>
  <c r="H23" i="3" s="1"/>
  <c r="E23" i="3" s="1"/>
  <c r="A22" i="3"/>
  <c r="H22" i="3" s="1"/>
  <c r="E22" i="3" s="1"/>
  <c r="A21" i="3"/>
  <c r="H21" i="3" s="1"/>
  <c r="E21" i="3" s="1"/>
  <c r="A20" i="3"/>
  <c r="H20" i="3" s="1"/>
  <c r="E20" i="3" s="1"/>
  <c r="A19" i="3"/>
  <c r="H19" i="3" s="1"/>
  <c r="E19" i="3" s="1"/>
  <c r="A18" i="3"/>
  <c r="H18" i="3" s="1"/>
  <c r="E18" i="3" s="1"/>
  <c r="A17" i="3"/>
  <c r="H17" i="3" s="1"/>
  <c r="E17" i="3" s="1"/>
  <c r="A16" i="3"/>
  <c r="H16" i="3" s="1"/>
  <c r="E16" i="3" s="1"/>
  <c r="A15" i="3"/>
  <c r="H15" i="3" s="1"/>
  <c r="E15" i="3" s="1"/>
  <c r="A14" i="3"/>
  <c r="H14" i="3" s="1"/>
  <c r="E14" i="3" s="1"/>
  <c r="A13" i="3"/>
  <c r="H13" i="3" s="1"/>
  <c r="E13" i="3" s="1"/>
  <c r="A12" i="3"/>
  <c r="H12" i="3" s="1"/>
  <c r="E12" i="3" s="1"/>
  <c r="A11" i="3"/>
  <c r="H11" i="3" s="1"/>
  <c r="E11" i="3" s="1"/>
  <c r="A10" i="3"/>
  <c r="H10" i="3" s="1"/>
  <c r="E10" i="3" s="1"/>
  <c r="A9" i="3"/>
  <c r="H9" i="3" s="1"/>
  <c r="E9" i="3" s="1"/>
  <c r="A8" i="3"/>
  <c r="H8" i="3" s="1"/>
  <c r="E8" i="3" s="1"/>
  <c r="A7" i="3"/>
  <c r="H7" i="3" s="1"/>
  <c r="E7" i="3" s="1"/>
  <c r="A6" i="3"/>
  <c r="H6" i="3" s="1"/>
  <c r="E6" i="3" s="1"/>
  <c r="A5" i="3"/>
  <c r="H5" i="3" s="1"/>
  <c r="E5" i="3" s="1"/>
  <c r="A4" i="3"/>
  <c r="H4" i="3" s="1"/>
  <c r="E4" i="3" s="1"/>
  <c r="A3" i="3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R35" i="1" l="1"/>
  <c r="R39" i="1"/>
  <c r="R43" i="1"/>
  <c r="R47" i="1"/>
  <c r="R51" i="1"/>
  <c r="R55" i="1"/>
  <c r="R59" i="1"/>
  <c r="R63" i="1"/>
  <c r="R67" i="1"/>
  <c r="R71" i="1"/>
  <c r="R54" i="1"/>
  <c r="R70" i="1"/>
  <c r="R36" i="1"/>
  <c r="R40" i="1"/>
  <c r="R44" i="1"/>
  <c r="R48" i="1"/>
  <c r="R52" i="1"/>
  <c r="R60" i="1"/>
  <c r="R64" i="1"/>
  <c r="R68" i="1"/>
  <c r="R72" i="1"/>
  <c r="R38" i="1"/>
  <c r="R58" i="1"/>
  <c r="R37" i="1"/>
  <c r="R41" i="1"/>
  <c r="R45" i="1"/>
  <c r="R49" i="1"/>
  <c r="R53" i="1"/>
  <c r="R57" i="1"/>
  <c r="R61" i="1"/>
  <c r="R65" i="1"/>
  <c r="R69" i="1"/>
  <c r="R46" i="1"/>
  <c r="R66" i="1"/>
  <c r="H2543" i="3"/>
  <c r="E2543" i="3" s="1"/>
  <c r="B2543" i="3" s="1"/>
  <c r="I169" i="4"/>
  <c r="I165" i="4"/>
  <c r="I123" i="4"/>
  <c r="I80" i="4"/>
  <c r="I72" i="4"/>
  <c r="I66" i="4"/>
  <c r="I58" i="4"/>
  <c r="I52" i="4"/>
  <c r="I46" i="4"/>
  <c r="I38" i="4"/>
  <c r="I32" i="4"/>
  <c r="I28" i="4"/>
  <c r="I140" i="4"/>
  <c r="I83" i="4"/>
  <c r="I79" i="4"/>
  <c r="I73" i="4"/>
  <c r="I67" i="4"/>
  <c r="I63" i="4"/>
  <c r="I59" i="4"/>
  <c r="I55" i="4"/>
  <c r="I51" i="4"/>
  <c r="I47" i="4"/>
  <c r="I43" i="4"/>
  <c r="I39" i="4"/>
  <c r="I35" i="4"/>
  <c r="I31" i="4"/>
  <c r="I167" i="4"/>
  <c r="I101" i="4"/>
  <c r="I78" i="4"/>
  <c r="I68" i="4"/>
  <c r="I60" i="4"/>
  <c r="I50" i="4"/>
  <c r="I40" i="4"/>
  <c r="I26" i="4"/>
  <c r="H3" i="3"/>
  <c r="E3" i="3" s="1"/>
  <c r="I141" i="4"/>
  <c r="I99" i="4"/>
  <c r="I76" i="4"/>
  <c r="I70" i="4"/>
  <c r="I62" i="4"/>
  <c r="I54" i="4"/>
  <c r="I48" i="4"/>
  <c r="I42" i="4"/>
  <c r="I36" i="4"/>
  <c r="I30" i="4"/>
  <c r="I20" i="4"/>
  <c r="I110" i="4"/>
  <c r="I81" i="4"/>
  <c r="I77" i="4"/>
  <c r="I69" i="4"/>
  <c r="I65" i="4"/>
  <c r="I61" i="4"/>
  <c r="I57" i="4"/>
  <c r="I53" i="4"/>
  <c r="I49" i="4"/>
  <c r="I45" i="4"/>
  <c r="I41" i="4"/>
  <c r="I37" i="4"/>
  <c r="I33" i="4"/>
  <c r="I29" i="4"/>
  <c r="I139" i="4"/>
  <c r="I82" i="4"/>
  <c r="I74" i="4"/>
  <c r="I64" i="4"/>
  <c r="I56" i="4"/>
  <c r="I44" i="4"/>
  <c r="I34" i="4"/>
  <c r="I71" i="4"/>
  <c r="H1918" i="3"/>
  <c r="E1918" i="3" s="1"/>
  <c r="I4" i="4"/>
  <c r="I6" i="4"/>
  <c r="I8" i="4"/>
  <c r="I10" i="4"/>
  <c r="I12" i="4"/>
  <c r="I14" i="4"/>
  <c r="I16" i="4"/>
  <c r="I18" i="4"/>
  <c r="I23" i="4"/>
  <c r="I25" i="4"/>
  <c r="I84" i="4"/>
  <c r="I86" i="4"/>
  <c r="I88" i="4"/>
  <c r="I90" i="4"/>
  <c r="I91" i="4"/>
  <c r="I93" i="4"/>
  <c r="I95" i="4"/>
  <c r="I97" i="4"/>
  <c r="I100" i="4"/>
  <c r="I103" i="4"/>
  <c r="I105" i="4"/>
  <c r="I107" i="4"/>
  <c r="I109" i="4"/>
  <c r="I112" i="4"/>
  <c r="I114" i="4"/>
  <c r="I116" i="4"/>
  <c r="I118" i="4"/>
  <c r="I120" i="4"/>
  <c r="I122" i="4"/>
  <c r="I125" i="4"/>
  <c r="I127" i="4"/>
  <c r="I129" i="4"/>
  <c r="I131" i="4"/>
  <c r="I133" i="4"/>
  <c r="I135" i="4"/>
  <c r="I137" i="4"/>
  <c r="I142" i="4"/>
  <c r="I144" i="4"/>
  <c r="I146" i="4"/>
  <c r="I148" i="4"/>
  <c r="I150" i="4"/>
  <c r="I152" i="4"/>
  <c r="I154" i="4"/>
  <c r="I156" i="4"/>
  <c r="I158" i="4"/>
  <c r="I160" i="4"/>
  <c r="I162" i="4"/>
  <c r="I164" i="4"/>
  <c r="I170" i="4"/>
  <c r="I172" i="4"/>
  <c r="I174" i="4"/>
  <c r="I132" i="4"/>
  <c r="I136" i="4"/>
  <c r="I143" i="4"/>
  <c r="I147" i="4"/>
  <c r="I151" i="4"/>
  <c r="I155" i="4"/>
  <c r="I159" i="4"/>
  <c r="I163" i="4"/>
  <c r="I168" i="4"/>
  <c r="I173" i="4"/>
  <c r="I5" i="4"/>
  <c r="I7" i="4"/>
  <c r="I9" i="4"/>
  <c r="I11" i="4"/>
  <c r="I13" i="4"/>
  <c r="I15" i="4"/>
  <c r="I17" i="4"/>
  <c r="I19" i="4"/>
  <c r="I24" i="4"/>
  <c r="I27" i="4"/>
  <c r="I75" i="4"/>
  <c r="I85" i="4"/>
  <c r="I87" i="4"/>
  <c r="I89" i="4"/>
  <c r="I92" i="4"/>
  <c r="I94" i="4"/>
  <c r="I96" i="4"/>
  <c r="I98" i="4"/>
  <c r="I102" i="4"/>
  <c r="I104" i="4"/>
  <c r="I106" i="4"/>
  <c r="I108" i="4"/>
  <c r="I111" i="4"/>
  <c r="I113" i="4"/>
  <c r="I115" i="4"/>
  <c r="I117" i="4"/>
  <c r="I119" i="4"/>
  <c r="I121" i="4"/>
  <c r="I124" i="4"/>
  <c r="I126" i="4"/>
  <c r="I128" i="4"/>
  <c r="I130" i="4"/>
  <c r="I134" i="4"/>
  <c r="I138" i="4"/>
  <c r="I145" i="4"/>
  <c r="I149" i="4"/>
  <c r="I153" i="4"/>
  <c r="I157" i="4"/>
  <c r="I161" i="4"/>
  <c r="I166" i="4"/>
  <c r="I171" i="4"/>
  <c r="R28" i="1"/>
  <c r="R30" i="1"/>
  <c r="R32" i="1"/>
  <c r="R74" i="1"/>
  <c r="R76" i="1"/>
  <c r="R78" i="1"/>
  <c r="R3" i="1"/>
  <c r="R29" i="1"/>
  <c r="R31" i="1"/>
  <c r="R33" i="1"/>
  <c r="R77" i="1"/>
  <c r="R79" i="1"/>
  <c r="R81" i="1"/>
  <c r="I21" i="4"/>
  <c r="H1084" i="3"/>
  <c r="E1084" i="3" s="1"/>
  <c r="I22" i="4"/>
  <c r="R5" i="1"/>
  <c r="R9" i="1"/>
  <c r="R11" i="1"/>
  <c r="R13" i="1"/>
  <c r="R15" i="1"/>
  <c r="R17" i="1"/>
  <c r="R19" i="1"/>
  <c r="R21" i="1"/>
  <c r="R23" i="1"/>
  <c r="R25" i="1"/>
  <c r="R6" i="1"/>
  <c r="R8" i="1"/>
  <c r="R12" i="1"/>
  <c r="R16" i="1"/>
  <c r="R20" i="1"/>
  <c r="R24" i="1"/>
  <c r="R10" i="1"/>
  <c r="R14" i="1"/>
  <c r="R22" i="1"/>
  <c r="R26" i="1"/>
  <c r="G4" i="2"/>
  <c r="H4" i="2"/>
  <c r="G6" i="2"/>
  <c r="H6" i="2"/>
  <c r="G7" i="2"/>
  <c r="H7" i="2"/>
  <c r="G10" i="2"/>
  <c r="H10" i="2"/>
  <c r="G12" i="2"/>
  <c r="H12" i="2"/>
  <c r="G14" i="2"/>
  <c r="H14" i="2"/>
  <c r="G16" i="2"/>
  <c r="H16" i="2"/>
  <c r="G17" i="2"/>
  <c r="H17" i="2"/>
  <c r="G19" i="2"/>
  <c r="H19" i="2"/>
  <c r="G21" i="2"/>
  <c r="H21" i="2"/>
  <c r="G23" i="2"/>
  <c r="H23" i="2"/>
  <c r="G25" i="2"/>
  <c r="H25" i="2"/>
  <c r="G26" i="2"/>
  <c r="H26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58" i="2"/>
  <c r="H58" i="2"/>
  <c r="G60" i="2"/>
  <c r="H60" i="2"/>
  <c r="G62" i="2"/>
  <c r="H62" i="2"/>
  <c r="G64" i="2"/>
  <c r="H64" i="2"/>
  <c r="G66" i="2"/>
  <c r="H66" i="2"/>
  <c r="G68" i="2"/>
  <c r="H68" i="2"/>
  <c r="G70" i="2"/>
  <c r="H70" i="2"/>
  <c r="G72" i="2"/>
  <c r="H72" i="2"/>
  <c r="G74" i="2"/>
  <c r="H74" i="2"/>
  <c r="G76" i="2"/>
  <c r="H76" i="2"/>
  <c r="G78" i="2"/>
  <c r="H78" i="2"/>
  <c r="G80" i="2"/>
  <c r="H80" i="2"/>
  <c r="G82" i="2"/>
  <c r="H82" i="2"/>
  <c r="G84" i="2"/>
  <c r="H84" i="2"/>
  <c r="G86" i="2"/>
  <c r="H86" i="2"/>
  <c r="G88" i="2"/>
  <c r="H88" i="2"/>
  <c r="G90" i="2"/>
  <c r="H90" i="2"/>
  <c r="G92" i="2"/>
  <c r="H92" i="2"/>
  <c r="G94" i="2"/>
  <c r="H94" i="2"/>
  <c r="G96" i="2"/>
  <c r="H96" i="2"/>
  <c r="G98" i="2"/>
  <c r="H98" i="2"/>
  <c r="G100" i="2"/>
  <c r="H100" i="2"/>
  <c r="G102" i="2"/>
  <c r="H102" i="2"/>
  <c r="G3" i="2"/>
  <c r="H3" i="2"/>
  <c r="G5" i="2"/>
  <c r="H5" i="2"/>
  <c r="G8" i="2"/>
  <c r="H8" i="2"/>
  <c r="G9" i="2"/>
  <c r="H9" i="2"/>
  <c r="G11" i="2"/>
  <c r="H11" i="2"/>
  <c r="G13" i="2"/>
  <c r="H13" i="2"/>
  <c r="G15" i="2"/>
  <c r="H15" i="2"/>
  <c r="G18" i="2"/>
  <c r="H18" i="2"/>
  <c r="G20" i="2"/>
  <c r="H20" i="2"/>
  <c r="G22" i="2"/>
  <c r="H22" i="2"/>
  <c r="G24" i="2"/>
  <c r="H24" i="2"/>
  <c r="G27" i="2"/>
  <c r="H27" i="2"/>
  <c r="G57" i="2"/>
  <c r="H57" i="2"/>
  <c r="G59" i="2"/>
  <c r="H59" i="2"/>
  <c r="G61" i="2"/>
  <c r="H61" i="2"/>
  <c r="G63" i="2"/>
  <c r="H63" i="2"/>
  <c r="G65" i="2"/>
  <c r="H65" i="2"/>
  <c r="G67" i="2"/>
  <c r="H67" i="2"/>
  <c r="G69" i="2"/>
  <c r="H69" i="2"/>
  <c r="G71" i="2"/>
  <c r="H71" i="2"/>
  <c r="G73" i="2"/>
  <c r="H73" i="2"/>
  <c r="G75" i="2"/>
  <c r="H75" i="2"/>
  <c r="G77" i="2"/>
  <c r="H77" i="2"/>
  <c r="G79" i="2"/>
  <c r="H79" i="2"/>
  <c r="G81" i="2"/>
  <c r="H81" i="2"/>
  <c r="G83" i="2"/>
  <c r="H83" i="2"/>
  <c r="G85" i="2"/>
  <c r="H85" i="2"/>
  <c r="G87" i="2"/>
  <c r="H87" i="2"/>
  <c r="G89" i="2"/>
  <c r="H89" i="2"/>
  <c r="G91" i="2"/>
  <c r="H91" i="2"/>
  <c r="G93" i="2"/>
  <c r="H93" i="2"/>
  <c r="G95" i="2"/>
  <c r="H95" i="2"/>
  <c r="G97" i="2"/>
  <c r="H97" i="2"/>
  <c r="G99" i="2"/>
  <c r="H99" i="2"/>
  <c r="G101" i="2"/>
  <c r="H101" i="2"/>
  <c r="G103" i="2"/>
  <c r="H103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56" i="2"/>
  <c r="H56" i="2"/>
  <c r="G1003" i="3" l="1"/>
  <c r="G830" i="3"/>
  <c r="G2399" i="3"/>
  <c r="G1480" i="3"/>
  <c r="E3" i="2"/>
  <c r="B3" i="2" s="1"/>
  <c r="E56" i="2"/>
  <c r="B56" i="2" s="1"/>
  <c r="E134" i="2"/>
  <c r="B134" i="2" s="1"/>
  <c r="E133" i="2"/>
  <c r="B133" i="2" s="1"/>
  <c r="E132" i="2"/>
  <c r="B132" i="2" s="1"/>
  <c r="E131" i="2"/>
  <c r="B131" i="2" s="1"/>
  <c r="E130" i="2"/>
  <c r="B130" i="2" s="1"/>
  <c r="E129" i="2"/>
  <c r="B129" i="2" s="1"/>
  <c r="E128" i="2"/>
  <c r="B128" i="2" s="1"/>
  <c r="E127" i="2"/>
  <c r="B127" i="2" s="1"/>
  <c r="E126" i="2"/>
  <c r="B126" i="2" s="1"/>
  <c r="E125" i="2"/>
  <c r="B125" i="2" s="1"/>
  <c r="E124" i="2"/>
  <c r="B124" i="2" s="1"/>
  <c r="E123" i="2"/>
  <c r="B123" i="2" s="1"/>
  <c r="E122" i="2"/>
  <c r="B122" i="2" s="1"/>
  <c r="E121" i="2"/>
  <c r="B121" i="2" s="1"/>
  <c r="E120" i="2"/>
  <c r="B120" i="2" s="1"/>
  <c r="E119" i="2"/>
  <c r="B119" i="2" s="1"/>
  <c r="E118" i="2"/>
  <c r="B118" i="2" s="1"/>
  <c r="E117" i="2"/>
  <c r="B117" i="2" s="1"/>
  <c r="E116" i="2"/>
  <c r="B116" i="2" s="1"/>
  <c r="E115" i="2"/>
  <c r="B115" i="2" s="1"/>
  <c r="E114" i="2"/>
  <c r="B114" i="2" s="1"/>
  <c r="E113" i="2"/>
  <c r="B113" i="2" s="1"/>
  <c r="E112" i="2"/>
  <c r="B112" i="2" s="1"/>
  <c r="E111" i="2"/>
  <c r="B111" i="2" s="1"/>
  <c r="E110" i="2"/>
  <c r="B110" i="2" s="1"/>
  <c r="E109" i="2"/>
  <c r="B109" i="2" s="1"/>
  <c r="E108" i="2"/>
  <c r="B108" i="2" s="1"/>
  <c r="E107" i="2"/>
  <c r="B107" i="2" s="1"/>
  <c r="E106" i="2"/>
  <c r="B106" i="2" s="1"/>
  <c r="E105" i="2"/>
  <c r="B105" i="2" s="1"/>
  <c r="E104" i="2"/>
  <c r="B104" i="2" s="1"/>
  <c r="E55" i="2"/>
  <c r="B55" i="2" s="1"/>
  <c r="E54" i="2"/>
  <c r="B54" i="2" s="1"/>
  <c r="E53" i="2"/>
  <c r="B53" i="2" s="1"/>
  <c r="E52" i="2"/>
  <c r="B52" i="2" s="1"/>
  <c r="E51" i="2"/>
  <c r="B51" i="2" s="1"/>
  <c r="E50" i="2"/>
  <c r="B50" i="2" s="1"/>
  <c r="E49" i="2"/>
  <c r="B49" i="2" s="1"/>
  <c r="E48" i="2"/>
  <c r="B48" i="2" s="1"/>
  <c r="E47" i="2"/>
  <c r="B47" i="2" s="1"/>
  <c r="E46" i="2"/>
  <c r="B46" i="2" s="1"/>
  <c r="E45" i="2"/>
  <c r="B45" i="2" s="1"/>
  <c r="E44" i="2"/>
  <c r="B44" i="2" s="1"/>
  <c r="E43" i="2"/>
  <c r="B43" i="2" s="1"/>
  <c r="E41" i="2"/>
  <c r="B41" i="2" s="1"/>
  <c r="E40" i="2"/>
  <c r="B40" i="2" s="1"/>
  <c r="E39" i="2"/>
  <c r="B39" i="2" s="1"/>
  <c r="E38" i="2"/>
  <c r="B38" i="2" s="1"/>
  <c r="E37" i="2"/>
  <c r="B37" i="2" s="1"/>
  <c r="E36" i="2"/>
  <c r="B36" i="2" s="1"/>
  <c r="E103" i="2"/>
  <c r="B103" i="2" s="1"/>
  <c r="E101" i="2"/>
  <c r="B101" i="2" s="1"/>
  <c r="E99" i="2"/>
  <c r="B99" i="2" s="1"/>
  <c r="E95" i="2"/>
  <c r="B95" i="2" s="1"/>
  <c r="E93" i="2"/>
  <c r="B93" i="2" s="1"/>
  <c r="E91" i="2"/>
  <c r="B91" i="2" s="1"/>
  <c r="E87" i="2"/>
  <c r="B87" i="2" s="1"/>
  <c r="E85" i="2"/>
  <c r="B85" i="2" s="1"/>
  <c r="E83" i="2"/>
  <c r="B83" i="2" s="1"/>
  <c r="E81" i="2"/>
  <c r="B81" i="2" s="1"/>
  <c r="E79" i="2"/>
  <c r="B79" i="2" s="1"/>
  <c r="E77" i="2"/>
  <c r="B77" i="2" s="1"/>
  <c r="E75" i="2"/>
  <c r="B75" i="2" s="1"/>
  <c r="E73" i="2"/>
  <c r="B73" i="2" s="1"/>
  <c r="E71" i="2"/>
  <c r="B71" i="2" s="1"/>
  <c r="E69" i="2"/>
  <c r="B69" i="2" s="1"/>
  <c r="E67" i="2"/>
  <c r="B67" i="2" s="1"/>
  <c r="E65" i="2"/>
  <c r="B65" i="2" s="1"/>
  <c r="E63" i="2"/>
  <c r="B63" i="2" s="1"/>
  <c r="E59" i="2"/>
  <c r="B59" i="2" s="1"/>
  <c r="E57" i="2"/>
  <c r="B57" i="2" s="1"/>
  <c r="E27" i="2"/>
  <c r="B27" i="2" s="1"/>
  <c r="E24" i="2"/>
  <c r="B24" i="2" s="1"/>
  <c r="E22" i="2"/>
  <c r="B22" i="2" s="1"/>
  <c r="E20" i="2"/>
  <c r="B20" i="2" s="1"/>
  <c r="E18" i="2"/>
  <c r="B18" i="2" s="1"/>
  <c r="E15" i="2"/>
  <c r="B15" i="2" s="1"/>
  <c r="E13" i="2"/>
  <c r="B13" i="2" s="1"/>
  <c r="E11" i="2"/>
  <c r="B11" i="2" s="1"/>
  <c r="E9" i="2"/>
  <c r="B9" i="2" s="1"/>
  <c r="E8" i="2"/>
  <c r="B8" i="2" s="1"/>
  <c r="E5" i="2"/>
  <c r="B5" i="2" s="1"/>
  <c r="E102" i="2"/>
  <c r="B102" i="2" s="1"/>
  <c r="E100" i="2"/>
  <c r="B100" i="2" s="1"/>
  <c r="E98" i="2"/>
  <c r="B98" i="2" s="1"/>
  <c r="E96" i="2"/>
  <c r="B96" i="2" s="1"/>
  <c r="E94" i="2"/>
  <c r="B94" i="2" s="1"/>
  <c r="E92" i="2"/>
  <c r="B92" i="2" s="1"/>
  <c r="E90" i="2"/>
  <c r="B90" i="2" s="1"/>
  <c r="E88" i="2"/>
  <c r="B88" i="2" s="1"/>
  <c r="E86" i="2"/>
  <c r="B86" i="2" s="1"/>
  <c r="E84" i="2"/>
  <c r="B84" i="2" s="1"/>
  <c r="E82" i="2"/>
  <c r="B82" i="2" s="1"/>
  <c r="E80" i="2"/>
  <c r="B80" i="2" s="1"/>
  <c r="E78" i="2"/>
  <c r="B78" i="2" s="1"/>
  <c r="E76" i="2"/>
  <c r="B76" i="2" s="1"/>
  <c r="E74" i="2"/>
  <c r="B74" i="2" s="1"/>
  <c r="E72" i="2"/>
  <c r="B72" i="2" s="1"/>
  <c r="E70" i="2"/>
  <c r="B70" i="2" s="1"/>
  <c r="E68" i="2"/>
  <c r="B68" i="2" s="1"/>
  <c r="E66" i="2"/>
  <c r="B66" i="2" s="1"/>
  <c r="E64" i="2"/>
  <c r="B64" i="2" s="1"/>
  <c r="E62" i="2"/>
  <c r="B62" i="2" s="1"/>
  <c r="E60" i="2"/>
  <c r="B60" i="2" s="1"/>
  <c r="E35" i="2"/>
  <c r="B35" i="2" s="1"/>
  <c r="E34" i="2"/>
  <c r="B34" i="2" s="1"/>
  <c r="E33" i="2"/>
  <c r="B33" i="2" s="1"/>
  <c r="E32" i="2"/>
  <c r="B32" i="2" s="1"/>
  <c r="E31" i="2"/>
  <c r="B31" i="2" s="1"/>
  <c r="E29" i="2"/>
  <c r="B29" i="2" s="1"/>
  <c r="E28" i="2"/>
  <c r="B28" i="2" s="1"/>
  <c r="E25" i="2"/>
  <c r="B25" i="2" s="1"/>
  <c r="E23" i="2"/>
  <c r="B23" i="2" s="1"/>
  <c r="E21" i="2"/>
  <c r="B21" i="2" s="1"/>
  <c r="E19" i="2"/>
  <c r="B19" i="2" s="1"/>
  <c r="E17" i="2"/>
  <c r="B17" i="2" s="1"/>
  <c r="E16" i="2"/>
  <c r="B16" i="2" s="1"/>
  <c r="E14" i="2"/>
  <c r="B14" i="2" s="1"/>
  <c r="E12" i="2"/>
  <c r="B12" i="2" s="1"/>
  <c r="E10" i="2"/>
  <c r="B10" i="2" s="1"/>
  <c r="E7" i="2"/>
  <c r="B7" i="2" s="1"/>
  <c r="E6" i="2"/>
  <c r="B6" i="2" s="1"/>
  <c r="E4" i="2"/>
  <c r="B4" i="2" s="1"/>
  <c r="E97" i="2"/>
  <c r="B97" i="2" s="1"/>
  <c r="E42" i="2"/>
  <c r="B42" i="2" s="1"/>
  <c r="E89" i="2"/>
  <c r="B89" i="2" s="1"/>
  <c r="E61" i="2"/>
  <c r="B61" i="2" s="1"/>
  <c r="E58" i="2"/>
  <c r="B58" i="2" s="1"/>
  <c r="E30" i="2"/>
  <c r="B30" i="2" s="1"/>
  <c r="E26" i="2"/>
  <c r="B26" i="2" s="1"/>
  <c r="G2416" i="3"/>
  <c r="G2415" i="3"/>
  <c r="G2414" i="3"/>
  <c r="G2413" i="3"/>
  <c r="G2412" i="3"/>
  <c r="G2411" i="3"/>
  <c r="G2410" i="3"/>
  <c r="G2409" i="3"/>
  <c r="G2587" i="3"/>
  <c r="G2408" i="3"/>
  <c r="G2407" i="3"/>
  <c r="G2406" i="3"/>
  <c r="G2405" i="3"/>
  <c r="G2404" i="3"/>
  <c r="G2403" i="3"/>
  <c r="G2402" i="3"/>
  <c r="G2586" i="3"/>
  <c r="G2401" i="3"/>
  <c r="G2400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585" i="3"/>
  <c r="G2320" i="3"/>
  <c r="G2319" i="3"/>
  <c r="G2584" i="3"/>
  <c r="G2318" i="3"/>
  <c r="G2317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2571" i="3"/>
  <c r="G1998" i="3"/>
  <c r="G1997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2058" i="3"/>
  <c r="G2057" i="3"/>
  <c r="G2056" i="3"/>
  <c r="G2055" i="3"/>
  <c r="G2054" i="3"/>
  <c r="G2053" i="3"/>
  <c r="G2052" i="3"/>
  <c r="G2051" i="3"/>
  <c r="G2572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19" i="3"/>
  <c r="G1918" i="3"/>
  <c r="G1917" i="3"/>
  <c r="G1916" i="3"/>
  <c r="G1915" i="3"/>
  <c r="G1914" i="3"/>
  <c r="G1913" i="3"/>
  <c r="G1912" i="3"/>
  <c r="G1911" i="3"/>
  <c r="G1910" i="3"/>
  <c r="G2569" i="3"/>
  <c r="G1909" i="3"/>
  <c r="G1908" i="3"/>
  <c r="G1907" i="3"/>
  <c r="G1906" i="3"/>
  <c r="G1905" i="3"/>
  <c r="G1904" i="3"/>
  <c r="G1903" i="3"/>
  <c r="G1862" i="3"/>
  <c r="G1861" i="3"/>
  <c r="G1860" i="3"/>
  <c r="G1859" i="3"/>
  <c r="G1858" i="3"/>
  <c r="G1857" i="3"/>
  <c r="G1856" i="3"/>
  <c r="G2568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2567" i="3"/>
  <c r="G1838" i="3"/>
  <c r="G1837" i="3"/>
  <c r="G1836" i="3"/>
  <c r="G1835" i="3"/>
  <c r="G1834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2558" i="3"/>
  <c r="G1796" i="3"/>
  <c r="G1795" i="3"/>
  <c r="G1794" i="3"/>
  <c r="G1793" i="3"/>
  <c r="G1792" i="3"/>
  <c r="G1791" i="3"/>
  <c r="G2557" i="3"/>
  <c r="G1790" i="3"/>
  <c r="G1789" i="3"/>
  <c r="G1788" i="3"/>
  <c r="G1787" i="3"/>
  <c r="G1786" i="3"/>
  <c r="G1785" i="3"/>
  <c r="G1784" i="3"/>
  <c r="G1783" i="3"/>
  <c r="G1782" i="3"/>
  <c r="G1752" i="3"/>
  <c r="G1751" i="3"/>
  <c r="G1750" i="3"/>
  <c r="G1749" i="3"/>
  <c r="G1748" i="3"/>
  <c r="G1747" i="3"/>
  <c r="G1746" i="3"/>
  <c r="G1745" i="3"/>
  <c r="G2553" i="3"/>
  <c r="G1744" i="3"/>
  <c r="G1743" i="3"/>
  <c r="G1742" i="3"/>
  <c r="G1741" i="3"/>
  <c r="G1740" i="3"/>
  <c r="G1739" i="3"/>
  <c r="G2552" i="3"/>
  <c r="G2551" i="3"/>
  <c r="G1738" i="3"/>
  <c r="G1737" i="3"/>
  <c r="G1736" i="3"/>
  <c r="G1735" i="3"/>
  <c r="G1734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583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582" i="3"/>
  <c r="G2162" i="3"/>
  <c r="G2161" i="3"/>
  <c r="G2160" i="3"/>
  <c r="G2159" i="3"/>
  <c r="G2158" i="3"/>
  <c r="G2157" i="3"/>
  <c r="G2156" i="3"/>
  <c r="G2155" i="3"/>
  <c r="G2154" i="3"/>
  <c r="G2581" i="3"/>
  <c r="G2153" i="3"/>
  <c r="G2152" i="3"/>
  <c r="G2151" i="3"/>
  <c r="G2150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48" i="3"/>
  <c r="G1947" i="3"/>
  <c r="G1946" i="3"/>
  <c r="G1945" i="3"/>
  <c r="G1944" i="3"/>
  <c r="G2570" i="3"/>
  <c r="G1943" i="3"/>
  <c r="G1942" i="3"/>
  <c r="G1941" i="3"/>
  <c r="G1940" i="3"/>
  <c r="G1939" i="3"/>
  <c r="G1938" i="3"/>
  <c r="G1937" i="3"/>
  <c r="G1936" i="3"/>
  <c r="G1935" i="3"/>
  <c r="G1934" i="3"/>
  <c r="G1833" i="3"/>
  <c r="G1832" i="3"/>
  <c r="G1831" i="3"/>
  <c r="G2566" i="3"/>
  <c r="G2565" i="3"/>
  <c r="G2564" i="3"/>
  <c r="G2563" i="3"/>
  <c r="G1830" i="3"/>
  <c r="G1829" i="3"/>
  <c r="G2562" i="3"/>
  <c r="G1828" i="3"/>
  <c r="G1827" i="3"/>
  <c r="G1826" i="3"/>
  <c r="G1825" i="3"/>
  <c r="G1824" i="3"/>
  <c r="G1823" i="3"/>
  <c r="G1822" i="3"/>
  <c r="G2561" i="3"/>
  <c r="G1821" i="3"/>
  <c r="G1820" i="3"/>
  <c r="G1819" i="3"/>
  <c r="G1818" i="3"/>
  <c r="G2560" i="3"/>
  <c r="G1817" i="3"/>
  <c r="G1816" i="3"/>
  <c r="G2559" i="3"/>
  <c r="G1815" i="3"/>
  <c r="G1814" i="3"/>
  <c r="G1813" i="3"/>
  <c r="G1812" i="3"/>
  <c r="G2548" i="3"/>
  <c r="G2547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2545" i="3"/>
  <c r="G2544" i="3"/>
  <c r="G1640" i="3"/>
  <c r="G1639" i="3"/>
  <c r="G1638" i="3"/>
  <c r="G2543" i="3"/>
  <c r="G1637" i="3"/>
  <c r="G1636" i="3"/>
  <c r="G1635" i="3"/>
  <c r="G1634" i="3"/>
  <c r="G1633" i="3"/>
  <c r="G1632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2149" i="3"/>
  <c r="G2148" i="3"/>
  <c r="G2147" i="3"/>
  <c r="G2146" i="3"/>
  <c r="G2145" i="3"/>
  <c r="G2144" i="3"/>
  <c r="G2143" i="3"/>
  <c r="G2142" i="3"/>
  <c r="G2141" i="3"/>
  <c r="G2140" i="3"/>
  <c r="G2139" i="3"/>
  <c r="G2580" i="3"/>
  <c r="G2138" i="3"/>
  <c r="G2137" i="3"/>
  <c r="G2136" i="3"/>
  <c r="G2135" i="3"/>
  <c r="G2134" i="3"/>
  <c r="G2133" i="3"/>
  <c r="G2132" i="3"/>
  <c r="G2131" i="3"/>
  <c r="G2579" i="3"/>
  <c r="G2130" i="3"/>
  <c r="G2578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577" i="3"/>
  <c r="G2117" i="3"/>
  <c r="G2576" i="3"/>
  <c r="G2575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574" i="3"/>
  <c r="G2096" i="3"/>
  <c r="G2095" i="3"/>
  <c r="G2094" i="3"/>
  <c r="G2093" i="3"/>
  <c r="G257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781" i="3"/>
  <c r="G1780" i="3"/>
  <c r="G1779" i="3"/>
  <c r="G1778" i="3"/>
  <c r="G1777" i="3"/>
  <c r="G2556" i="3"/>
  <c r="G1776" i="3"/>
  <c r="G1775" i="3"/>
  <c r="G1774" i="3"/>
  <c r="G2555" i="3"/>
  <c r="G1773" i="3"/>
  <c r="G1772" i="3"/>
  <c r="G1771" i="3"/>
  <c r="G2554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33" i="3"/>
  <c r="G2550" i="3"/>
  <c r="G1732" i="3"/>
  <c r="G2549" i="3"/>
  <c r="G1731" i="3"/>
  <c r="G1730" i="3"/>
  <c r="G1729" i="3"/>
  <c r="G1728" i="3"/>
  <c r="G1727" i="3"/>
  <c r="G1726" i="3"/>
  <c r="G1695" i="3"/>
  <c r="G1694" i="3"/>
  <c r="G1693" i="3"/>
  <c r="G1692" i="3"/>
  <c r="G1691" i="3"/>
  <c r="G1690" i="3"/>
  <c r="G2546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583" i="3"/>
  <c r="G1582" i="3"/>
  <c r="G1581" i="3"/>
  <c r="G1580" i="3"/>
  <c r="G1579" i="3"/>
  <c r="G1578" i="3"/>
  <c r="G1577" i="3"/>
  <c r="G1576" i="3"/>
  <c r="G1575" i="3"/>
  <c r="G1574" i="3"/>
  <c r="G1573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2536" i="3"/>
  <c r="G1515" i="3"/>
  <c r="G1514" i="3"/>
  <c r="G1513" i="3"/>
  <c r="G1512" i="3"/>
  <c r="G2535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48" i="3"/>
  <c r="G1447" i="3"/>
  <c r="G1446" i="3"/>
  <c r="G1445" i="3"/>
  <c r="G1444" i="3"/>
  <c r="G1443" i="3"/>
  <c r="G1442" i="3"/>
  <c r="G1441" i="3"/>
  <c r="G1440" i="3"/>
  <c r="G1439" i="3"/>
  <c r="G2531" i="3"/>
  <c r="G1438" i="3"/>
  <c r="G1437" i="3"/>
  <c r="G1436" i="3"/>
  <c r="G1435" i="3"/>
  <c r="G1434" i="3"/>
  <c r="G1433" i="3"/>
  <c r="G2530" i="3"/>
  <c r="G1432" i="3"/>
  <c r="G1431" i="3"/>
  <c r="G1430" i="3"/>
  <c r="G1429" i="3"/>
  <c r="G1428" i="3"/>
  <c r="G2529" i="3"/>
  <c r="G2528" i="3"/>
  <c r="G2527" i="3"/>
  <c r="G2526" i="3"/>
  <c r="G2525" i="3"/>
  <c r="G1426" i="3"/>
  <c r="G1425" i="3"/>
  <c r="G1424" i="3"/>
  <c r="G142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2522" i="3"/>
  <c r="G1372" i="3"/>
  <c r="G1371" i="3"/>
  <c r="G1370" i="3"/>
  <c r="G1369" i="3"/>
  <c r="G1368" i="3"/>
  <c r="G1367" i="3"/>
  <c r="G1366" i="3"/>
  <c r="G1365" i="3"/>
  <c r="G1364" i="3"/>
  <c r="G1363" i="3"/>
  <c r="G1362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2512" i="3"/>
  <c r="G1089" i="3"/>
  <c r="G1088" i="3"/>
  <c r="G1087" i="3"/>
  <c r="G2511" i="3"/>
  <c r="G1086" i="3"/>
  <c r="G1085" i="3"/>
  <c r="G1081" i="3"/>
  <c r="G1083" i="3"/>
  <c r="G1082" i="3"/>
  <c r="G1080" i="3"/>
  <c r="G1079" i="3"/>
  <c r="G1078" i="3"/>
  <c r="G1077" i="3"/>
  <c r="G1084" i="3"/>
  <c r="G1076" i="3"/>
  <c r="G1075" i="3"/>
  <c r="G1074" i="3"/>
  <c r="G1073" i="3"/>
  <c r="G2510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2509" i="3"/>
  <c r="G1010" i="3"/>
  <c r="G1009" i="3"/>
  <c r="G1008" i="3"/>
  <c r="G981" i="3"/>
  <c r="G980" i="3"/>
  <c r="G2502" i="3"/>
  <c r="G979" i="3"/>
  <c r="G978" i="3"/>
  <c r="G977" i="3"/>
  <c r="G976" i="3"/>
  <c r="G975" i="3"/>
  <c r="G974" i="3"/>
  <c r="G973" i="3"/>
  <c r="G972" i="3"/>
  <c r="G2501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2500" i="3"/>
  <c r="G956" i="3"/>
  <c r="G955" i="3"/>
  <c r="G954" i="3"/>
  <c r="G249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24" i="3"/>
  <c r="G623" i="3"/>
  <c r="G2479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2478" i="3"/>
  <c r="G601" i="3"/>
  <c r="G2477" i="3"/>
  <c r="G600" i="3"/>
  <c r="G599" i="3"/>
  <c r="G598" i="3"/>
  <c r="G597" i="3"/>
  <c r="G596" i="3"/>
  <c r="G572" i="3"/>
  <c r="G571" i="3"/>
  <c r="G2467" i="3"/>
  <c r="G570" i="3"/>
  <c r="G569" i="3"/>
  <c r="G568" i="3"/>
  <c r="G567" i="3"/>
  <c r="G566" i="3"/>
  <c r="G1631" i="3"/>
  <c r="G1630" i="3"/>
  <c r="G2542" i="3"/>
  <c r="G1629" i="3"/>
  <c r="G2541" i="3"/>
  <c r="G1628" i="3"/>
  <c r="G2540" i="3"/>
  <c r="G1627" i="3"/>
  <c r="G1626" i="3"/>
  <c r="G1625" i="3"/>
  <c r="G1624" i="3"/>
  <c r="G1623" i="3"/>
  <c r="G1622" i="3"/>
  <c r="G2539" i="3"/>
  <c r="G1621" i="3"/>
  <c r="G1620" i="3"/>
  <c r="G1619" i="3"/>
  <c r="G1618" i="3"/>
  <c r="G1617" i="3"/>
  <c r="G1616" i="3"/>
  <c r="G1615" i="3"/>
  <c r="G1614" i="3"/>
  <c r="G1474" i="3"/>
  <c r="G1613" i="3"/>
  <c r="G1612" i="3"/>
  <c r="G1611" i="3"/>
  <c r="G1610" i="3"/>
  <c r="G1609" i="3"/>
  <c r="G1608" i="3"/>
  <c r="G1607" i="3"/>
  <c r="G1606" i="3"/>
  <c r="G1605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2538" i="3"/>
  <c r="G1556" i="3"/>
  <c r="G1555" i="3"/>
  <c r="G2537" i="3"/>
  <c r="G1471" i="3"/>
  <c r="G1554" i="3"/>
  <c r="G1553" i="3"/>
  <c r="G1552" i="3"/>
  <c r="G1551" i="3"/>
  <c r="G1550" i="3"/>
  <c r="G1549" i="3"/>
  <c r="G1548" i="3"/>
  <c r="G1547" i="3"/>
  <c r="G1546" i="3"/>
  <c r="G1545" i="3"/>
  <c r="G1544" i="3"/>
  <c r="G1497" i="3"/>
  <c r="G1496" i="3"/>
  <c r="G1495" i="3"/>
  <c r="G1494" i="3"/>
  <c r="G1493" i="3"/>
  <c r="G1492" i="3"/>
  <c r="G1491" i="3"/>
  <c r="G1490" i="3"/>
  <c r="G1489" i="3"/>
  <c r="G1487" i="3"/>
  <c r="G1486" i="3"/>
  <c r="G1485" i="3"/>
  <c r="G1484" i="3"/>
  <c r="G2534" i="3"/>
  <c r="G1483" i="3"/>
  <c r="G1482" i="3"/>
  <c r="G1481" i="3"/>
  <c r="G1479" i="3"/>
  <c r="G1478" i="3"/>
  <c r="G1477" i="3"/>
  <c r="G1476" i="3"/>
  <c r="G2533" i="3"/>
  <c r="G1475" i="3"/>
  <c r="G1473" i="3"/>
  <c r="G1472" i="3"/>
  <c r="G1470" i="3"/>
  <c r="G1469" i="3"/>
  <c r="G2532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2524" i="3"/>
  <c r="G1400" i="3"/>
  <c r="G1399" i="3"/>
  <c r="G1398" i="3"/>
  <c r="G1397" i="3"/>
  <c r="G1396" i="3"/>
  <c r="G2523" i="3"/>
  <c r="G1395" i="3"/>
  <c r="G1394" i="3"/>
  <c r="G1393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2521" i="3"/>
  <c r="G1321" i="3"/>
  <c r="G1320" i="3"/>
  <c r="G1319" i="3"/>
  <c r="G1318" i="3"/>
  <c r="G2520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251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2518" i="3"/>
  <c r="G1216" i="3"/>
  <c r="G1215" i="3"/>
  <c r="G1214" i="3"/>
  <c r="G1213" i="3"/>
  <c r="G1212" i="3"/>
  <c r="G2517" i="3"/>
  <c r="G1211" i="3"/>
  <c r="G1210" i="3"/>
  <c r="G2516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34" i="3"/>
  <c r="G1133" i="3"/>
  <c r="G1132" i="3"/>
  <c r="G1131" i="3"/>
  <c r="G1130" i="3"/>
  <c r="G1129" i="3"/>
  <c r="G2513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007" i="3"/>
  <c r="G1006" i="3"/>
  <c r="G1005" i="3"/>
  <c r="G2508" i="3"/>
  <c r="G2507" i="3"/>
  <c r="G1002" i="3"/>
  <c r="G2506" i="3"/>
  <c r="G1001" i="3"/>
  <c r="G1000" i="3"/>
  <c r="G999" i="3"/>
  <c r="G998" i="3"/>
  <c r="G997" i="3"/>
  <c r="G2505" i="3"/>
  <c r="G996" i="3"/>
  <c r="G2504" i="3"/>
  <c r="G995" i="3"/>
  <c r="G2503" i="3"/>
  <c r="G994" i="3"/>
  <c r="G993" i="3"/>
  <c r="G992" i="3"/>
  <c r="G991" i="3"/>
  <c r="G990" i="3"/>
  <c r="G989" i="3"/>
  <c r="G988" i="3"/>
  <c r="G987" i="3"/>
  <c r="G986" i="3"/>
  <c r="G1427" i="3"/>
  <c r="G985" i="3"/>
  <c r="G984" i="3"/>
  <c r="G983" i="3"/>
  <c r="G982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2480" i="3"/>
  <c r="G545" i="3"/>
  <c r="G544" i="3"/>
  <c r="G543" i="3"/>
  <c r="G542" i="3"/>
  <c r="G2462" i="3"/>
  <c r="G541" i="3"/>
  <c r="G2461" i="3"/>
  <c r="G2460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2459" i="3"/>
  <c r="G520" i="3"/>
  <c r="G519" i="3"/>
  <c r="G518" i="3"/>
  <c r="G487" i="3"/>
  <c r="G486" i="3"/>
  <c r="G485" i="3"/>
  <c r="G484" i="3"/>
  <c r="G483" i="3"/>
  <c r="G2455" i="3"/>
  <c r="G482" i="3"/>
  <c r="G2454" i="3"/>
  <c r="G481" i="3"/>
  <c r="G480" i="3"/>
  <c r="G2453" i="3"/>
  <c r="G479" i="3"/>
  <c r="G478" i="3"/>
  <c r="G477" i="3"/>
  <c r="G476" i="3"/>
  <c r="G475" i="3"/>
  <c r="G474" i="3"/>
  <c r="G473" i="3"/>
  <c r="G2452" i="3"/>
  <c r="G472" i="3"/>
  <c r="G471" i="3"/>
  <c r="G470" i="3"/>
  <c r="G469" i="3"/>
  <c r="G468" i="3"/>
  <c r="G467" i="3"/>
  <c r="G2451" i="3"/>
  <c r="G2450" i="3"/>
  <c r="G466" i="3"/>
  <c r="G465" i="3"/>
  <c r="G464" i="3"/>
  <c r="G463" i="3"/>
  <c r="G462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2445" i="3"/>
  <c r="G2444" i="3"/>
  <c r="G2443" i="3"/>
  <c r="G406" i="3"/>
  <c r="G405" i="3"/>
  <c r="G365" i="3"/>
  <c r="G364" i="3"/>
  <c r="G363" i="3"/>
  <c r="G362" i="3"/>
  <c r="G2442" i="3"/>
  <c r="G361" i="3"/>
  <c r="G360" i="3"/>
  <c r="G359" i="3"/>
  <c r="G358" i="3"/>
  <c r="G357" i="3"/>
  <c r="G356" i="3"/>
  <c r="G355" i="3"/>
  <c r="G354" i="3"/>
  <c r="G2441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438" i="3"/>
  <c r="G291" i="3"/>
  <c r="G290" i="3"/>
  <c r="G289" i="3"/>
  <c r="G288" i="3"/>
  <c r="G287" i="3"/>
  <c r="G286" i="3"/>
  <c r="G285" i="3"/>
  <c r="G2437" i="3"/>
  <c r="G284" i="3"/>
  <c r="G283" i="3"/>
  <c r="G282" i="3"/>
  <c r="G281" i="3"/>
  <c r="G280" i="3"/>
  <c r="G279" i="3"/>
  <c r="G278" i="3"/>
  <c r="G277" i="3"/>
  <c r="G276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431" i="3"/>
  <c r="G214" i="3"/>
  <c r="G181" i="3"/>
  <c r="G180" i="3"/>
  <c r="G2430" i="3"/>
  <c r="G179" i="3"/>
  <c r="G2429" i="3"/>
  <c r="G2428" i="3"/>
  <c r="G2427" i="3"/>
  <c r="G2426" i="3"/>
  <c r="G178" i="3"/>
  <c r="G177" i="3"/>
  <c r="G176" i="3"/>
  <c r="G1196" i="3"/>
  <c r="G2515" i="3"/>
  <c r="G1195" i="3"/>
  <c r="G1194" i="3"/>
  <c r="G1193" i="3"/>
  <c r="G1192" i="3"/>
  <c r="G1191" i="3"/>
  <c r="G2514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953" i="3"/>
  <c r="G952" i="3"/>
  <c r="G951" i="3"/>
  <c r="G950" i="3"/>
  <c r="G2498" i="3"/>
  <c r="G949" i="3"/>
  <c r="G948" i="3"/>
  <c r="G947" i="3"/>
  <c r="G2497" i="3"/>
  <c r="G2496" i="3"/>
  <c r="G2495" i="3"/>
  <c r="G2494" i="3"/>
  <c r="G946" i="3"/>
  <c r="G945" i="3"/>
  <c r="G2493" i="3"/>
  <c r="G944" i="3"/>
  <c r="G943" i="3"/>
  <c r="G942" i="3"/>
  <c r="G941" i="3"/>
  <c r="G940" i="3"/>
  <c r="G2492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249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2490" i="3"/>
  <c r="G2489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2488" i="3"/>
  <c r="G784" i="3"/>
  <c r="G783" i="3"/>
  <c r="G782" i="3"/>
  <c r="G781" i="3"/>
  <c r="G780" i="3"/>
  <c r="G779" i="3"/>
  <c r="G778" i="3"/>
  <c r="G777" i="3"/>
  <c r="G776" i="3"/>
  <c r="G2487" i="3"/>
  <c r="G775" i="3"/>
  <c r="G774" i="3"/>
  <c r="G773" i="3"/>
  <c r="G772" i="3"/>
  <c r="G771" i="3"/>
  <c r="G770" i="3"/>
  <c r="G769" i="3"/>
  <c r="G768" i="3"/>
  <c r="G767" i="3"/>
  <c r="G2486" i="3"/>
  <c r="G766" i="3"/>
  <c r="G765" i="3"/>
  <c r="G764" i="3"/>
  <c r="G763" i="3"/>
  <c r="G762" i="3"/>
  <c r="G761" i="3"/>
  <c r="G2485" i="3"/>
  <c r="G760" i="3"/>
  <c r="G759" i="3"/>
  <c r="G758" i="3"/>
  <c r="G757" i="3"/>
  <c r="G756" i="3"/>
  <c r="G755" i="3"/>
  <c r="G754" i="3"/>
  <c r="G753" i="3"/>
  <c r="G752" i="3"/>
  <c r="G751" i="3"/>
  <c r="G2484" i="3"/>
  <c r="G750" i="3"/>
  <c r="G2483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2482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2481" i="3"/>
  <c r="G698" i="3"/>
  <c r="G697" i="3"/>
  <c r="G696" i="3"/>
  <c r="G695" i="3"/>
  <c r="G694" i="3"/>
  <c r="G693" i="3"/>
  <c r="G692" i="3"/>
  <c r="G691" i="3"/>
  <c r="G690" i="3"/>
  <c r="G689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2476" i="3"/>
  <c r="G2475" i="3"/>
  <c r="G2474" i="3"/>
  <c r="G2473" i="3"/>
  <c r="G2472" i="3"/>
  <c r="G2471" i="3"/>
  <c r="G582" i="3"/>
  <c r="G2470" i="3"/>
  <c r="G581" i="3"/>
  <c r="G580" i="3"/>
  <c r="G2469" i="3"/>
  <c r="G579" i="3"/>
  <c r="G2468" i="3"/>
  <c r="G578" i="3"/>
  <c r="G577" i="3"/>
  <c r="G576" i="3"/>
  <c r="G575" i="3"/>
  <c r="G574" i="3"/>
  <c r="G573" i="3"/>
  <c r="G565" i="3"/>
  <c r="G564" i="3"/>
  <c r="G563" i="3"/>
  <c r="G562" i="3"/>
  <c r="G561" i="3"/>
  <c r="G560" i="3"/>
  <c r="G559" i="3"/>
  <c r="G558" i="3"/>
  <c r="G557" i="3"/>
  <c r="G2466" i="3"/>
  <c r="G556" i="3"/>
  <c r="G555" i="3"/>
  <c r="G554" i="3"/>
  <c r="G553" i="3"/>
  <c r="G552" i="3"/>
  <c r="G551" i="3"/>
  <c r="G550" i="3"/>
  <c r="G2465" i="3"/>
  <c r="G549" i="3"/>
  <c r="G548" i="3"/>
  <c r="G2464" i="3"/>
  <c r="G2463" i="3"/>
  <c r="G547" i="3"/>
  <c r="G546" i="3"/>
  <c r="G461" i="3"/>
  <c r="G460" i="3"/>
  <c r="G459" i="3"/>
  <c r="G458" i="3"/>
  <c r="G457" i="3"/>
  <c r="G456" i="3"/>
  <c r="G455" i="3"/>
  <c r="G454" i="3"/>
  <c r="G2449" i="3"/>
  <c r="G2448" i="3"/>
  <c r="G2447" i="3"/>
  <c r="G453" i="3"/>
  <c r="G452" i="3"/>
  <c r="G451" i="3"/>
  <c r="G2446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2440" i="3"/>
  <c r="G321" i="3"/>
  <c r="G2439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93" i="3"/>
  <c r="G2422" i="3"/>
  <c r="G2421" i="3"/>
  <c r="G92" i="3"/>
  <c r="G91" i="3"/>
  <c r="G90" i="3"/>
  <c r="G89" i="3"/>
  <c r="G2420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9" i="3"/>
  <c r="G7" i="3"/>
  <c r="G5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2458" i="3"/>
  <c r="G505" i="3"/>
  <c r="G504" i="3"/>
  <c r="G503" i="3"/>
  <c r="G2457" i="3"/>
  <c r="G502" i="3"/>
  <c r="G2456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36" i="3"/>
  <c r="G249" i="3"/>
  <c r="G2435" i="3"/>
  <c r="G2434" i="3"/>
  <c r="G2433" i="3"/>
  <c r="G248" i="3"/>
  <c r="G247" i="3"/>
  <c r="G2432" i="3"/>
  <c r="G246" i="3"/>
  <c r="G245" i="3"/>
  <c r="G175" i="3"/>
  <c r="G174" i="3"/>
  <c r="G173" i="3"/>
  <c r="G172" i="3"/>
  <c r="G171" i="3"/>
  <c r="G2425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2424" i="3"/>
  <c r="G158" i="3"/>
  <c r="G157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2423" i="3"/>
  <c r="G98" i="3"/>
  <c r="G97" i="3"/>
  <c r="G96" i="3"/>
  <c r="G95" i="3"/>
  <c r="G94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2419" i="3"/>
  <c r="G44" i="3"/>
  <c r="G43" i="3"/>
  <c r="G42" i="3"/>
  <c r="G41" i="3"/>
  <c r="G2418" i="3"/>
  <c r="G40" i="3"/>
  <c r="G39" i="3"/>
  <c r="G2417" i="3"/>
  <c r="G38" i="3"/>
  <c r="G37" i="3"/>
  <c r="G36" i="3"/>
  <c r="G3" i="3"/>
  <c r="G13" i="3"/>
  <c r="G10" i="3"/>
  <c r="G8" i="3"/>
  <c r="G6" i="3"/>
  <c r="G4" i="3"/>
  <c r="B2507" i="3" l="1"/>
  <c r="B2510" i="3" l="1"/>
  <c r="B2536" i="3"/>
  <c r="B2539" i="3"/>
  <c r="B2557" i="3"/>
  <c r="B2561" i="3"/>
  <c r="B3" i="3" l="1"/>
  <c r="B4" i="3" l="1"/>
  <c r="B5" i="3" l="1"/>
  <c r="B6" i="3" s="1"/>
  <c r="B7" i="3" s="1"/>
  <c r="B8" i="3" s="1"/>
  <c r="B9" i="3" l="1"/>
  <c r="B10" i="3" l="1"/>
  <c r="B11" i="3" l="1"/>
  <c r="B12" i="3" l="1"/>
  <c r="B13" i="3" l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l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l="1"/>
  <c r="B831" i="3" s="1"/>
  <c r="B832" i="3" l="1"/>
  <c r="B833" i="3" l="1"/>
  <c r="B834" i="3" l="1"/>
  <c r="B835" i="3" l="1"/>
  <c r="B836" i="3" l="1"/>
  <c r="B837" i="3" l="1"/>
  <c r="B838" i="3" l="1"/>
  <c r="B839" i="3" l="1"/>
  <c r="B840" i="3" l="1"/>
  <c r="B841" i="3" l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552" i="3" s="1"/>
</calcChain>
</file>

<file path=xl/sharedStrings.xml><?xml version="1.0" encoding="utf-8"?>
<sst xmlns="http://schemas.openxmlformats.org/spreadsheetml/2006/main" count="5606" uniqueCount="3322">
  <si>
    <t>Crayon putar Fancy panjang</t>
  </si>
  <si>
    <t>GALAXY</t>
  </si>
  <si>
    <t>144 PCS</t>
  </si>
  <si>
    <t>PCS</t>
  </si>
  <si>
    <t/>
  </si>
  <si>
    <t>cr/op</t>
  </si>
  <si>
    <t>CTN</t>
  </si>
  <si>
    <t>Gel pen Kenko KE-303 T-Gel hitam</t>
  </si>
  <si>
    <t>KENKO</t>
  </si>
  <si>
    <t>144 LSN</t>
  </si>
  <si>
    <t>LSN</t>
  </si>
  <si>
    <t>pen</t>
  </si>
  <si>
    <t>Tipe-ex Kenko KE-01</t>
  </si>
  <si>
    <t>36 LSN</t>
  </si>
  <si>
    <t>tipex</t>
  </si>
  <si>
    <t>Isi cutter Kenko L-150</t>
  </si>
  <si>
    <t>60 LSN</t>
  </si>
  <si>
    <t>isi</t>
  </si>
  <si>
    <t>Clip jumbo kenko no.5</t>
  </si>
  <si>
    <t>20 PAK (10 BOX)</t>
  </si>
  <si>
    <t>BOX</t>
  </si>
  <si>
    <t>PAK</t>
  </si>
  <si>
    <t>clip</t>
  </si>
  <si>
    <t>Mesin label harga Kenko MX-5500</t>
  </si>
  <si>
    <t>50 PCS</t>
  </si>
  <si>
    <t>label</t>
  </si>
  <si>
    <t>Binder clip Kenko no.260</t>
  </si>
  <si>
    <t>5 GRS</t>
  </si>
  <si>
    <t>Stapler Kenko HD-10</t>
  </si>
  <si>
    <t>20 LSN</t>
  </si>
  <si>
    <t>stapler</t>
  </si>
  <si>
    <t>Stip Kenko ERW-40 SQ Putih</t>
  </si>
  <si>
    <t>50 BOX</t>
  </si>
  <si>
    <t>stip</t>
  </si>
  <si>
    <t>P case Kenko PC-0719-Pastel</t>
  </si>
  <si>
    <t>24 LSN</t>
  </si>
  <si>
    <t>pcase</t>
  </si>
  <si>
    <t>Lem stick Kenko 8gr kecil</t>
  </si>
  <si>
    <t>36 BOX (30 PCS)</t>
  </si>
  <si>
    <t>lem</t>
  </si>
  <si>
    <t>Lem stick Kenko 25gr besar</t>
  </si>
  <si>
    <t>Tipe-ex Kenko KE-108</t>
  </si>
  <si>
    <t>PW JK 12W CP-12 PB panjang</t>
  </si>
  <si>
    <t>ATALI</t>
  </si>
  <si>
    <t>12 LSN</t>
  </si>
  <si>
    <t>pw</t>
  </si>
  <si>
    <t>Tape cutter JK TD-103</t>
  </si>
  <si>
    <t>24 PCS</t>
  </si>
  <si>
    <t>isolasi</t>
  </si>
  <si>
    <t>Label JK LB-P2 LN  2brs</t>
  </si>
  <si>
    <t>50 PAK (10 ROL)</t>
  </si>
  <si>
    <t>Label JK LB-2 RL 1brs</t>
  </si>
  <si>
    <t>100 PAK (10 ROL)</t>
  </si>
  <si>
    <t>Isi cutter JK A-100</t>
  </si>
  <si>
    <t>120 LSN</t>
  </si>
  <si>
    <t>Stand pen JK PSGP-147 hitam</t>
  </si>
  <si>
    <t>48 LSN</t>
  </si>
  <si>
    <t>Tipe-ex JK-101</t>
  </si>
  <si>
    <t>Ballpen JK BP-338 Vocus hitam</t>
  </si>
  <si>
    <t>BONUS</t>
  </si>
  <si>
    <t>Garisan Enter 30cm 675</t>
  </si>
  <si>
    <t>ETJ</t>
  </si>
  <si>
    <t>200 LSN</t>
  </si>
  <si>
    <t>HARGA CASH 7.500. ASLI : 8.7500</t>
  </si>
  <si>
    <t>garisan</t>
  </si>
  <si>
    <t>SBS</t>
  </si>
  <si>
    <t>120 PCS</t>
  </si>
  <si>
    <t>SURAT JALAN</t>
  </si>
  <si>
    <t>cat</t>
  </si>
  <si>
    <t>Paper bag MJ-1</t>
  </si>
  <si>
    <t>NEW GOTO</t>
  </si>
  <si>
    <t>90 LSN</t>
  </si>
  <si>
    <t>tas</t>
  </si>
  <si>
    <t>tgl</t>
  </si>
  <si>
    <t>supp</t>
  </si>
  <si>
    <t>qty/ ctn</t>
  </si>
  <si>
    <t>harga/ ctn</t>
  </si>
  <si>
    <t>harga stn</t>
  </si>
  <si>
    <t>ket stn</t>
  </si>
  <si>
    <t>disc 1</t>
  </si>
  <si>
    <t>disc 2</t>
  </si>
  <si>
    <t>keterangan</t>
  </si>
  <si>
    <t>jenis</t>
  </si>
  <si>
    <t>id nota</t>
  </si>
  <si>
    <t>id</t>
  </si>
  <si>
    <t>Column1</t>
  </si>
  <si>
    <t>jk/kenko</t>
  </si>
  <si>
    <t>//</t>
  </si>
  <si>
    <t>Asahan Kenko F4 FT</t>
  </si>
  <si>
    <t>B clip 105 JK</t>
  </si>
  <si>
    <t>B clip 107 JK</t>
  </si>
  <si>
    <t>B clip 111 JK</t>
  </si>
  <si>
    <t>B clip 200 JK</t>
  </si>
  <si>
    <t>BN A5 Fancy JK</t>
  </si>
  <si>
    <t>BN A5 Kenko CC 79 Campus</t>
  </si>
  <si>
    <t>BN A5 Kenko CC 83 Campus</t>
  </si>
  <si>
    <t>BN B5 Campus JK</t>
  </si>
  <si>
    <t>Bp gell Kenko Fun Ht B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</si>
  <si>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</si>
  <si>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</si>
  <si>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</si>
  <si>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</si>
  <si>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</si>
  <si>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</si>
  <si>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</si>
  <si>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</si>
  <si>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</si>
  <si>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Bp Sahara Kenko ht</t>
  </si>
  <si>
    <t>BT 2920-3 kembang</t>
  </si>
  <si>
    <t>BT 3224 batik</t>
  </si>
  <si>
    <t>BT 3224-01 kembang</t>
  </si>
  <si>
    <t>Bussines file F PP320 A4 Kenko</t>
  </si>
  <si>
    <t>Call JK PKC 0711 HC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</si>
  <si>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</si>
  <si>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</si>
  <si>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</si>
  <si>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</si>
  <si>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</si>
  <si>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</si>
  <si>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918c</t>
  </si>
  <si>
    <t>Cutter Kenko K-200</t>
  </si>
  <si>
    <t>Dispenser JK TD 25</t>
  </si>
  <si>
    <t xml:space="preserve">Expanding fille JK 2638 </t>
  </si>
  <si>
    <t>Garisan 30cm Kenko F4 (1 box=120)</t>
  </si>
  <si>
    <t>Garisan besi 60 cm Kenko</t>
  </si>
  <si>
    <t>Gunting Kenko SC 838</t>
  </si>
  <si>
    <t>Isi stapler Kenko no.10</t>
  </si>
  <si>
    <t>Jangka JK MS 402</t>
  </si>
  <si>
    <t>Jangka JK MS 406</t>
  </si>
  <si>
    <t>L leaf A5 50 koala MTK kotak</t>
  </si>
  <si>
    <t>L Leaf B5 100 JK</t>
  </si>
  <si>
    <t>L Leaf B5 50 Kenko</t>
  </si>
  <si>
    <t>L Leaf JA A5 50</t>
  </si>
  <si>
    <t>L Leaf JA B5 50</t>
  </si>
  <si>
    <t>L Leaf JK A5 tanpa Cover Mix Mogu/ Minim/ Mola(4)</t>
  </si>
  <si>
    <t>Label Kenko 6001-2R 1brs</t>
  </si>
  <si>
    <t>Label LB 1LY (1brs) JK (titip) K</t>
  </si>
  <si>
    <t>Lem GL R50 JK</t>
  </si>
  <si>
    <t>Lem Kenko GT 406</t>
  </si>
  <si>
    <t>Lem stick JK GS 15gr</t>
  </si>
  <si>
    <t>Lem super glue SG 03 Kenko</t>
  </si>
  <si>
    <t>OP Titi 48W</t>
  </si>
  <si>
    <t>Op Titi 48W JK</t>
  </si>
  <si>
    <t>OP Titi 55W JK</t>
  </si>
  <si>
    <t>PC 0717-5-30 A/D Kenko</t>
  </si>
  <si>
    <t>PC Kenko 2160p AGE</t>
  </si>
  <si>
    <t>PC Kenko 2180 MG</t>
  </si>
  <si>
    <t>Pocket note Kenko 404</t>
  </si>
  <si>
    <t>Pushpin Kenko PN 30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</si>
  <si>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</si>
  <si>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</si>
  <si>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</si>
  <si>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</si>
  <si>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</si>
  <si>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</si>
  <si>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</si>
  <si>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</si>
  <si>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</si>
  <si>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</si>
  <si>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Stapler Kenko 12L/ 24</t>
  </si>
  <si>
    <t>Stapler Kenko 12N/ 13</t>
  </si>
  <si>
    <t>Stip JK Pen MER-01</t>
  </si>
  <si>
    <t>Stip Kenko 20 ht</t>
  </si>
  <si>
    <t>Stip Kenko ER 36 Batik</t>
  </si>
  <si>
    <t>Tas 3234 paradise JK</t>
  </si>
  <si>
    <t>Tas Kenko FSB 2930</t>
  </si>
  <si>
    <t>Tipe-ex Kenko 306</t>
  </si>
  <si>
    <t>Tipe-ex Kenko 902 P</t>
  </si>
  <si>
    <t>B clip Kenko 107</t>
  </si>
  <si>
    <t>B clip Kenko 111</t>
  </si>
  <si>
    <t>BN A5 Campus JK</t>
  </si>
  <si>
    <t>BN B5 Fancy JK</t>
  </si>
  <si>
    <t>Bp 100 T JK ht</t>
  </si>
  <si>
    <t>Bp Easy gel Kenko ht</t>
  </si>
  <si>
    <t>Bp Hitech Kenko 0.4 hj</t>
  </si>
  <si>
    <t>Bp Hitech Kenko 0.4 or</t>
  </si>
  <si>
    <t>Bp Hitech Kenko 0.4 pink</t>
  </si>
  <si>
    <t>Bp Hitech Kenko 0.4 ungu</t>
  </si>
  <si>
    <t>Bp Kenko Nk 7 Dot B</t>
  </si>
  <si>
    <t>Cutter Kenko 918 TR</t>
  </si>
  <si>
    <t>Cutter Kenko A-300</t>
  </si>
  <si>
    <t>Cutter Kenko L 500</t>
  </si>
  <si>
    <t>Dispenser JK TD 102</t>
  </si>
  <si>
    <t>Isi cutter Kenko B</t>
  </si>
  <si>
    <t>Isi staples Kenko no 10 1M</t>
  </si>
  <si>
    <t>L Leaf B5 100 Kenko</t>
  </si>
  <si>
    <t>Lem Kenko LG 50</t>
  </si>
  <si>
    <t xml:space="preserve">Lem stick 15 gr Kenko </t>
  </si>
  <si>
    <t>Mesin Kenko MX 6600 A</t>
  </si>
  <si>
    <t>Op Titi 24W JK</t>
  </si>
  <si>
    <t>Paper cutter JK 3038</t>
  </si>
  <si>
    <t>PC Kenko 0719 UR Fancy</t>
  </si>
  <si>
    <t>Plakband Kenko Trans 45mm</t>
  </si>
  <si>
    <t>Pocket note Kenko 403</t>
  </si>
  <si>
    <t>Pocket note Kenko 501</t>
  </si>
  <si>
    <t>Punch Kenko 30 XL</t>
  </si>
  <si>
    <t>Punch Kenko 85 N</t>
  </si>
  <si>
    <t>Punch Kenko 85 XL</t>
  </si>
  <si>
    <t>Stapler Kenko HD/ 10 D</t>
  </si>
  <si>
    <t>Tipe-ex JK 101</t>
  </si>
  <si>
    <t>Tipe-ex Kenko 823m</t>
  </si>
  <si>
    <t>KET</t>
  </si>
  <si>
    <t>60 gr</t>
  </si>
  <si>
    <t>50 gr</t>
  </si>
  <si>
    <t>30 gr</t>
  </si>
  <si>
    <t>10 gr</t>
  </si>
  <si>
    <t>72 pc</t>
  </si>
  <si>
    <t>144 ls</t>
  </si>
  <si>
    <t>120 ls</t>
  </si>
  <si>
    <t>24 box 24 pc</t>
  </si>
  <si>
    <t>60 pc</t>
  </si>
  <si>
    <t>40 ls</t>
  </si>
  <si>
    <t>160 pc</t>
  </si>
  <si>
    <t>108 pc</t>
  </si>
  <si>
    <t>12 ls</t>
  </si>
  <si>
    <t>96 pc</t>
  </si>
  <si>
    <t>20 ls</t>
  </si>
  <si>
    <t>30 ls</t>
  </si>
  <si>
    <t>100 pc</t>
  </si>
  <si>
    <t>40 pc</t>
  </si>
  <si>
    <t>20 box</t>
  </si>
  <si>
    <t>10 ls</t>
  </si>
  <si>
    <t>360 pc</t>
  </si>
  <si>
    <t>120 pc</t>
  </si>
  <si>
    <t>80 pc</t>
  </si>
  <si>
    <t>192 pc</t>
  </si>
  <si>
    <t>24 box</t>
  </si>
  <si>
    <t>24 ls</t>
  </si>
  <si>
    <t>54 box</t>
  </si>
  <si>
    <t>50 card</t>
  </si>
  <si>
    <t>24 pc</t>
  </si>
  <si>
    <t>48 ls</t>
  </si>
  <si>
    <t>72 ls</t>
  </si>
  <si>
    <t>60 ls</t>
  </si>
  <si>
    <t>864 pc</t>
  </si>
  <si>
    <t>144 pc</t>
  </si>
  <si>
    <t>6 pc</t>
  </si>
  <si>
    <t>50 pk</t>
  </si>
  <si>
    <t>40 box</t>
  </si>
  <si>
    <t>36 ls</t>
  </si>
  <si>
    <t>800 pc</t>
  </si>
  <si>
    <t>36 box</t>
  </si>
  <si>
    <t>50 pc</t>
  </si>
  <si>
    <t>48 pc</t>
  </si>
  <si>
    <t>5 pc</t>
  </si>
  <si>
    <t>6 ls</t>
  </si>
  <si>
    <t>idbm</t>
  </si>
  <si>
    <t>nobm</t>
  </si>
  <si>
    <t>NAMA BARANG</t>
  </si>
  <si>
    <t>concat</t>
  </si>
  <si>
    <t>36 BOX</t>
  </si>
  <si>
    <t>AWAL</t>
  </si>
  <si>
    <t>MASUK</t>
  </si>
  <si>
    <t>KELUAR</t>
  </si>
  <si>
    <t>Abjad "D &amp; R" 260 Kcl</t>
  </si>
  <si>
    <t>Abjad &amp; angka ABC123 DR</t>
  </si>
  <si>
    <t>Abjad Magnit K B 8125</t>
  </si>
  <si>
    <t>Acrylic 15 x 21</t>
  </si>
  <si>
    <t>Acrylic 7 x 10</t>
  </si>
  <si>
    <t>Acrylic 8 x 20</t>
  </si>
  <si>
    <t>Acrylic 8 x 25</t>
  </si>
  <si>
    <t>Acrylic 8 x 30</t>
  </si>
  <si>
    <t>Acrylic Marries 812/ 12w Biasa</t>
  </si>
  <si>
    <t>Acrylic Marries 818/ 18w</t>
  </si>
  <si>
    <t>Acrylic NT 21X30</t>
  </si>
  <si>
    <t>Acrylic NT 7X20</t>
  </si>
  <si>
    <t>Acrylic NT 7X25</t>
  </si>
  <si>
    <t>Acrylic NT 7X30</t>
  </si>
  <si>
    <t>Acrylic TF 001</t>
  </si>
  <si>
    <t>Acrylic TF 002</t>
  </si>
  <si>
    <t>Acrylic V-tech</t>
  </si>
  <si>
    <t>Address 107 Rapico</t>
  </si>
  <si>
    <t>Address Fancy Pkc Holo 106</t>
  </si>
  <si>
    <t>Address Fancy Pkc tdk Holo 106</t>
  </si>
  <si>
    <t>Address Fancy WTP Holo 106</t>
  </si>
  <si>
    <t>Address Hk Mill 2000</t>
  </si>
  <si>
    <t>Address Kaca X-1002 + Indeks</t>
  </si>
  <si>
    <t>Address Magnit 056 Gant kunci</t>
  </si>
  <si>
    <t>Address Magnit 058 bsr</t>
  </si>
  <si>
    <t>Address Magnit Artis Hongkong</t>
  </si>
  <si>
    <t>Address Magnit F4+Gant kunci</t>
  </si>
  <si>
    <t>Address Magnit Hk B-5372 Wrn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</si>
  <si>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</si>
  <si>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</si>
  <si>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</si>
  <si>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</si>
  <si>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</si>
  <si>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</si>
  <si>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</si>
  <si>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</si>
  <si>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</si>
  <si>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Agenda 082/ 90k no 8390</t>
  </si>
  <si>
    <t>Agenda 1601</t>
  </si>
  <si>
    <t>Agenda 22k (BA 22k)</t>
  </si>
  <si>
    <t>Agenda 2960</t>
  </si>
  <si>
    <t>Agenda 32k (BA 32k) Kunci B</t>
  </si>
  <si>
    <t>Agenda 5212</t>
  </si>
  <si>
    <t>Agenda 5325</t>
  </si>
  <si>
    <t>Agenda 6212(3)/ 6213(1)</t>
  </si>
  <si>
    <t>Agenda Batik</t>
  </si>
  <si>
    <t>Agenda CK polos</t>
  </si>
  <si>
    <t>Agenda JB 2932</t>
  </si>
  <si>
    <t>Agenda JB 6132</t>
  </si>
  <si>
    <t>Agenda JB 6160/ 60k</t>
  </si>
  <si>
    <t>Agenda kulit ular k</t>
  </si>
  <si>
    <t>Alphabet huruf ABC 8714</t>
  </si>
  <si>
    <t>Alphabet Huruf ABC 8715</t>
  </si>
  <si>
    <t>Alphabet Magnetic letter/ Huruf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</si>
  <si>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</si>
  <si>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</si>
  <si>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</si>
  <si>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</si>
  <si>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</si>
  <si>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</si>
  <si>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</si>
  <si>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Amplop Data Tesla TS 55 batik</t>
  </si>
  <si>
    <t>Amplop Data/ Map gasta GF56</t>
  </si>
  <si>
    <t>Amplop F54</t>
  </si>
  <si>
    <t>Amplop gasta CE 56</t>
  </si>
  <si>
    <t>Amplop gasta FC 56</t>
  </si>
  <si>
    <t>Amplop gasta GD 56</t>
  </si>
  <si>
    <t>Amplop hutang piutang</t>
  </si>
  <si>
    <t>Amplop KD 865/ B5</t>
  </si>
  <si>
    <t>Amplop microtop data F53</t>
  </si>
  <si>
    <t>Amplop polos 307 Tali</t>
  </si>
  <si>
    <t>Amplop/ Data envelope DE A4</t>
  </si>
  <si>
    <t>Amplop/ map Data FC 53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</si>
  <si>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</si>
  <si>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</si>
  <si>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</si>
  <si>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</si>
  <si>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</si>
  <si>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Asahan 006 Ikan (48)</t>
  </si>
  <si>
    <t>Asahan 101-103 PH (1x24)</t>
  </si>
  <si>
    <t>Asahan 18107</t>
  </si>
  <si>
    <t>Asahan 20160 (42)</t>
  </si>
  <si>
    <t>Asahan 3006 pesawat (45)</t>
  </si>
  <si>
    <t>Asahan 346 (48)</t>
  </si>
  <si>
    <t>Asahan 3852 (12)</t>
  </si>
  <si>
    <t>Asahan 387 Hipo</t>
  </si>
  <si>
    <t>Asahan 3in1 3281 Frozen lancip</t>
  </si>
  <si>
    <t>Asahan 51102</t>
  </si>
  <si>
    <t>Asahan 5114 LoL (24)</t>
  </si>
  <si>
    <t>Asahan 601</t>
  </si>
  <si>
    <t>Asahan 62 2169 (48)</t>
  </si>
  <si>
    <t>Asahan 653</t>
  </si>
  <si>
    <t>Asahan 6611 6619/ 2pc (27)</t>
  </si>
  <si>
    <t>Asahan 664b/ Smurf(24)</t>
  </si>
  <si>
    <t>Asahan 6814 Tomy 1x8</t>
  </si>
  <si>
    <t>Asahan 7528 botol</t>
  </si>
  <si>
    <t>Asahan 859 Cangkir (12)</t>
  </si>
  <si>
    <t>Asahan 888 H (24)</t>
  </si>
  <si>
    <t>Asahan 888 K(3)</t>
  </si>
  <si>
    <t>Asahan 888E</t>
  </si>
  <si>
    <t>Asahan 9102 bubble(24)</t>
  </si>
  <si>
    <t>Asahan 917 (48)</t>
  </si>
  <si>
    <t>Asahan 9910(13)/ 9916(10) BLK</t>
  </si>
  <si>
    <t>Asahan B 752 (1x24 pc)</t>
  </si>
  <si>
    <t>Asahan Bear 839</t>
  </si>
  <si>
    <t>Asahan Bulat Disney 1083 3D (24)</t>
  </si>
  <si>
    <t>Asahan Car mic color 351 (30)</t>
  </si>
  <si>
    <t>Asahan CC 215</t>
  </si>
  <si>
    <t>Asahan Changli CL 161-2 Hole</t>
  </si>
  <si>
    <t>Asahan CL 106</t>
  </si>
  <si>
    <t>Asahan CL 135/ mini (72)</t>
  </si>
  <si>
    <t>Asahan CL-113/2H 1x48</t>
  </si>
  <si>
    <t>Asahan CLI - 4581 pinguin (24)</t>
  </si>
  <si>
    <t>Asahan dinosaurus 8188</t>
  </si>
  <si>
    <t>Asahan DMS 024</t>
  </si>
  <si>
    <t>Asahan DMS 030(36)</t>
  </si>
  <si>
    <t>Asahan DMS 038</t>
  </si>
  <si>
    <t>Asahan DY - 358 HP (1x48)</t>
  </si>
  <si>
    <t>Asahan FA 15003 (36)</t>
  </si>
  <si>
    <t>Asahan FA 1618-24</t>
  </si>
  <si>
    <t>Asahan FC - 2258 Otopet</t>
  </si>
  <si>
    <t>Asahan G2 405 (36)</t>
  </si>
  <si>
    <t>Asahan GC 208/ PH/ Dot Disney 1 box (30 pc)</t>
  </si>
  <si>
    <t>Asahan GZ.469</t>
  </si>
  <si>
    <t>Asahan H 100 (48)</t>
  </si>
  <si>
    <t>Asahan H 200 (48)</t>
  </si>
  <si>
    <t>Asahan Hati S 1382</t>
  </si>
  <si>
    <t>Asahan Hippo X357</t>
  </si>
  <si>
    <t>Asahan Hk C15-190</t>
  </si>
  <si>
    <t>Asahan HT 032 Prangko Barbie(1)/ 033 Barbie(1)</t>
  </si>
  <si>
    <t>Asahan jos SH 002</t>
  </si>
  <si>
    <t>Asahan JX 3749 (24)</t>
  </si>
  <si>
    <t>Asahan Kayu A-163 (12)</t>
  </si>
  <si>
    <t>Asahan Kerang/ Ikan 29-4 bening/ BE-28 (SM)</t>
  </si>
  <si>
    <t>Asahan kereta api kayu</t>
  </si>
  <si>
    <t>Asahan KFC</t>
  </si>
  <si>
    <t>Asahan KM 9088D/ 2 Hole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</si>
  <si>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</si>
  <si>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</si>
  <si>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</si>
  <si>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</si>
  <si>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</si>
  <si>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</si>
  <si>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</si>
  <si>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</si>
  <si>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</si>
  <si>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</si>
  <si>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Asahan Meja 601 MM</t>
  </si>
  <si>
    <t>Asahan Meja 610</t>
  </si>
  <si>
    <t>Asahan Meja 612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</si>
  <si>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</si>
  <si>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</si>
  <si>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</si>
  <si>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</si>
  <si>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</si>
  <si>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</si>
  <si>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</si>
  <si>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</si>
  <si>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</si>
  <si>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</si>
  <si>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</si>
  <si>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</si>
  <si>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9233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</si>
  <si>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</si>
  <si>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</si>
  <si>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</si>
  <si>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</si>
  <si>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</si>
  <si>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</si>
  <si>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</si>
  <si>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</si>
  <si>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</si>
  <si>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</si>
  <si>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</si>
  <si>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</si>
  <si>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</si>
  <si>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</si>
  <si>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</si>
  <si>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</si>
  <si>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</si>
  <si>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</si>
  <si>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</si>
  <si>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</si>
  <si>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</si>
  <si>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Asahan Pswt XZG-8808 (96)</t>
  </si>
  <si>
    <t>Asahan putar 0544 Doll</t>
  </si>
  <si>
    <t>Asahan putar 0617 Sepeda</t>
  </si>
  <si>
    <t>Asahan putar 6008</t>
  </si>
  <si>
    <t>Asahan R 6024 (48)</t>
  </si>
  <si>
    <t>Asahan R435 (24)</t>
  </si>
  <si>
    <t>Asahan RC 6008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</si>
  <si>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</si>
  <si>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</si>
  <si>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</si>
  <si>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</si>
  <si>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</si>
  <si>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</si>
  <si>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</si>
  <si>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</si>
  <si>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</si>
  <si>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</si>
  <si>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</si>
  <si>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</si>
  <si>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Asahan SH 324 jos (48)</t>
  </si>
  <si>
    <t>Asahan SH 6512 oval Apple Bear (1 box=20)</t>
  </si>
  <si>
    <t>Asahan SP-720 Tabung Coller (1x24)</t>
  </si>
  <si>
    <t>Asahan SR 870B (72)</t>
  </si>
  <si>
    <t>Asahan T334 Smile (60 pc)</t>
  </si>
  <si>
    <t>Asahan tabung SP 8865 Ikan</t>
  </si>
  <si>
    <t>Asahan Tas H Potter 378 E (48)</t>
  </si>
  <si>
    <t>Asahan Thomas tabung 9938</t>
  </si>
  <si>
    <t>Asahan Tiko 327 Camera (24)</t>
  </si>
  <si>
    <t>Asahan Tiko 531</t>
  </si>
  <si>
    <t>Asahan Tiko 544 (24)</t>
  </si>
  <si>
    <t>Asahan Topi LY-804 (36)</t>
  </si>
  <si>
    <t>Asahan Toples (50)</t>
  </si>
  <si>
    <t>Asahan Toples golden (24)</t>
  </si>
  <si>
    <t>Asahan Toples TPL 5-27</t>
  </si>
  <si>
    <t>Asahan TR 340/ GS 340 (24)</t>
  </si>
  <si>
    <t>Asahan TR 372 (48)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</si>
  <si>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</si>
  <si>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</si>
  <si>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</si>
  <si>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</si>
  <si>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</si>
  <si>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</si>
  <si>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Asahan Y 8189</t>
  </si>
  <si>
    <t>B Clip 111 Flower (48)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</si>
  <si>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</si>
  <si>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</si>
  <si>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</si>
  <si>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</si>
  <si>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</si>
  <si>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</si>
  <si>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</si>
  <si>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</si>
  <si>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</si>
  <si>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</si>
  <si>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</si>
  <si>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</si>
  <si>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</si>
  <si>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</si>
  <si>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</si>
  <si>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</si>
  <si>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</si>
  <si>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</si>
  <si>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</si>
  <si>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</si>
  <si>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</si>
  <si>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</si>
  <si>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</si>
  <si>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</si>
  <si>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</si>
  <si>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</si>
  <si>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</si>
  <si>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</si>
  <si>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</si>
  <si>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</si>
  <si>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</si>
  <si>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Balon mickey Kcl (20)</t>
  </si>
  <si>
    <t>Balon Sablon polkadot 1232</t>
  </si>
  <si>
    <t>Balon Tata Surya KS 1222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</si>
  <si>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</si>
  <si>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</si>
  <si>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</si>
  <si>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</si>
  <si>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</si>
  <si>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</si>
  <si>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</si>
  <si>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908 (2)/ 909 (14)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</si>
  <si>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</si>
  <si>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</si>
  <si>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</si>
  <si>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</si>
  <si>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</si>
  <si>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</si>
  <si>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Bensia CYD3-5 Angel 0322</t>
  </si>
  <si>
    <t>Bensia Dadu SF 9939A</t>
  </si>
  <si>
    <t>Bensia Dollar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</si>
  <si>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</si>
  <si>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</si>
  <si>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</si>
  <si>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</si>
  <si>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</si>
  <si>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</si>
  <si>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</si>
  <si>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</si>
  <si>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</si>
  <si>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</si>
  <si>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</si>
  <si>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Binder note/ memo batik T(76)</t>
  </si>
  <si>
    <t>Bk ASB Folio</t>
  </si>
  <si>
    <t>Bk ASB Kwarto</t>
  </si>
  <si>
    <t>Bk Bank Folio</t>
  </si>
  <si>
    <t>Bk Bank Kwarto</t>
  </si>
  <si>
    <t>Bk BNPP FOLIO</t>
  </si>
  <si>
    <t>Bk BNPP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</si>
  <si>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</si>
  <si>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</si>
  <si>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</si>
  <si>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</si>
  <si>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</si>
  <si>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</si>
  <si>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Bk mewarnai ART A4 (8 design)</t>
  </si>
  <si>
    <t>Bk mewarnai BT 21</t>
  </si>
  <si>
    <t>Bk mewarnai HTL 600-650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</si>
  <si>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</si>
  <si>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</si>
  <si>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</si>
  <si>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</si>
  <si>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</si>
  <si>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</si>
  <si>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</si>
  <si>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</si>
  <si>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</si>
  <si>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</si>
  <si>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</si>
  <si>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Bk/ NB Spiral 6650/ 6450 (A6)</t>
  </si>
  <si>
    <t>Bk/ NB Spiral A6-120 Tab</t>
  </si>
  <si>
    <t>Block note Enter spiral 403</t>
  </si>
  <si>
    <t>Block note Enter spiral 404</t>
  </si>
  <si>
    <t>Block Note XD B5-4D/ 1015(1)/ 1019(1)/ 1013(1)</t>
  </si>
  <si>
    <t>Block Note/ NB A4</t>
  </si>
  <si>
    <t>BN 7102 A5-20</t>
  </si>
  <si>
    <t>BN A5 20H-3</t>
  </si>
  <si>
    <t>BN A5 Bo.164</t>
  </si>
  <si>
    <t>BN A5 Diyuan DW.A5-03</t>
  </si>
  <si>
    <t>BN A5 ETJ</t>
  </si>
  <si>
    <t>BN A5 Fancy 0913 (Minion)</t>
  </si>
  <si>
    <t>BN A5 Rabbit/ koala</t>
  </si>
  <si>
    <t>BN A5 Sika B(4)/ or(3) ring 20</t>
  </si>
  <si>
    <t>BN A5 Sika K(5)/ M(1) ring 20</t>
  </si>
  <si>
    <t>BN B5 8102</t>
  </si>
  <si>
    <t>BN B5 warna koala</t>
  </si>
  <si>
    <t>BN S 032k - S002 PR</t>
  </si>
  <si>
    <t>BN Slip A5 Sika Campus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</si>
  <si>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</si>
  <si>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</si>
  <si>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</si>
  <si>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</si>
  <si>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</si>
  <si>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</si>
  <si>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BNS XQ 86k 294/9 / 332/9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</si>
  <si>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</si>
  <si>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</si>
  <si>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</si>
  <si>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</si>
  <si>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</si>
  <si>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</si>
  <si>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</si>
  <si>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ht(11), Btua(7)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</si>
  <si>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</si>
  <si>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</si>
  <si>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</si>
  <si>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</si>
  <si>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</si>
  <si>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</si>
  <si>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</si>
  <si>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</si>
  <si>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</si>
  <si>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</si>
  <si>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</si>
  <si>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</si>
  <si>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</si>
  <si>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</si>
  <si>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</si>
  <si>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</si>
  <si>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</si>
  <si>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</si>
  <si>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</si>
  <si>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</si>
  <si>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</si>
  <si>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</si>
  <si>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</si>
  <si>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</si>
  <si>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</si>
  <si>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</si>
  <si>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</si>
  <si>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</si>
  <si>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</si>
  <si>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</si>
  <si>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</si>
  <si>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</si>
  <si>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</si>
  <si>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</si>
  <si>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</si>
  <si>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Bp 6w 6767 sika</t>
  </si>
  <si>
    <t>Bp 6w MIX karakter 6 gambar</t>
  </si>
  <si>
    <t>Bp 7035</t>
  </si>
  <si>
    <t>Bp 7053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</si>
  <si>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</si>
  <si>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</si>
  <si>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</si>
  <si>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</si>
  <si>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</si>
  <si>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</si>
  <si>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</si>
  <si>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</si>
  <si>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</si>
  <si>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</si>
  <si>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</si>
  <si>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</si>
  <si>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Bp AODM 011 (7)/ 010 (9) Faktur</t>
  </si>
  <si>
    <t>Bp AODM 020 Ht</t>
  </si>
  <si>
    <t>Bp AODM 021 Faktur</t>
  </si>
  <si>
    <t>Bp AODM 911</t>
  </si>
  <si>
    <t>Bp Aopo 335 htm (24)</t>
  </si>
  <si>
    <t>Bp Aopo 4506 B</t>
  </si>
  <si>
    <t>Bp art 3013</t>
  </si>
  <si>
    <t>Bp ATM crystal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</si>
  <si>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</si>
  <si>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</si>
  <si>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</si>
  <si>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</si>
  <si>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</si>
  <si>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</si>
  <si>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</si>
  <si>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</si>
  <si>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</si>
  <si>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</si>
  <si>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</si>
  <si>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</si>
  <si>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</si>
  <si>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</si>
  <si>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</si>
  <si>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</si>
  <si>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</si>
  <si>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</si>
  <si>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</si>
  <si>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</si>
  <si>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</si>
  <si>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</si>
  <si>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</si>
  <si>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</si>
  <si>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</si>
  <si>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</si>
  <si>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</si>
  <si>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</si>
  <si>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</si>
  <si>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</si>
  <si>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</si>
  <si>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 G 05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</si>
  <si>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</si>
  <si>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</si>
  <si>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</si>
  <si>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</si>
  <si>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</si>
  <si>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</si>
  <si>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</si>
  <si>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</si>
  <si>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</si>
  <si>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</si>
  <si>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</si>
  <si>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</si>
  <si>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</si>
  <si>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</si>
  <si>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</si>
  <si>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</si>
  <si>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</si>
  <si>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</si>
  <si>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</si>
  <si>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</si>
  <si>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</si>
  <si>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</si>
  <si>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</si>
  <si>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</si>
  <si>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</si>
  <si>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</si>
  <si>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</si>
  <si>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</si>
  <si>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</si>
  <si>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</si>
  <si>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</si>
  <si>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</si>
  <si>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</si>
  <si>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</si>
  <si>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</si>
  <si>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</si>
  <si>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</si>
  <si>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</si>
  <si>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</si>
  <si>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</si>
  <si>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</si>
  <si>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</si>
  <si>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</si>
  <si>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</si>
  <si>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</si>
  <si>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</si>
  <si>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</si>
  <si>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</si>
  <si>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</si>
  <si>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</si>
  <si>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</si>
  <si>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</si>
  <si>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</si>
  <si>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</si>
  <si>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</si>
  <si>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</si>
  <si>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</si>
  <si>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</si>
  <si>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</si>
  <si>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</si>
  <si>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</si>
  <si>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</si>
  <si>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</si>
  <si>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</si>
  <si>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</si>
  <si>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VC 1602 BTS</t>
  </si>
  <si>
    <t>Bp gliter 12w BDO29-12/ C14-144</t>
  </si>
  <si>
    <t>Bp gliter 12w BDO49-12/ C14-147</t>
  </si>
  <si>
    <t>Bp gliter 12w C11-33</t>
  </si>
  <si>
    <t>Bp gliter 12w K701 A(1)/ K 701(4)</t>
  </si>
  <si>
    <t>Bp Gp 1022</t>
  </si>
  <si>
    <t>Bp Gp 3139</t>
  </si>
  <si>
    <t>Bp Gp 609</t>
  </si>
  <si>
    <t>Bp Gp 7037</t>
  </si>
  <si>
    <t>Bp Gp 9001</t>
  </si>
  <si>
    <t>Bp Gp 9002(4)/ 9003(3)</t>
  </si>
  <si>
    <t>Bp Gp 9112(1)/ 9006(10)/ 9101(2)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</si>
  <si>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</si>
  <si>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</si>
  <si>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</si>
  <si>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</si>
  <si>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</si>
  <si>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</si>
  <si>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</si>
  <si>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</si>
  <si>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</si>
  <si>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</si>
  <si>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</si>
  <si>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</si>
  <si>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</si>
  <si>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</si>
  <si>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Bp Meja BPS 202 Foot</t>
  </si>
  <si>
    <t>Bp Milk 302 (36)</t>
  </si>
  <si>
    <t>Bp mini Gell Maxxist 133C</t>
  </si>
  <si>
    <t>Bp mini Gell Sparkle Gold</t>
  </si>
  <si>
    <t>Bp MM bening 300 Ma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</si>
  <si>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</si>
  <si>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</si>
  <si>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</si>
  <si>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</si>
  <si>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</si>
  <si>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</si>
  <si>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</si>
  <si>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</si>
  <si>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</si>
  <si>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</si>
  <si>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</si>
  <si>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</si>
  <si>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</si>
  <si>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</si>
  <si>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</si>
  <si>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</si>
  <si>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</si>
  <si>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</si>
  <si>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</si>
  <si>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</si>
  <si>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</si>
  <si>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</si>
  <si>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</si>
  <si>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</si>
  <si>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</si>
  <si>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</si>
  <si>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</si>
  <si>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</si>
  <si>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1190 B</t>
  </si>
  <si>
    <t>Bp TF 228</t>
  </si>
  <si>
    <t>Bp TF 3135 batik blk</t>
  </si>
  <si>
    <t>Bp TF 344 batik</t>
  </si>
  <si>
    <t>Bp TF 719</t>
  </si>
  <si>
    <t>Bp TF 729</t>
  </si>
  <si>
    <t>Bp TG 340 b</t>
  </si>
  <si>
    <t>Bp TG 340 b (F)</t>
  </si>
  <si>
    <t>Bp TG 340 ht (F)</t>
  </si>
  <si>
    <t>Bp TG SG 09</t>
  </si>
  <si>
    <t>Bp Top 5559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</si>
  <si>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</si>
  <si>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</si>
  <si>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</si>
  <si>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</si>
  <si>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</si>
  <si>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</si>
  <si>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</si>
  <si>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</si>
  <si>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</si>
  <si>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</si>
  <si>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</si>
  <si>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</si>
  <si>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</si>
  <si>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</si>
  <si>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</si>
  <si>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</si>
  <si>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</si>
  <si>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</si>
  <si>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</si>
  <si>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 3012(1)</t>
  </si>
  <si>
    <t>Bp XDM GP.851</t>
  </si>
  <si>
    <t>Bp XDM P213</t>
  </si>
  <si>
    <t>Bp Y L1000 HK panjang 1x48</t>
  </si>
  <si>
    <t>Bp Zhixin 2963</t>
  </si>
  <si>
    <t>Bp Zhixin 3027 (3)/ 3031 (1)</t>
  </si>
  <si>
    <t>Bp Zhixin 3033 (3)/ 3037 (3)</t>
  </si>
  <si>
    <t>Bp Zhixin 3036 (2)/ 3078 (4)</t>
  </si>
  <si>
    <t>Bp Zhixin 3039/ 3050/ 3053</t>
  </si>
  <si>
    <t>Bp Zhixin 3060 (3)/ 3062 (4)</t>
  </si>
  <si>
    <t>Bp Zhixin 3068 (3)/ 3086 (4)</t>
  </si>
  <si>
    <t>Bp Zhixin 3087 (2)/ 3038 (1)</t>
  </si>
  <si>
    <t>Bp Zhixin 3092 (1)/ 3035 (3)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</si>
  <si>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</si>
  <si>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</si>
  <si>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</si>
  <si>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</si>
  <si>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</si>
  <si>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</si>
  <si>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</si>
  <si>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</si>
  <si>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</si>
  <si>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</si>
  <si>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</si>
  <si>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</si>
  <si>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</si>
  <si>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</si>
  <si>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BTS gasta HA 32-8211/ A5-50 FR</t>
  </si>
  <si>
    <t>BTS gasta HA 32-8213/ A5-50 FR</t>
  </si>
  <si>
    <t>BTS NB A666/ A6</t>
  </si>
  <si>
    <t>BTS spiral 25100-56 (import)</t>
  </si>
  <si>
    <t>BTS WZ A5 25100-64 w</t>
  </si>
  <si>
    <t>BTS WZ A6 80/ tali 5110-15w</t>
  </si>
  <si>
    <t>Buku Kas Folio</t>
  </si>
  <si>
    <t>Buku Kas Kwarto</t>
  </si>
  <si>
    <t>Buku Tamu Batik</t>
  </si>
  <si>
    <t>Buku Tamu ECO love</t>
  </si>
  <si>
    <t>Buldog Clip 3 Dingli/ V Tech (24) 0024</t>
  </si>
  <si>
    <t>Buldog Clip 4 V tech (18) 0023</t>
  </si>
  <si>
    <t>Bulldog clip joss BC 0023 (4) ETJ</t>
  </si>
  <si>
    <t>Business file D file P</t>
  </si>
  <si>
    <t>Business file Sika Hj(2)/ K(19)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</si>
  <si>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</si>
  <si>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</si>
  <si>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</si>
  <si>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</si>
  <si>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</si>
  <si>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</si>
  <si>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</si>
  <si>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</si>
  <si>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</si>
  <si>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</si>
  <si>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</si>
  <si>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K(2)/ M(1)/ Hj(2)</t>
  </si>
  <si>
    <t>Carry file Topla 8830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</si>
  <si>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</si>
  <si>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</si>
  <si>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</si>
  <si>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</si>
  <si>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</si>
  <si>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</si>
  <si>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Bulat 3103</t>
  </si>
  <si>
    <t>Celengan L</t>
  </si>
  <si>
    <t>Celengan L 8 House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</si>
  <si>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</si>
  <si>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</si>
  <si>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</si>
  <si>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</si>
  <si>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</si>
  <si>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</si>
  <si>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</si>
  <si>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</si>
  <si>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</si>
  <si>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</si>
  <si>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</si>
  <si>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</si>
  <si>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</si>
  <si>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</si>
  <si>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</si>
  <si>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</si>
  <si>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</si>
  <si>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</si>
  <si>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</si>
  <si>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</si>
  <si>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</si>
  <si>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</si>
  <si>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</si>
  <si>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</si>
  <si>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</si>
  <si>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</si>
  <si>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</si>
  <si>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</si>
  <si>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</si>
  <si>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</si>
  <si>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</si>
  <si>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</si>
  <si>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</si>
  <si>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</si>
  <si>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</si>
  <si>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</si>
  <si>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</si>
  <si>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</si>
  <si>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</si>
  <si>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</si>
  <si>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</si>
  <si>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</si>
  <si>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Clip file yushinca 318</t>
  </si>
  <si>
    <t>Clip Tali 1,0 BLK K B M</t>
  </si>
  <si>
    <t>Clipboard 6688 Trans koala</t>
  </si>
  <si>
    <t>Clipboard kayu Candy (kotak) 28(atas) 8(bawah)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</si>
  <si>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</si>
  <si>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</si>
  <si>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</si>
  <si>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</si>
  <si>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</si>
  <si>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</si>
  <si>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</si>
  <si>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</si>
  <si>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</si>
  <si>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</si>
  <si>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</si>
  <si>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</si>
  <si>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</si>
  <si>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12W Squeezy</t>
  </si>
  <si>
    <t>Crayon 59918</t>
  </si>
  <si>
    <t>Crayon DB 777 18 putar</t>
  </si>
  <si>
    <t>Crayon Kojico 12w</t>
  </si>
  <si>
    <t>Crayon Navanta 55w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</si>
  <si>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</si>
  <si>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</si>
  <si>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</si>
  <si>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</si>
  <si>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</si>
  <si>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</si>
  <si>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</si>
  <si>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</si>
  <si>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</si>
  <si>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</si>
  <si>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</si>
  <si>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</si>
  <si>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</si>
  <si>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</si>
  <si>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</si>
  <si>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</si>
  <si>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</si>
  <si>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</si>
  <si>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</si>
  <si>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</si>
  <si>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</si>
  <si>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</si>
  <si>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</si>
  <si>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</si>
  <si>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</si>
  <si>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</si>
  <si>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</si>
  <si>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</si>
  <si>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</si>
  <si>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</si>
  <si>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</si>
  <si>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</si>
  <si>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</si>
  <si>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</si>
  <si>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</si>
  <si>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</si>
  <si>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</si>
  <si>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</si>
  <si>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</si>
  <si>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</si>
  <si>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Diary spiral cover PP A6</t>
  </si>
  <si>
    <t>Diary spiral Pa ROHAMA</t>
  </si>
  <si>
    <t>Diary Spoon FD 2000 Hk/ MM/ WTP/ TLTB</t>
  </si>
  <si>
    <t>Diary System 1000 EL 3m 593 with Lock</t>
  </si>
  <si>
    <t>Diary System JSL D-1078 Bsr</t>
  </si>
  <si>
    <t>Diary Tg Digimon</t>
  </si>
  <si>
    <t>Dispenser + Solasi 10604</t>
  </si>
  <si>
    <t>Dispenser 0688/ 1000 G-J</t>
  </si>
  <si>
    <t>Dispenser Besi Enter</t>
  </si>
  <si>
    <t>Dispenser Camat</t>
  </si>
  <si>
    <t>Dispenser DTD 888/ 889</t>
  </si>
  <si>
    <t>Dispenser Kenjoy 25</t>
  </si>
  <si>
    <t>Dispenser Keong VT 216</t>
  </si>
  <si>
    <t>Dispenser Mini+Refill 20st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</si>
  <si>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</si>
  <si>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</si>
  <si>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</si>
  <si>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</si>
  <si>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</si>
  <si>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</si>
  <si>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</si>
  <si>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801</t>
  </si>
  <si>
    <t>Dispenser Topla 805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</si>
  <si>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</si>
  <si>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</si>
  <si>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</si>
  <si>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</si>
  <si>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</si>
  <si>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keeper Optima biru</t>
  </si>
  <si>
    <t>Dok Ret Diplomat</t>
  </si>
  <si>
    <t>Dokumen keeper HD 50</t>
  </si>
  <si>
    <t xml:space="preserve">Dokumen microtop KT 320 </t>
  </si>
  <si>
    <t>Dokumen UTN 201</t>
  </si>
  <si>
    <t>Double Foam Kojiko 2"</t>
  </si>
  <si>
    <t>Double Foam polar Sp 015 (4)/ F(2)</t>
  </si>
  <si>
    <t>Double Foam polar Sp 016 (2)/ F(4)</t>
  </si>
  <si>
    <t>Double Tape Nippon 1 Hj</t>
  </si>
  <si>
    <t>Drawing Board 2 muka DS 20x30 K</t>
  </si>
  <si>
    <t>Drawing Board 2 muka DS 25x35 K</t>
  </si>
  <si>
    <t>Drawing board BT 21 no.216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</si>
  <si>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</si>
  <si>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</si>
  <si>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</si>
  <si>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</si>
  <si>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</si>
  <si>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Elevated tray microtop 603</t>
  </si>
  <si>
    <t>Expanding file 5304</t>
  </si>
  <si>
    <t>Expanding file 8402</t>
  </si>
  <si>
    <t>Expanding file cute bear</t>
  </si>
  <si>
    <t>Expanding file TZ 2012</t>
  </si>
  <si>
    <t>Expanding file TZ 2016</t>
  </si>
  <si>
    <t>Fabric Colour CA 130 (9 ml)</t>
  </si>
  <si>
    <t>Face Shield anak (M)</t>
  </si>
  <si>
    <t>Face Shield Dewasa</t>
  </si>
  <si>
    <t>Face Shield kacamata 12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</si>
  <si>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</si>
  <si>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</si>
  <si>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</si>
  <si>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</si>
  <si>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</si>
  <si>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</si>
  <si>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</si>
  <si>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</si>
  <si>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</si>
  <si>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</si>
  <si>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</si>
  <si>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Garisan 14cm Gergaji 8102 (64) Cool Cat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</si>
  <si>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</si>
  <si>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</si>
  <si>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</si>
  <si>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</si>
  <si>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</si>
  <si>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</si>
  <si>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</si>
  <si>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</si>
  <si>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</si>
  <si>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</si>
  <si>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</si>
  <si>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</si>
  <si>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</si>
  <si>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</si>
  <si>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</si>
  <si>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</si>
  <si>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</si>
  <si>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</si>
  <si>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</si>
  <si>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</si>
  <si>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</si>
  <si>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</si>
  <si>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</si>
  <si>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</si>
  <si>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</si>
  <si>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</si>
  <si>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</si>
  <si>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</si>
  <si>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</si>
  <si>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</si>
  <si>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</si>
  <si>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</si>
  <si>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</si>
  <si>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</si>
  <si>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</si>
  <si>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</si>
  <si>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</si>
  <si>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</si>
  <si>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</si>
  <si>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</si>
  <si>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</si>
  <si>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</si>
  <si>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</si>
  <si>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</si>
  <si>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</si>
  <si>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</si>
  <si>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</si>
  <si>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</si>
  <si>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</si>
  <si>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</si>
  <si>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</si>
  <si>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</si>
  <si>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</si>
  <si>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</si>
  <si>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</si>
  <si>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</si>
  <si>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</si>
  <si>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</si>
  <si>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</si>
  <si>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</si>
  <si>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</si>
  <si>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</si>
  <si>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</si>
  <si>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</si>
  <si>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</si>
  <si>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</si>
  <si>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</si>
  <si>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</si>
  <si>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</si>
  <si>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Garisan 858A</t>
  </si>
  <si>
    <t>Garisan 8830 1 box (60 pc)</t>
  </si>
  <si>
    <t>Garisan BT 840</t>
  </si>
  <si>
    <t>Garisan BT no 15 Δ</t>
  </si>
  <si>
    <t>Garisan BT no.10</t>
  </si>
  <si>
    <t>Garisan BT no.8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</si>
  <si>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</si>
  <si>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</si>
  <si>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</si>
  <si>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</si>
  <si>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</si>
  <si>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</si>
  <si>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</si>
  <si>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</si>
  <si>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</si>
  <si>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</si>
  <si>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</si>
  <si>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</si>
  <si>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</si>
  <si>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</si>
  <si>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</si>
  <si>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</si>
  <si>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</si>
  <si>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</si>
  <si>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</si>
  <si>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</si>
  <si>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</si>
  <si>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</si>
  <si>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</si>
  <si>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</si>
  <si>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</si>
  <si>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</si>
  <si>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</si>
  <si>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</si>
  <si>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</si>
  <si>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</si>
  <si>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</si>
  <si>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</si>
  <si>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</si>
  <si>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</si>
  <si>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Garisan set Δ 9102 pony(2)</t>
  </si>
  <si>
    <t>Garisan Si Rei A 1101 Jiyu</t>
  </si>
  <si>
    <t>Garisan SO 7235 Heart Stationery 24cm Besi</t>
  </si>
  <si>
    <t>Garisan UMPTN (50)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</si>
  <si>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</si>
  <si>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</si>
  <si>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</si>
  <si>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</si>
  <si>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</si>
  <si>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</si>
  <si>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</si>
  <si>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</si>
  <si>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</si>
  <si>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Gliter CG 8891-2 silver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</si>
  <si>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</si>
  <si>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</si>
  <si>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</si>
  <si>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</si>
  <si>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</si>
  <si>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</si>
  <si>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</si>
  <si>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</si>
  <si>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</si>
  <si>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</si>
  <si>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</si>
  <si>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</si>
  <si>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</si>
  <si>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</si>
  <si>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</si>
  <si>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</si>
  <si>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</si>
  <si>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</si>
  <si>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</si>
  <si>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</si>
  <si>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</si>
  <si>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</si>
  <si>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</si>
  <si>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Gunindo OLL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</si>
  <si>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</si>
  <si>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</si>
  <si>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</si>
  <si>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</si>
  <si>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</si>
  <si>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</si>
  <si>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</si>
  <si>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</si>
  <si>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J100</t>
  </si>
  <si>
    <t>Gunting Junior J200</t>
  </si>
  <si>
    <t>Gunting Junior J500</t>
  </si>
  <si>
    <t>Gunting Kaibo</t>
  </si>
  <si>
    <t>Gunting KS-C 401 BC (4 pc)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</si>
  <si>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</si>
  <si>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</si>
  <si>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</si>
  <si>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</si>
  <si>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</si>
  <si>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</si>
  <si>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</si>
  <si>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</si>
  <si>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</si>
  <si>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</si>
  <si>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</si>
  <si>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</si>
  <si>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</si>
  <si>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</si>
  <si>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</si>
  <si>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</si>
  <si>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</si>
  <si>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</si>
  <si>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</si>
  <si>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</si>
  <si>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</si>
  <si>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</si>
  <si>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</si>
  <si>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</si>
  <si>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</si>
  <si>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</si>
  <si>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</si>
  <si>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</si>
  <si>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</si>
  <si>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</si>
  <si>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</si>
  <si>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</si>
  <si>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</si>
  <si>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</si>
  <si>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</si>
  <si>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ID Card B4 (GADING)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</si>
  <si>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</si>
  <si>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</si>
  <si>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</si>
  <si>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</si>
  <si>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</si>
  <si>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Isi Cross Lepasan (H-06)</t>
  </si>
  <si>
    <t>Isi Cross unicorn</t>
  </si>
  <si>
    <t>Isi gel 1.0 TC 308 ht</t>
  </si>
  <si>
    <t>Isi gel Aodemi 20 dos lol</t>
  </si>
  <si>
    <t>Isi gel Fancy Vtro isi 20 dos 4 seri</t>
  </si>
  <si>
    <t>Isi gel TZ 501 (faktur)</t>
  </si>
  <si>
    <t>Isi Gell 21 8013 AVENGER</t>
  </si>
  <si>
    <t>Isi Gell 21 8014 (Kuning)</t>
  </si>
  <si>
    <t>Isi gell Deboss DB GR 550 (24)</t>
  </si>
  <si>
    <t>Isi Gell nato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</si>
  <si>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</si>
  <si>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</si>
  <si>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</si>
  <si>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</si>
  <si>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</si>
  <si>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</si>
  <si>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</si>
  <si>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</si>
  <si>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</si>
  <si>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</si>
  <si>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</si>
  <si>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</si>
  <si>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</si>
  <si>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Isi pensil 229 (210)</t>
  </si>
  <si>
    <t>Isi pensil 814-811 Emas (1 box=144)</t>
  </si>
  <si>
    <t>Isi pensil 818 warna (1 box=144)</t>
  </si>
  <si>
    <t>Isi pensil Gen Vana K 2284 0,5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</si>
  <si>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</si>
  <si>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</si>
  <si>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</si>
  <si>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</si>
  <si>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</si>
  <si>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</si>
  <si>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1215</t>
  </si>
  <si>
    <t>Isi staples SDI 1217</t>
  </si>
  <si>
    <t>Isi/ Mata Pensil besar C10-0631 666 campur</t>
  </si>
  <si>
    <t>Isolasi Fancy TBG (50)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</si>
  <si>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</si>
  <si>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</si>
  <si>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</si>
  <si>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</si>
  <si>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</si>
  <si>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besi DBC 4001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</si>
  <si>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</si>
  <si>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</si>
  <si>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</si>
  <si>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</si>
  <si>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</si>
  <si>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</si>
  <si>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</si>
  <si>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</si>
  <si>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</si>
  <si>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</si>
  <si>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</si>
  <si>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</si>
  <si>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</si>
  <si>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</si>
  <si>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</si>
  <si>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</si>
  <si>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</si>
  <si>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</si>
  <si>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</si>
  <si>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</si>
  <si>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</si>
  <si>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</si>
  <si>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</si>
  <si>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Kantong buah Kenjoy</t>
  </si>
  <si>
    <t>Kantong Opp 18x36</t>
  </si>
  <si>
    <t>Kantong Opp 20x40</t>
  </si>
  <si>
    <t>Kantong Opp 25x50</t>
  </si>
  <si>
    <t>Kantong plastik pita B CH</t>
  </si>
  <si>
    <t>Kantong ultah kecil Disney</t>
  </si>
  <si>
    <t xml:space="preserve">Karbon E 1021 Sailing Boat Double B </t>
  </si>
  <si>
    <t>Karbon S/B double B</t>
  </si>
  <si>
    <t>Karbon S/B double B (F)</t>
  </si>
  <si>
    <t>Karet B Bebek Sawah</t>
  </si>
  <si>
    <t>Karet pentil K</t>
  </si>
  <si>
    <t>Kartu Stock Folio Hj</t>
  </si>
  <si>
    <t>Kartu Stock Folio M(18)/ P(12)</t>
  </si>
  <si>
    <t>Kartu Ucapan Anjing(84)</t>
  </si>
  <si>
    <t>Kartu Undangan anak alpindo</t>
  </si>
  <si>
    <t>Kartu undangan anak B</t>
  </si>
  <si>
    <t>Kartu Undangan anak Deluxe</t>
  </si>
  <si>
    <t>Kartu undangan anak. Kecil</t>
  </si>
  <si>
    <t>Kawat potong warna emas</t>
  </si>
  <si>
    <t>Kertas Kado 50-70 Metalik</t>
  </si>
  <si>
    <t>Kertas Kado 70-100 bening polos</t>
  </si>
  <si>
    <t>Kertas Kado Holo (GLXY) Kn/ Mr/ Br</t>
  </si>
  <si>
    <t>Kertas Kado Holo 3 Dimensi (AN)</t>
  </si>
  <si>
    <t>Kertas Kado Holo motif 50x70</t>
  </si>
  <si>
    <t>Kertas Kado Holo motif polos PHS</t>
  </si>
  <si>
    <t>Kertas Kado HVS</t>
  </si>
  <si>
    <t>Kertas Kado Import(GD)/ Natal(3)/ Cmpr(8)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</si>
  <si>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</si>
  <si>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</si>
  <si>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</si>
  <si>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</si>
  <si>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</si>
  <si>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</si>
  <si>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Key ring Debozz DBKC 003. 96pc (5), 93box (1)</t>
  </si>
  <si>
    <t>Kompas DL 45-3(gold)</t>
  </si>
  <si>
    <t>Ks. Set 6F 65</t>
  </si>
  <si>
    <t>Ks. Set 6F 77</t>
  </si>
  <si>
    <t>Ks. Set ABG Erica 0288(14)/ 0299(9)</t>
  </si>
  <si>
    <t>Ks. Set Bonrks Beauty III</t>
  </si>
  <si>
    <t>Ks. Set F4 G &amp; G Zodiac 1621</t>
  </si>
  <si>
    <t>Ks. Set F4+Data Pribadi</t>
  </si>
  <si>
    <t>Ks. Set F4+Sticker Silvia</t>
  </si>
  <si>
    <t xml:space="preserve">Ks. Set Fancy MCN 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</si>
  <si>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</si>
  <si>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</si>
  <si>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</si>
  <si>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</si>
  <si>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</si>
  <si>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</si>
  <si>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</si>
  <si>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</si>
  <si>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</si>
  <si>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</si>
  <si>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</si>
  <si>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</si>
  <si>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</si>
  <si>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</si>
  <si>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</si>
  <si>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</si>
  <si>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</si>
  <si>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</si>
  <si>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</si>
  <si>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Kuas Montana no 3</t>
  </si>
  <si>
    <t>Kuas Montana no 4</t>
  </si>
  <si>
    <t>Kuas Montana no 5</t>
  </si>
  <si>
    <t>Kuas Montana no 6</t>
  </si>
  <si>
    <t>Kuas pagoda 251-8</t>
  </si>
  <si>
    <t>Kuas pagoda 5(2)/ 6(2)</t>
  </si>
  <si>
    <t>Kuas Pagoda no 1 (251-1)</t>
  </si>
  <si>
    <t>Kuas pagoda no 11</t>
  </si>
  <si>
    <t>Kuas pagoda set 1928</t>
  </si>
  <si>
    <t>Kuas PBB 1110</t>
  </si>
  <si>
    <t>Kuas PBB 1111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</si>
  <si>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</si>
  <si>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</si>
  <si>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</si>
  <si>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</si>
  <si>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</si>
  <si>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</si>
  <si>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LBR Koala MTK Strimin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</si>
  <si>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</si>
  <si>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</si>
  <si>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</si>
  <si>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</si>
  <si>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</si>
  <si>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</si>
  <si>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</si>
  <si>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</si>
  <si>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koala MTK kotak k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</si>
  <si>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</si>
  <si>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</si>
  <si>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</si>
  <si>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</si>
  <si>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</si>
  <si>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</si>
  <si>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</si>
  <si>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</si>
  <si>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</si>
  <si>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</si>
  <si>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</si>
  <si>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</si>
  <si>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</si>
  <si>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</si>
  <si>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</si>
  <si>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</si>
  <si>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</si>
  <si>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</si>
  <si>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</si>
  <si>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</si>
  <si>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</si>
  <si>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</si>
  <si>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</si>
  <si>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</si>
  <si>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</si>
  <si>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</si>
  <si>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</si>
  <si>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</si>
  <si>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</si>
  <si>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</si>
  <si>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Laminating DB 6898 (KTP)</t>
  </si>
  <si>
    <t>Laminating Film 100 DB 255 340</t>
  </si>
  <si>
    <t>Laminating ID Card DB 100 KTp ATAS</t>
  </si>
  <si>
    <t>Laminating TF 100 KTp</t>
  </si>
  <si>
    <t>Lem Cair 4020 (50ml) (36)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</si>
  <si>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</si>
  <si>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</si>
  <si>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</si>
  <si>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</si>
  <si>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</si>
  <si>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</si>
  <si>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</si>
  <si>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</si>
  <si>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</si>
  <si>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Lem glue stick 7028 (23gr) (24)</t>
  </si>
  <si>
    <t>Lem lilin Tembak 1,1 x 30 B</t>
  </si>
  <si>
    <t>Lem pasta mini (LB)</t>
  </si>
  <si>
    <t>Lem pasta mini premium (25 gr)</t>
  </si>
  <si>
    <t>Lem pasta T premium (80 gr)</t>
  </si>
  <si>
    <t>Lem tembak k Adtek FAKTUR(30)/ BIASA(1)</t>
  </si>
  <si>
    <t>Lem tembak k putih MS</t>
  </si>
  <si>
    <t>Lem/ water glue 50ml</t>
  </si>
  <si>
    <t>Lem+gliter 8891-2</t>
  </si>
  <si>
    <t>Letter Tray 2 susun LT 002 Besi jos</t>
  </si>
  <si>
    <t>Letter tray besi 3 susun (2003)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</si>
  <si>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</si>
  <si>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</si>
  <si>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</si>
  <si>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</si>
  <si>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</si>
  <si>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</si>
  <si>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</si>
  <si>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</si>
  <si>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</si>
  <si>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Loose leaf B550 rainbow garis</t>
  </si>
  <si>
    <t>Magic Board 105 House</t>
  </si>
  <si>
    <t>Magic Board 106 Dolphin</t>
  </si>
  <si>
    <t>Magic Board 108</t>
  </si>
  <si>
    <t>Magic Board 20196</t>
  </si>
  <si>
    <t>Magnet+Set 1000 G-M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</si>
  <si>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</si>
  <si>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</si>
  <si>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</si>
  <si>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</si>
  <si>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</si>
  <si>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</si>
  <si>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</si>
  <si>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</si>
  <si>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</si>
  <si>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</si>
  <si>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</si>
  <si>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</si>
  <si>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</si>
  <si>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</si>
  <si>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</si>
  <si>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</si>
  <si>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</si>
  <si>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</si>
  <si>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</si>
  <si>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Map Dokumen Keeper 40lb TNT 021</t>
  </si>
  <si>
    <t>Map EN 1020</t>
  </si>
  <si>
    <t>Map EN 1023 FC blk</t>
  </si>
  <si>
    <t>Map enter Tali M(1)/ B(3)/ K(3)/ Hj(3)/ P(3)</t>
  </si>
  <si>
    <t>Map executive 8508/ 85082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</si>
  <si>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</si>
  <si>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</si>
  <si>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</si>
  <si>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</si>
  <si>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</si>
  <si>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</si>
  <si>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</si>
  <si>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</si>
  <si>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</si>
  <si>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</si>
  <si>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</si>
  <si>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</si>
  <si>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</si>
  <si>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</si>
  <si>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</si>
  <si>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</si>
  <si>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</si>
  <si>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</si>
  <si>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</si>
  <si>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</si>
  <si>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</si>
  <si>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</si>
  <si>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</si>
  <si>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</si>
  <si>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</si>
  <si>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</si>
  <si>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</si>
  <si>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</si>
  <si>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</si>
  <si>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</si>
  <si>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</si>
  <si>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A5 enter kcg 355-2 B(6)/ M(2)</t>
  </si>
  <si>
    <t>Map Jala A5 enter kcg 355-2 Hj(3)/ K(2)</t>
  </si>
  <si>
    <t>Map Jala C warna moshi kancing</t>
  </si>
  <si>
    <t>Map Jala Rest Trans jos B(19)/ Hj(20) warna</t>
  </si>
  <si>
    <t>Map Jala Rest Trans jos K(20)/ M(12)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</si>
  <si>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</si>
  <si>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</si>
  <si>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</si>
  <si>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</si>
  <si>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</si>
  <si>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</si>
  <si>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</si>
  <si>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</si>
  <si>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</si>
  <si>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</si>
  <si>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</si>
  <si>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</si>
  <si>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</si>
  <si>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</si>
  <si>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</si>
  <si>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</si>
  <si>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</si>
  <si>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</si>
  <si>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</si>
  <si>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</si>
  <si>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</si>
  <si>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sika M (27), B (5)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</si>
  <si>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</si>
  <si>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</si>
  <si>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</si>
  <si>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</si>
  <si>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</si>
  <si>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</si>
  <si>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</si>
  <si>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</si>
  <si>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</si>
  <si>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</si>
  <si>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</si>
  <si>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</si>
  <si>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</si>
  <si>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</si>
  <si>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tali sika kuning (1)/ hijau (5)</t>
  </si>
  <si>
    <t>Map tali sika merah (1)/ putih (11)</t>
  </si>
  <si>
    <t>Map Tenteng ZF 821 Lx</t>
  </si>
  <si>
    <t>Map Tenteng ZF 830</t>
  </si>
  <si>
    <t>Map Topla 1928 orange</t>
  </si>
  <si>
    <t>Map Topla 3080 Ht (2)/ B (5)</t>
  </si>
  <si>
    <t>Map Topla 3080 orange (3)/ M (4)</t>
  </si>
  <si>
    <t>Map Topla 3080 ungu (3)/ K (1)/ B (1)</t>
  </si>
  <si>
    <t>Map Topla 3090 B (7)/ orange (1)</t>
  </si>
  <si>
    <t>Map Topla 3090 M (3)/ K (4)</t>
  </si>
  <si>
    <t>Map Topla 3090 ungu (1)/ K (4)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</si>
  <si>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</si>
  <si>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</si>
  <si>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</si>
  <si>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</si>
  <si>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</si>
  <si>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K(2)/ Hj(10)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</si>
  <si>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</si>
  <si>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</si>
  <si>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</si>
  <si>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</si>
  <si>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</si>
  <si>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</si>
  <si>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</si>
  <si>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</si>
  <si>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</si>
  <si>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</si>
  <si>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</si>
  <si>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</si>
  <si>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</si>
  <si>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</si>
  <si>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</si>
  <si>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</si>
  <si>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</si>
  <si>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</si>
  <si>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</si>
  <si>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Map/ School bag kcg 2 Zip 12</t>
  </si>
  <si>
    <t>Map/ Zipper Bag trix EN 1101</t>
  </si>
  <si>
    <t>Masker 3 ply</t>
  </si>
  <si>
    <t>Masker T Care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</si>
  <si>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</si>
  <si>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</si>
  <si>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</si>
  <si>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</si>
  <si>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</si>
  <si>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</si>
  <si>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</si>
  <si>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</si>
  <si>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</si>
  <si>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</si>
  <si>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</si>
  <si>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</si>
  <si>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</si>
  <si>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</si>
  <si>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</si>
  <si>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</si>
  <si>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</si>
  <si>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</si>
  <si>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</si>
  <si>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</si>
  <si>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Memo 5 Dsg</t>
  </si>
  <si>
    <t>Memo Fancy 912(1)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</si>
  <si>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</si>
  <si>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</si>
  <si>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</si>
  <si>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</si>
  <si>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</si>
  <si>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Ring Eva MN-002 W. Land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</si>
  <si>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</si>
  <si>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</si>
  <si>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</si>
  <si>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</si>
  <si>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</si>
  <si>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</si>
  <si>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</si>
  <si>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</si>
  <si>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</si>
  <si>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</si>
  <si>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</si>
  <si>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Name plate 10,5x16</t>
  </si>
  <si>
    <t>Name plate 7 x 10 kancing jepitan</t>
  </si>
  <si>
    <t>Name plate 7 x 10 miring enter</t>
  </si>
  <si>
    <t>Name plate 7x 10 tegak enter</t>
  </si>
  <si>
    <t>Name plate Kojiko 10,5 x 14 +2 cm</t>
  </si>
  <si>
    <t>Name Tag berdiri putih</t>
  </si>
  <si>
    <t>Name Tag multi Dos Biru</t>
  </si>
  <si>
    <t>Name Tag peniti polos H-56</t>
  </si>
  <si>
    <t>NB 156-80</t>
  </si>
  <si>
    <t>NB 7050-9</t>
  </si>
  <si>
    <t>NB A5 BTS 80 biasa 25100-36</t>
  </si>
  <si>
    <t>NB A6 BTS 80 biasa 28850-51</t>
  </si>
  <si>
    <t>NB A6 BTS 80 biasa 28850-64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</si>
  <si>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</si>
  <si>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</si>
  <si>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</si>
  <si>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</si>
  <si>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</si>
  <si>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</si>
  <si>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</si>
  <si>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</si>
  <si>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</si>
  <si>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</si>
  <si>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</si>
  <si>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Notes spiral 505 kcg + Bp</t>
  </si>
  <si>
    <t>Notes spiral batik 501 jos</t>
  </si>
  <si>
    <t>Notes spiral princess 708 (tenaga baru)</t>
  </si>
  <si>
    <t>Notes spiral Princess berdiri (Mitra)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</si>
  <si>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</si>
  <si>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</si>
  <si>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</si>
  <si>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</si>
  <si>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</si>
  <si>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</si>
  <si>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</si>
  <si>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</si>
  <si>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</si>
  <si>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</si>
  <si>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</si>
  <si>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</si>
  <si>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</si>
  <si>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</si>
  <si>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</si>
  <si>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</si>
  <si>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</si>
  <si>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</si>
  <si>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</si>
  <si>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</si>
  <si>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</si>
  <si>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</si>
  <si>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</si>
  <si>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</si>
  <si>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P Case botol bts 1063 (BLK)</t>
  </si>
  <si>
    <t>P Case Karton KK 2C8 D</t>
  </si>
  <si>
    <t>P Case Kayagi 1160/ 6159</t>
  </si>
  <si>
    <t>P Case Klg 1906 mobil</t>
  </si>
  <si>
    <t>P Case Klg XD 9555 (GADING)</t>
  </si>
  <si>
    <t>P Case Klg XD 9555 WB</t>
  </si>
  <si>
    <t>P Case KM 3115</t>
  </si>
  <si>
    <t>P Case KRT 2203 2 susun metallik</t>
  </si>
  <si>
    <t>P case magnit 35128</t>
  </si>
  <si>
    <t>P case magnit 35139</t>
  </si>
  <si>
    <t>P case magnit 3514-17</t>
  </si>
  <si>
    <t>P case magnit 3549-18</t>
  </si>
  <si>
    <t>P case magnit 3569-19</t>
  </si>
  <si>
    <t>P Case Magnit call MC 7121 ATAS (3)/ BLK (46)</t>
  </si>
  <si>
    <t>P Case Magnit MC 8090</t>
  </si>
  <si>
    <t>P Case oval BTS 1067 (BLK)</t>
  </si>
  <si>
    <t>P Case rest 8833</t>
  </si>
  <si>
    <t>P Case rest 8906</t>
  </si>
  <si>
    <t>P Case rest BD 762</t>
  </si>
  <si>
    <t>P Case rest BD 772</t>
  </si>
  <si>
    <t>Palet apel</t>
  </si>
  <si>
    <t>Palet brush 2801</t>
  </si>
  <si>
    <t>Palet Cat air 081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</si>
  <si>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</si>
  <si>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</si>
  <si>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</si>
  <si>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</si>
  <si>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</si>
  <si>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</si>
  <si>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</si>
  <si>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</si>
  <si>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</si>
  <si>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</si>
  <si>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</si>
  <si>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</si>
  <si>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</si>
  <si>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</si>
  <si>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</si>
  <si>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</si>
  <si>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</si>
  <si>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Pc 1609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</si>
  <si>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</si>
  <si>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</si>
  <si>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</si>
  <si>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</si>
  <si>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</si>
  <si>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</si>
  <si>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</si>
  <si>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2-20 PC 50-80</t>
  </si>
  <si>
    <t>PC A 6855</t>
  </si>
  <si>
    <t>PC A2-27 PC 8110 KT</t>
  </si>
  <si>
    <t>PC A2-3 PC 3311</t>
  </si>
  <si>
    <t>PC AD 006</t>
  </si>
  <si>
    <t>Pc AD 030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</si>
  <si>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</si>
  <si>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</si>
  <si>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</si>
  <si>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</si>
  <si>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</si>
  <si>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</si>
  <si>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</si>
  <si>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</si>
  <si>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</si>
  <si>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</si>
  <si>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</si>
  <si>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</si>
  <si>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</si>
  <si>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</si>
  <si>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</si>
  <si>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</si>
  <si>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</si>
  <si>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</si>
  <si>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</si>
  <si>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</si>
  <si>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</si>
  <si>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</si>
  <si>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</si>
  <si>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</si>
  <si>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</si>
  <si>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</si>
  <si>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kk 1299-3D</t>
  </si>
  <si>
    <t>PC Karton My 001-004 BLK</t>
  </si>
  <si>
    <t>PC Karton Wy 1257</t>
  </si>
  <si>
    <t>PC Karton Wy 1258</t>
  </si>
  <si>
    <t>PC Karton Wy 1263 sorok</t>
  </si>
  <si>
    <t>PC Karton Wy 1270 Blk</t>
  </si>
  <si>
    <t>PC klg 17-33</t>
  </si>
  <si>
    <t>PC Klg 19-15</t>
  </si>
  <si>
    <t>PC klg 583 mobil anak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</si>
  <si>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</si>
  <si>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</si>
  <si>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</si>
  <si>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</si>
  <si>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</si>
  <si>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</si>
  <si>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B597 mobil set</t>
  </si>
  <si>
    <t>PC klg B715 mobil 2 susun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</si>
  <si>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</si>
  <si>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</si>
  <si>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</si>
  <si>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</si>
  <si>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</si>
  <si>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</si>
  <si>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</si>
  <si>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F 39 mobil 3 susun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</si>
  <si>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</si>
  <si>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</si>
  <si>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</si>
  <si>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</si>
  <si>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</si>
  <si>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</si>
  <si>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</si>
  <si>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</si>
  <si>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</si>
  <si>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</si>
  <si>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</si>
  <si>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</si>
  <si>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</si>
  <si>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</si>
  <si>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</si>
  <si>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</si>
  <si>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</si>
  <si>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</si>
  <si>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</si>
  <si>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</si>
  <si>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</si>
  <si>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</si>
  <si>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</si>
  <si>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</si>
  <si>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</si>
  <si>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</si>
  <si>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</si>
  <si>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</si>
  <si>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</si>
  <si>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</si>
  <si>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</si>
  <si>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</si>
  <si>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</si>
  <si>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</si>
  <si>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CC 7806 + call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</si>
  <si>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</si>
  <si>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</si>
  <si>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</si>
  <si>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</si>
  <si>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</si>
  <si>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</si>
  <si>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</si>
  <si>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</si>
  <si>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</si>
  <si>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</si>
  <si>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</si>
  <si>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</si>
  <si>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</si>
  <si>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8123 jam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</si>
  <si>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</si>
  <si>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</si>
  <si>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</si>
  <si>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</si>
  <si>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</si>
  <si>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</si>
  <si>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</si>
  <si>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</si>
  <si>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</si>
  <si>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</si>
  <si>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</si>
  <si>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</si>
  <si>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</si>
  <si>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</si>
  <si>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</si>
  <si>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</si>
  <si>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</si>
  <si>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</si>
  <si>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</si>
  <si>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</si>
  <si>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</si>
  <si>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</si>
  <si>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</si>
  <si>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</si>
  <si>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</si>
  <si>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</si>
  <si>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</si>
  <si>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</si>
  <si>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</si>
  <si>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</si>
  <si>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</si>
  <si>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</si>
  <si>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</si>
  <si>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</si>
  <si>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</si>
  <si>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</si>
  <si>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</si>
  <si>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</si>
  <si>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</si>
  <si>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</si>
  <si>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</si>
  <si>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</si>
  <si>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</si>
  <si>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</si>
  <si>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</si>
  <si>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</si>
  <si>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</si>
  <si>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</si>
  <si>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</si>
  <si>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</si>
  <si>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</si>
  <si>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</si>
  <si>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</si>
  <si>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</si>
  <si>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</si>
  <si>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</si>
  <si>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</si>
  <si>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</si>
  <si>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</si>
  <si>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</si>
  <si>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</si>
  <si>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</si>
  <si>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TC 1056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</si>
  <si>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</si>
  <si>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</si>
  <si>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</si>
  <si>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</si>
  <si>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</si>
  <si>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</si>
  <si>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</si>
  <si>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</si>
  <si>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</si>
  <si>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</si>
  <si>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</si>
  <si>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</si>
  <si>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</si>
  <si>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</si>
  <si>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</si>
  <si>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</si>
  <si>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</si>
  <si>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</si>
  <si>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</si>
  <si>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</si>
  <si>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</si>
  <si>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</si>
  <si>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</si>
  <si>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</si>
  <si>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</si>
  <si>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</si>
  <si>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</si>
  <si>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</si>
  <si>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</si>
  <si>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</si>
  <si>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</si>
  <si>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</si>
  <si>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</si>
  <si>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</si>
  <si>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</si>
  <si>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</si>
  <si>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</si>
  <si>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</si>
  <si>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</si>
  <si>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</si>
  <si>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</si>
  <si>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</si>
  <si>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</si>
  <si>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</si>
  <si>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</si>
  <si>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</si>
  <si>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</si>
  <si>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</si>
  <si>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</si>
  <si>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</si>
  <si>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</si>
  <si>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</si>
  <si>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</si>
  <si>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</si>
  <si>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</si>
  <si>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</si>
  <si>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</si>
  <si>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</si>
  <si>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</si>
  <si>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</si>
  <si>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</si>
  <si>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</si>
  <si>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</si>
  <si>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</si>
  <si>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</si>
  <si>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</si>
  <si>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</si>
  <si>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</si>
  <si>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</si>
  <si>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</si>
  <si>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</si>
  <si>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</si>
  <si>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</si>
  <si>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</si>
  <si>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</si>
  <si>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1186(4)/ 1203(4)</t>
  </si>
  <si>
    <t>PC Ret Ky 1192</t>
  </si>
  <si>
    <t>PC Ret Ky 1194</t>
  </si>
  <si>
    <t>PC Ret Ky 1196</t>
  </si>
  <si>
    <t>PC Ret Ky 1202(5)/ 6158(1)</t>
  </si>
  <si>
    <t>PC Ret Ky 6159</t>
  </si>
  <si>
    <t>PC Ret Ky 6173</t>
  </si>
  <si>
    <t>PC Ret Ky 6186</t>
  </si>
  <si>
    <t>PC Ret Ky 6197</t>
  </si>
  <si>
    <t>PC Ret Ky 6203(6)/ 6214(2)</t>
  </si>
  <si>
    <t>PC Ret Ky A 2009</t>
  </si>
  <si>
    <t>PC Ret Ky A 2029(5)/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</si>
  <si>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</si>
  <si>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</si>
  <si>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</si>
  <si>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</si>
  <si>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</si>
  <si>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</si>
  <si>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</si>
  <si>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</si>
  <si>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</si>
  <si>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</si>
  <si>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</si>
  <si>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</si>
  <si>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</si>
  <si>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</si>
  <si>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</si>
  <si>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</si>
  <si>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</si>
  <si>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</si>
  <si>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</si>
  <si>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</si>
  <si>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</si>
  <si>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</si>
  <si>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</si>
  <si>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</si>
  <si>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</si>
  <si>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</si>
  <si>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</si>
  <si>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</si>
  <si>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</si>
  <si>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</si>
  <si>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</si>
  <si>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</si>
  <si>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</si>
  <si>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</si>
  <si>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</si>
  <si>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</si>
  <si>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</si>
  <si>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</si>
  <si>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</si>
  <si>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</si>
  <si>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</si>
  <si>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</si>
  <si>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Pensil + Kuas Staedler 256-261</t>
  </si>
  <si>
    <t>Pensil + Stip 378 mobil (36)</t>
  </si>
  <si>
    <t>Pensil + Stip 5221 Ninja</t>
  </si>
  <si>
    <t>Pensil + Stip Boneka 5520 (36)</t>
  </si>
  <si>
    <t>Pensil + Stip Klg KB-147 (30)</t>
  </si>
  <si>
    <t>Pensil + Stip Klg KB-148</t>
  </si>
  <si>
    <t>Pensil + Stip Kodok 033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</si>
  <si>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</si>
  <si>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</si>
  <si>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</si>
  <si>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</si>
  <si>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</si>
  <si>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</si>
  <si>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</si>
  <si>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</si>
  <si>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</si>
  <si>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</si>
  <si>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</si>
  <si>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</si>
  <si>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</si>
  <si>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</si>
  <si>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</si>
  <si>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</si>
  <si>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</si>
  <si>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Pensil Fancy 2B Dsy Tp Stip 001</t>
  </si>
  <si>
    <t>Pensil Fancy lucu (100)</t>
  </si>
  <si>
    <t>Pensil Grebell paket ujian</t>
  </si>
  <si>
    <t>Pensil HB RT 6 (makro)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</si>
  <si>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</si>
  <si>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</si>
  <si>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</si>
  <si>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</si>
  <si>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</si>
  <si>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</si>
  <si>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</si>
  <si>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</si>
  <si>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</si>
  <si>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</si>
  <si>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</si>
  <si>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</si>
  <si>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</si>
  <si>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</si>
  <si>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</si>
  <si>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</si>
  <si>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</si>
  <si>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</si>
  <si>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</si>
  <si>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brother P(4)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</si>
  <si>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</si>
  <si>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</si>
  <si>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</si>
  <si>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</si>
  <si>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</si>
  <si>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</si>
  <si>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</si>
  <si>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</si>
  <si>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</si>
  <si>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</si>
  <si>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</si>
  <si>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</si>
  <si>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</si>
  <si>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</si>
  <si>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</si>
  <si>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</si>
  <si>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</si>
  <si>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</si>
  <si>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</si>
  <si>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</si>
  <si>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</si>
  <si>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</si>
  <si>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</si>
  <si>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</si>
  <si>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</si>
  <si>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</si>
  <si>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</si>
  <si>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</si>
  <si>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</si>
  <si>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</si>
  <si>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</si>
  <si>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</si>
  <si>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</si>
  <si>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</si>
  <si>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</si>
  <si>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</si>
  <si>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</si>
  <si>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</si>
  <si>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</si>
  <si>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</si>
  <si>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</si>
  <si>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Puzzle M 6662</t>
  </si>
  <si>
    <t>Puzzle S 6663</t>
  </si>
  <si>
    <t>Puzzle Spiderman Gloria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</si>
  <si>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</si>
  <si>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</si>
  <si>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</si>
  <si>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</si>
  <si>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</si>
  <si>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</si>
  <si>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</si>
  <si>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</si>
  <si>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</si>
  <si>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</si>
  <si>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</si>
  <si>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</si>
  <si>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</si>
  <si>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</si>
  <si>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</si>
  <si>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Remover L 9002 K 12</t>
  </si>
  <si>
    <t>Sampul Boxy Fancy</t>
  </si>
  <si>
    <t>Sampul Folio lem alexander</t>
  </si>
  <si>
    <t>Sampul Kenjoy 34,5 motif warna</t>
  </si>
  <si>
    <t>Sampul Kwarto batik UTN</t>
  </si>
  <si>
    <t>Sampul Kwarto Fancy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</si>
  <si>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</si>
  <si>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</si>
  <si>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</si>
  <si>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</si>
  <si>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</si>
  <si>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</si>
  <si>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</si>
  <si>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</si>
  <si>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</si>
  <si>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</si>
  <si>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</si>
  <si>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</si>
  <si>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</si>
  <si>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</si>
  <si>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</si>
  <si>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</si>
  <si>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</si>
  <si>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</si>
  <si>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</si>
  <si>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</si>
  <si>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</si>
  <si>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</si>
  <si>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</si>
  <si>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Sipoa sedang 8590</t>
  </si>
  <si>
    <t>Sipoa TZ 8012</t>
  </si>
  <si>
    <t>Sipoa YM 011</t>
  </si>
  <si>
    <t>Slide Binder 7mm K(4)/ B(1)/ Ht(1) blk</t>
  </si>
  <si>
    <t>Spidol 1F Wp 634-12 Infico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</si>
  <si>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</si>
  <si>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</si>
  <si>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</si>
  <si>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</si>
  <si>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</si>
  <si>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</si>
  <si>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</si>
  <si>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</si>
  <si>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Stabillo 2w HL 219 Zendi</t>
  </si>
  <si>
    <t>Stabillo 2w HL 220(8)/ 221(13)</t>
  </si>
  <si>
    <t>Stabillo 6608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</si>
  <si>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</si>
  <si>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</si>
  <si>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</si>
  <si>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</si>
  <si>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</si>
  <si>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</si>
  <si>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</si>
  <si>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</si>
  <si>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</si>
  <si>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</si>
  <si>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</si>
  <si>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</si>
  <si>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</si>
  <si>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</si>
  <si>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</si>
  <si>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</si>
  <si>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</si>
  <si>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</si>
  <si>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</si>
  <si>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</si>
  <si>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</si>
  <si>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414 Yuan Chong 414 Faktur (1), biasa (5)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</si>
  <si>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</si>
  <si>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</si>
  <si>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</si>
  <si>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</si>
  <si>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</si>
  <si>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</si>
  <si>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</si>
  <si>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</si>
  <si>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</si>
  <si>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</si>
  <si>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</si>
  <si>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</si>
  <si>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</si>
  <si>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</si>
  <si>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</si>
  <si>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654-8c</t>
  </si>
  <si>
    <t>Stick Note DF AO 3L (garis)</t>
  </si>
  <si>
    <t>Stick note holo plastik 9083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</si>
  <si>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</si>
  <si>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</si>
  <si>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</si>
  <si>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</si>
  <si>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</si>
  <si>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</si>
  <si>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</si>
  <si>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</si>
  <si>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</si>
  <si>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</si>
  <si>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</si>
  <si>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</si>
  <si>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</si>
  <si>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</si>
  <si>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</si>
  <si>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</si>
  <si>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</si>
  <si>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</si>
  <si>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</si>
  <si>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</si>
  <si>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</si>
  <si>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</si>
  <si>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</si>
  <si>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</si>
  <si>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</si>
  <si>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</si>
  <si>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</si>
  <si>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</si>
  <si>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</si>
  <si>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</si>
  <si>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</si>
  <si>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</si>
  <si>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</si>
  <si>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</si>
  <si>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</si>
  <si>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</si>
  <si>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Stip A 089 Kupu2 (1x18)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</si>
  <si>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</si>
  <si>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</si>
  <si>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</si>
  <si>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</si>
  <si>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</si>
  <si>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</si>
  <si>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</si>
  <si>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</si>
  <si>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</si>
  <si>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</si>
  <si>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</si>
  <si>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</si>
  <si>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</si>
  <si>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</si>
  <si>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</si>
  <si>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</si>
  <si>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</si>
  <si>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</si>
  <si>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</si>
  <si>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</si>
  <si>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</si>
  <si>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</si>
  <si>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</si>
  <si>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</si>
  <si>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</si>
  <si>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</si>
  <si>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</si>
  <si>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</si>
  <si>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</si>
  <si>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</si>
  <si>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</si>
  <si>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</si>
  <si>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</si>
  <si>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</si>
  <si>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</si>
  <si>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</si>
  <si>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</si>
  <si>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</si>
  <si>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</si>
  <si>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</si>
  <si>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</si>
  <si>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</si>
  <si>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</si>
  <si>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</si>
  <si>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</si>
  <si>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</si>
  <si>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</si>
  <si>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</si>
  <si>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</si>
  <si>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</si>
  <si>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</si>
  <si>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</si>
  <si>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</si>
  <si>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</si>
  <si>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</si>
  <si>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</si>
  <si>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Suling 900 Trend</t>
  </si>
  <si>
    <t>Super Box Topla TP/ SB</t>
  </si>
  <si>
    <t>Tali cantol ht</t>
  </si>
  <si>
    <t>Tali cantol plastik 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</si>
  <si>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</si>
  <si>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</si>
  <si>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</si>
  <si>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</si>
  <si>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</si>
  <si>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</si>
  <si>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</si>
  <si>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</si>
  <si>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</si>
  <si>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</si>
  <si>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</si>
  <si>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</si>
  <si>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</si>
  <si>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Transparant Yoyo montana Ht(9)/ M(24)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</si>
  <si>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</si>
  <si>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</si>
  <si>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</si>
  <si>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</si>
  <si>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</si>
  <si>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</si>
  <si>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</si>
  <si>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Tas batik B (BS)</t>
  </si>
  <si>
    <t>Tas batik B alpindo</t>
  </si>
  <si>
    <t>Tas batik mas Buku kecil</t>
  </si>
  <si>
    <t>Tas batik Mj 1 kecil</t>
  </si>
  <si>
    <t>Tas batik MJ 2 (T)</t>
  </si>
  <si>
    <t>Tas batik Mj1</t>
  </si>
  <si>
    <t>Tas batik MJ-1 coklat (Baru)</t>
  </si>
  <si>
    <t>Tas batik panjang/ sarung (Baru)</t>
  </si>
  <si>
    <t>Tas batik Topline K</t>
  </si>
  <si>
    <t>Tas Beauty B</t>
  </si>
  <si>
    <t>Tas BG 13-021 (55x65)</t>
  </si>
  <si>
    <t>Tas BG 15-025 (35x40x20)</t>
  </si>
  <si>
    <t>Tas BG 15-026 (40x45x20)</t>
  </si>
  <si>
    <t>Tas BG 15-027 (45x50x20)</t>
  </si>
  <si>
    <t>Tas BG 15-029 (60x70x25)</t>
  </si>
  <si>
    <t>Tas BG 16-033B (45x60x20)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</si>
  <si>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</si>
  <si>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</si>
  <si>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</si>
  <si>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</si>
  <si>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</si>
  <si>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</si>
  <si>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</si>
  <si>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</si>
  <si>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</si>
  <si>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</si>
  <si>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</si>
  <si>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</si>
  <si>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</si>
  <si>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</si>
  <si>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</si>
  <si>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</si>
  <si>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</si>
  <si>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</si>
  <si>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</si>
  <si>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</si>
  <si>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</si>
  <si>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929(4)</t>
  </si>
  <si>
    <t>Tas GG 03 9111(3)/ 9060(7)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</si>
  <si>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</si>
  <si>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</si>
  <si>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</si>
  <si>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</si>
  <si>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</si>
  <si>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</si>
  <si>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</si>
  <si>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</si>
  <si>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</si>
  <si>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</si>
  <si>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</si>
  <si>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</si>
  <si>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</si>
  <si>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</si>
  <si>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</si>
  <si>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</si>
  <si>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</si>
  <si>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</si>
  <si>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</si>
  <si>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</si>
  <si>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</si>
  <si>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</si>
  <si>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</si>
  <si>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</si>
  <si>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</si>
  <si>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</si>
  <si>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</si>
  <si>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</si>
  <si>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</si>
  <si>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</si>
  <si>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</si>
  <si>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</si>
  <si>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</si>
  <si>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B(4)/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</si>
  <si>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</si>
  <si>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</si>
  <si>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</si>
  <si>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</si>
  <si>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</si>
  <si>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</si>
  <si>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</si>
  <si>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</si>
  <si>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</si>
  <si>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</si>
  <si>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</si>
  <si>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</si>
  <si>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</si>
  <si>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</si>
  <si>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</si>
  <si>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</si>
  <si>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</si>
  <si>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</si>
  <si>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</si>
  <si>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</si>
  <si>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</si>
  <si>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</si>
  <si>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</si>
  <si>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</si>
  <si>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</si>
  <si>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Tas Nariko 4A</t>
  </si>
  <si>
    <t>Tas Plastik B C1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</si>
  <si>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</si>
  <si>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</si>
  <si>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</si>
  <si>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</si>
  <si>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</si>
  <si>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</si>
  <si>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</si>
  <si>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</si>
  <si>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</si>
  <si>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</si>
  <si>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</si>
  <si>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</si>
  <si>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</si>
  <si>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</si>
  <si>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</si>
  <si>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</si>
  <si>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</si>
  <si>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</si>
  <si>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</si>
  <si>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</si>
  <si>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</si>
  <si>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</si>
  <si>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</si>
  <si>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</si>
  <si>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</si>
  <si>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</si>
  <si>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</si>
  <si>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</si>
  <si>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</si>
  <si>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</si>
  <si>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</si>
  <si>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Tas tali 22x22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</si>
  <si>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</si>
  <si>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</si>
  <si>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</si>
  <si>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</si>
  <si>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</si>
  <si>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</si>
  <si>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</si>
  <si>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</si>
  <si>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</si>
  <si>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</si>
  <si>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</si>
  <si>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</si>
  <si>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</si>
  <si>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</si>
  <si>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</si>
  <si>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</si>
  <si>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</si>
  <si>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</si>
  <si>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</si>
  <si>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</si>
  <si>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</si>
  <si>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</si>
  <si>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</si>
  <si>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</si>
  <si>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</si>
  <si>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</si>
  <si>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</si>
  <si>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</si>
  <si>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</si>
  <si>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</si>
  <si>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</si>
  <si>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</si>
  <si>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</si>
  <si>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</si>
  <si>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</si>
  <si>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</si>
  <si>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Tempelan Kaca 3,5</t>
  </si>
  <si>
    <t>Tempelan Kaca 33 D (3,5")</t>
  </si>
  <si>
    <t>Tempelan Kaca 35 D (Gantungan kcl+Tg)</t>
  </si>
  <si>
    <t>Tempelan Kaca 4,5</t>
  </si>
  <si>
    <t>Tempelan Kaca 8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</si>
  <si>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</si>
  <si>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</si>
  <si>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</si>
  <si>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</si>
  <si>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</si>
  <si>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</si>
  <si>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</si>
  <si>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</si>
  <si>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</si>
  <si>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</si>
  <si>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</si>
  <si>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</si>
  <si>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</si>
  <si>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</si>
  <si>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</si>
  <si>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</si>
  <si>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</si>
  <si>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</si>
  <si>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</si>
  <si>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</si>
  <si>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</si>
  <si>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</si>
  <si>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</si>
  <si>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</si>
  <si>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</si>
  <si>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</si>
  <si>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</si>
  <si>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</si>
  <si>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</si>
  <si>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</si>
  <si>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</si>
  <si>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</si>
  <si>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</si>
  <si>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</si>
  <si>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</si>
  <si>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</si>
  <si>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</si>
  <si>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</si>
  <si>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</si>
  <si>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</si>
  <si>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</si>
  <si>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</si>
  <si>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</si>
  <si>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</si>
  <si>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</si>
  <si>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</si>
  <si>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</si>
  <si>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</si>
  <si>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</si>
  <si>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</si>
  <si>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</si>
  <si>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</si>
  <si>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</si>
  <si>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</si>
  <si>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</si>
  <si>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</si>
  <si>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</si>
  <si>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</si>
  <si>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</si>
  <si>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</si>
  <si>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</si>
  <si>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</si>
  <si>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</si>
  <si>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</si>
  <si>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</si>
  <si>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</si>
  <si>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</si>
  <si>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</si>
  <si>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</si>
  <si>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</si>
  <si>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</si>
  <si>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</si>
  <si>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</si>
  <si>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</si>
  <si>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</si>
  <si>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</si>
  <si>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</si>
  <si>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</si>
  <si>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</si>
  <si>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</si>
  <si>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</si>
  <si>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</si>
  <si>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</si>
  <si>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</si>
  <si>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</si>
  <si>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Tipe ex XDM 752 (48)</t>
  </si>
  <si>
    <t>Tipe ex YS 1082</t>
  </si>
  <si>
    <t>Tipe-ex 9187</t>
  </si>
  <si>
    <t>Tipe-ex 9189</t>
  </si>
  <si>
    <t>Tipe-ex Microtop 737</t>
  </si>
  <si>
    <t>Topeng ultah 129/ 55 isi 10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</si>
  <si>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</si>
  <si>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</si>
  <si>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</si>
  <si>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</si>
  <si>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</si>
  <si>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</si>
  <si>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</si>
  <si>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</si>
  <si>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</si>
  <si>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</si>
  <si>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</si>
  <si>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</si>
  <si>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</si>
  <si>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Balon metalik LMP 2800</t>
  </si>
  <si>
    <t>Balon Sablon LKF 3200 M13</t>
  </si>
  <si>
    <t>Balon Sablon LKM 2200</t>
  </si>
  <si>
    <t>Balon unimas 009(4)</t>
  </si>
  <si>
    <t>Bk BPB Kwarto</t>
  </si>
  <si>
    <t>Bk mewarnai ART A4 Besar</t>
  </si>
  <si>
    <t>BN B5 No.164</t>
  </si>
  <si>
    <t>BN Gasta A5 NP 200SP</t>
  </si>
  <si>
    <t>Bp Gell Vanco 1,0 (V6000)</t>
  </si>
  <si>
    <t>Bp KC 6 NaNoTip</t>
  </si>
  <si>
    <t>Bp M1 Xdata</t>
  </si>
  <si>
    <t>Bp TF 1190 ht</t>
  </si>
  <si>
    <t>Bp TF 1191 ht</t>
  </si>
  <si>
    <t>Bp TF 3115</t>
  </si>
  <si>
    <t>Bp TG 340 biru</t>
  </si>
  <si>
    <t>Bp TG 340 ht</t>
  </si>
  <si>
    <t>Bp Tizo 30802 D</t>
  </si>
  <si>
    <t>Bp VC 1500 metallik</t>
  </si>
  <si>
    <t>Bp Zhixin 3056/ 3053</t>
  </si>
  <si>
    <t>Bp Zhixin 3066/3088</t>
  </si>
  <si>
    <t>Bp Zhixin 3090</t>
  </si>
  <si>
    <t>Bp Zhixin G 3027/ 3031</t>
  </si>
  <si>
    <t>Bp Zhixin G 3033/ 3035</t>
  </si>
  <si>
    <t>Bp Zhixin G 3036 (2)/ 3037</t>
  </si>
  <si>
    <t>Bp Zhixin G 3060 (2)/ 3062 (2)</t>
  </si>
  <si>
    <t>Bp Zhixin G 3068 (2)/ 3078 (2)</t>
  </si>
  <si>
    <t>Bp Zhixin G 3086 (2)/ 3087 (2)</t>
  </si>
  <si>
    <t>BTS WZ 18100-16B</t>
  </si>
  <si>
    <t>BTS WZ A6 80/ 50100-68w</t>
  </si>
  <si>
    <t>Carry file Topla 8830 B</t>
  </si>
  <si>
    <t>Cat air 120 Polar</t>
  </si>
  <si>
    <t>Crayon putar 12W panjang 1012</t>
  </si>
  <si>
    <t>Desk set Gasta 8312</t>
  </si>
  <si>
    <t>Dispenser Kenjoy 50</t>
  </si>
  <si>
    <t>Dispenser microtop 700</t>
  </si>
  <si>
    <t>Dok Ret optima</t>
  </si>
  <si>
    <t>Drawing board B TS 216</t>
  </si>
  <si>
    <t xml:space="preserve">Garisan set Ly 8162 </t>
  </si>
  <si>
    <t>Gunting Gunindo Gunindo OSS</t>
  </si>
  <si>
    <t>Gunting Gunindo OMM</t>
  </si>
  <si>
    <t>Gunting Gunindo OSS</t>
  </si>
  <si>
    <t>Gunting Ideal K 300</t>
  </si>
  <si>
    <t>Gunting Junior 100</t>
  </si>
  <si>
    <t>Gunting Junior J300</t>
  </si>
  <si>
    <t>Gunting sister MPL</t>
  </si>
  <si>
    <t>ID Card Berdiri B</t>
  </si>
  <si>
    <t>ID card JBS 107 transparan</t>
  </si>
  <si>
    <t>ID Card nama CD 008 lurus Ht</t>
  </si>
  <si>
    <t>Isi gel 1.0 TC 308 hitam</t>
  </si>
  <si>
    <t>Isi gel TZ 501 (biasa)</t>
  </si>
  <si>
    <t>Isi GW no 369</t>
  </si>
  <si>
    <t>Kertas Kado 50-68 Hologram</t>
  </si>
  <si>
    <t>Kuas enter no 1</t>
  </si>
  <si>
    <t>Label harga 103 Kojiko</t>
  </si>
  <si>
    <t>Lem Stick 10 gram (24) Vtro</t>
  </si>
  <si>
    <t>Lem tembak Vanco k putih</t>
  </si>
  <si>
    <t>Letter Tray besi microtop MT 118/ 2003/ 3 susun</t>
  </si>
  <si>
    <t>Magic Board 2002</t>
  </si>
  <si>
    <t>Map kcg sika K</t>
  </si>
  <si>
    <t>Map L Sika 105 K</t>
  </si>
  <si>
    <t>Masker KF 94 BTS</t>
  </si>
  <si>
    <t>NB A5 BTS 80 biasa 25110-65</t>
  </si>
  <si>
    <t>NB A5 BTS 80 biasa 28825-19</t>
  </si>
  <si>
    <t>NB A5 BTS 80 biasa 28825-62</t>
  </si>
  <si>
    <t>P Case Klg ret 002</t>
  </si>
  <si>
    <t>P case magnit 35128 L</t>
  </si>
  <si>
    <t>P Case plst PC 206 Sorok</t>
  </si>
  <si>
    <t>PC 2A 05</t>
  </si>
  <si>
    <t>Pc klg 3339 TSUM</t>
  </si>
  <si>
    <t>PC klg AD 118</t>
  </si>
  <si>
    <t>PC Magnit A1159+Kal</t>
  </si>
  <si>
    <t>PC Magnit B 30/ A 0961</t>
  </si>
  <si>
    <t>PC Magnit B 3222(1)</t>
  </si>
  <si>
    <t>PC Magnit+Kunci 35145</t>
  </si>
  <si>
    <t>PC Ret Hj D 4172</t>
  </si>
  <si>
    <t>Penghapus W/ B enter 802 K</t>
  </si>
  <si>
    <t>Pensil Kayagi 3040/ 3063</t>
  </si>
  <si>
    <t>Pensil Kayagi 3059/ 3062</t>
  </si>
  <si>
    <t>Pensil Kayagi 3061/ 2028</t>
  </si>
  <si>
    <t>Pensil Kayagi 3065/ 3052</t>
  </si>
  <si>
    <t>Pisau ukir 10 pc</t>
  </si>
  <si>
    <t>Spidol 12w Vtro plastik</t>
  </si>
  <si>
    <t>Stick note TF 0244</t>
  </si>
  <si>
    <t>Stip gostar (24)</t>
  </si>
  <si>
    <t>Tali Cantol plastik K</t>
  </si>
  <si>
    <t>Tali Jepit nylon K</t>
  </si>
  <si>
    <t>Tas batik B mas</t>
  </si>
  <si>
    <t>Tas batik k (BS)</t>
  </si>
  <si>
    <t>Tas batik mas panjang</t>
  </si>
  <si>
    <t>Tas BG 15-028 (50x55x25)</t>
  </si>
  <si>
    <t>Tas BG 15-030 (70x70x30)</t>
  </si>
  <si>
    <t>Tas Fabric YX 027</t>
  </si>
  <si>
    <t>Tas GG 03 9039 gliter</t>
  </si>
  <si>
    <t>Tas Idul Fitri K</t>
  </si>
  <si>
    <t>Tas tali 38x45</t>
  </si>
  <si>
    <t>Tipe ex 0821 FR</t>
  </si>
  <si>
    <t>Tipe-ex Deboss 013</t>
  </si>
  <si>
    <t>Tusuk Surat TF 001</t>
  </si>
  <si>
    <t>288 pc</t>
  </si>
  <si>
    <t>3 ls</t>
  </si>
  <si>
    <t>100 ls</t>
  </si>
  <si>
    <t>784 ls</t>
  </si>
  <si>
    <t>200 ls</t>
  </si>
  <si>
    <t>748 ls</t>
  </si>
  <si>
    <t>500 ls</t>
  </si>
  <si>
    <t>230 ls</t>
  </si>
  <si>
    <t>42 ls</t>
  </si>
  <si>
    <t>125 ls</t>
  </si>
  <si>
    <t>50 ls</t>
  </si>
  <si>
    <t>1200 pc</t>
  </si>
  <si>
    <t>500 pc</t>
  </si>
  <si>
    <t>96 ls</t>
  </si>
  <si>
    <t>1000 pc</t>
  </si>
  <si>
    <t>90 ls</t>
  </si>
  <si>
    <t>380 pc</t>
  </si>
  <si>
    <t>270 pc</t>
  </si>
  <si>
    <t>300 pc</t>
  </si>
  <si>
    <t>200 pc</t>
  </si>
  <si>
    <t>456 pc</t>
  </si>
  <si>
    <t>400 pc</t>
  </si>
  <si>
    <t>240 pc</t>
  </si>
  <si>
    <t>80 ls</t>
  </si>
  <si>
    <t>360 ls</t>
  </si>
  <si>
    <t>1200 bh</t>
  </si>
  <si>
    <t>576 pc</t>
  </si>
  <si>
    <t>600 pc</t>
  </si>
  <si>
    <t>660 pc</t>
  </si>
  <si>
    <t>1440 pc</t>
  </si>
  <si>
    <t>48 box</t>
  </si>
  <si>
    <t>48 pot</t>
  </si>
  <si>
    <t>90 box</t>
  </si>
  <si>
    <t>64 box</t>
  </si>
  <si>
    <t>60 box</t>
  </si>
  <si>
    <t>96 box</t>
  </si>
  <si>
    <t>1152 pc</t>
  </si>
  <si>
    <t>24 botol</t>
  </si>
  <si>
    <t>5 grs</t>
  </si>
  <si>
    <t>60 pot</t>
  </si>
  <si>
    <t>144 set</t>
  </si>
  <si>
    <t>30 box</t>
  </si>
  <si>
    <t>1728 pc</t>
  </si>
  <si>
    <t>120 tabung</t>
  </si>
  <si>
    <t>72 Tabung</t>
  </si>
  <si>
    <t>32 pk</t>
  </si>
  <si>
    <t>135 ls</t>
  </si>
  <si>
    <t>320 ls</t>
  </si>
  <si>
    <t>4320 pc</t>
  </si>
  <si>
    <t>80 box</t>
  </si>
  <si>
    <t>960 pc</t>
  </si>
  <si>
    <t>180 pc</t>
  </si>
  <si>
    <t>36 pc</t>
  </si>
  <si>
    <t>40 pot</t>
  </si>
  <si>
    <t>96 bh</t>
  </si>
  <si>
    <t>54 pc</t>
  </si>
  <si>
    <t>128 ls</t>
  </si>
  <si>
    <t>120 pot</t>
  </si>
  <si>
    <t>90 pot</t>
  </si>
  <si>
    <t>480 pc</t>
  </si>
  <si>
    <t>72 box</t>
  </si>
  <si>
    <t>36 pot</t>
  </si>
  <si>
    <t>45 box x 48 pc</t>
  </si>
  <si>
    <t>58 box</t>
  </si>
  <si>
    <t>150 box</t>
  </si>
  <si>
    <t>2400 pc</t>
  </si>
  <si>
    <t>144 box</t>
  </si>
  <si>
    <t>17 box</t>
  </si>
  <si>
    <t>96 Tab</t>
  </si>
  <si>
    <t>2000 pc</t>
  </si>
  <si>
    <t>100 Disp</t>
  </si>
  <si>
    <t>150 Disp</t>
  </si>
  <si>
    <t>80 pk</t>
  </si>
  <si>
    <t>1200 set</t>
  </si>
  <si>
    <t>12 grs</t>
  </si>
  <si>
    <t>38 box</t>
  </si>
  <si>
    <t>384 pc</t>
  </si>
  <si>
    <t>1600 pc</t>
  </si>
  <si>
    <t>160 ls</t>
  </si>
  <si>
    <t>210 pc</t>
  </si>
  <si>
    <t>66 pc</t>
  </si>
  <si>
    <t>296 pc</t>
  </si>
  <si>
    <t>320 pc</t>
  </si>
  <si>
    <t>18 box</t>
  </si>
  <si>
    <t>16 box</t>
  </si>
  <si>
    <t>108 ls</t>
  </si>
  <si>
    <t>32 box</t>
  </si>
  <si>
    <t>1296 pc</t>
  </si>
  <si>
    <t>192 ls</t>
  </si>
  <si>
    <t>240 ls</t>
  </si>
  <si>
    <t>5400 pc</t>
  </si>
  <si>
    <t>20 grs</t>
  </si>
  <si>
    <t>1392 pc</t>
  </si>
  <si>
    <t>142 ls</t>
  </si>
  <si>
    <t>200 set</t>
  </si>
  <si>
    <t>90 dos</t>
  </si>
  <si>
    <t>160 set</t>
  </si>
  <si>
    <t>1920 pc</t>
  </si>
  <si>
    <t>180 ls</t>
  </si>
  <si>
    <t>350 ls</t>
  </si>
  <si>
    <t>24 gr</t>
  </si>
  <si>
    <t>250 ls</t>
  </si>
  <si>
    <t>288 ls</t>
  </si>
  <si>
    <t>12 gr</t>
  </si>
  <si>
    <t>9 bk</t>
  </si>
  <si>
    <t>33 box</t>
  </si>
  <si>
    <t>168 pc</t>
  </si>
  <si>
    <t>252 pc</t>
  </si>
  <si>
    <t>7 ls</t>
  </si>
  <si>
    <t>30 pc</t>
  </si>
  <si>
    <t>18 ls</t>
  </si>
  <si>
    <t>120 bh</t>
  </si>
  <si>
    <t>8 ls</t>
  </si>
  <si>
    <t>15 ls</t>
  </si>
  <si>
    <t>16 ls</t>
  </si>
  <si>
    <t>216 pc</t>
  </si>
  <si>
    <t>24 set</t>
  </si>
  <si>
    <t>92 ls</t>
  </si>
  <si>
    <t>35 ls</t>
  </si>
  <si>
    <t>390 pc</t>
  </si>
  <si>
    <t>50 box</t>
  </si>
  <si>
    <t>156 pc</t>
  </si>
  <si>
    <t>175 pc</t>
  </si>
  <si>
    <t>400 set</t>
  </si>
  <si>
    <t>5 ls</t>
  </si>
  <si>
    <t>12 pc</t>
  </si>
  <si>
    <t>8 pc</t>
  </si>
  <si>
    <t>20 pc</t>
  </si>
  <si>
    <t>720 pc</t>
  </si>
  <si>
    <t>120 disp</t>
  </si>
  <si>
    <t>3200 pc</t>
  </si>
  <si>
    <t>800 ls</t>
  </si>
  <si>
    <t>720 pcs</t>
  </si>
  <si>
    <t>110 ls</t>
  </si>
  <si>
    <t>640 pc</t>
  </si>
  <si>
    <t>1080 pc</t>
  </si>
  <si>
    <t>20 s</t>
  </si>
  <si>
    <t>480 set</t>
  </si>
  <si>
    <t>110 dos</t>
  </si>
  <si>
    <t>960 set</t>
  </si>
  <si>
    <t>10000 pc</t>
  </si>
  <si>
    <t>100 disp</t>
  </si>
  <si>
    <t>288 Renteng</t>
  </si>
  <si>
    <t>288 rtg</t>
  </si>
  <si>
    <t>288 renteng</t>
  </si>
  <si>
    <t>12 box</t>
  </si>
  <si>
    <t>816 pc</t>
  </si>
  <si>
    <t>6000 pc</t>
  </si>
  <si>
    <t>3500 pc</t>
  </si>
  <si>
    <t>3000 pc</t>
  </si>
  <si>
    <t>1800 pc</t>
  </si>
  <si>
    <t>80 pak</t>
  </si>
  <si>
    <t>240 dos</t>
  </si>
  <si>
    <t>400 box</t>
  </si>
  <si>
    <t>144 dos</t>
  </si>
  <si>
    <t>216 ls</t>
  </si>
  <si>
    <t>280 ls</t>
  </si>
  <si>
    <t>26 BOX</t>
  </si>
  <si>
    <t>225 ls</t>
  </si>
  <si>
    <t>48 box 50</t>
  </si>
  <si>
    <t>24 grs</t>
  </si>
  <si>
    <t>48 box 36</t>
  </si>
  <si>
    <t>160 box</t>
  </si>
  <si>
    <t>60 tabung</t>
  </si>
  <si>
    <t>10.000 pc</t>
  </si>
  <si>
    <t>504 set</t>
  </si>
  <si>
    <t>15 roll</t>
  </si>
  <si>
    <t>560 pc</t>
  </si>
  <si>
    <t>125 pak</t>
  </si>
  <si>
    <t>500 pak</t>
  </si>
  <si>
    <t>20 pk</t>
  </si>
  <si>
    <t>22 Disp</t>
  </si>
  <si>
    <t>4000 pc</t>
  </si>
  <si>
    <t>2000 pk</t>
  </si>
  <si>
    <t>200 pk</t>
  </si>
  <si>
    <t>10 rim</t>
  </si>
  <si>
    <t>5 rim</t>
  </si>
  <si>
    <t>5000 lbr</t>
  </si>
  <si>
    <t>2 rim</t>
  </si>
  <si>
    <t>60 pk</t>
  </si>
  <si>
    <t>900 pc</t>
  </si>
  <si>
    <t>56 ls</t>
  </si>
  <si>
    <t>84 ls</t>
  </si>
  <si>
    <t>240 set</t>
  </si>
  <si>
    <t>100 box</t>
  </si>
  <si>
    <t>75 box</t>
  </si>
  <si>
    <t>25 gr</t>
  </si>
  <si>
    <t>25 gros</t>
  </si>
  <si>
    <t>15 gros</t>
  </si>
  <si>
    <t>20 gr</t>
  </si>
  <si>
    <t>15 gr</t>
  </si>
  <si>
    <t>432 pc</t>
  </si>
  <si>
    <t>10 pk</t>
  </si>
  <si>
    <t>100 pk</t>
  </si>
  <si>
    <t>72 set</t>
  </si>
  <si>
    <t>25 pk</t>
  </si>
  <si>
    <t>70 ls</t>
  </si>
  <si>
    <t>25 kg</t>
  </si>
  <si>
    <t>288 Rtg</t>
  </si>
  <si>
    <t>18 pc</t>
  </si>
  <si>
    <t>320 set</t>
  </si>
  <si>
    <t>120 set</t>
  </si>
  <si>
    <t>204 pc</t>
  </si>
  <si>
    <t>4 ls</t>
  </si>
  <si>
    <t>59 ls</t>
  </si>
  <si>
    <t>25 ls</t>
  </si>
  <si>
    <t>64 pc</t>
  </si>
  <si>
    <t>50 dos</t>
  </si>
  <si>
    <t>52 ls</t>
  </si>
  <si>
    <t>1500 pc</t>
  </si>
  <si>
    <t>692 pc</t>
  </si>
  <si>
    <t>98 pc</t>
  </si>
  <si>
    <t>70 pc</t>
  </si>
  <si>
    <t>88 pc</t>
  </si>
  <si>
    <t>750 pc</t>
  </si>
  <si>
    <t>24000 pc</t>
  </si>
  <si>
    <t>27000 pc</t>
  </si>
  <si>
    <t>13500 pc</t>
  </si>
  <si>
    <t>3000 bh</t>
  </si>
  <si>
    <t>175 ls</t>
  </si>
  <si>
    <t>280 pc</t>
  </si>
  <si>
    <t>96 set</t>
  </si>
  <si>
    <t>60 set</t>
  </si>
  <si>
    <t>192 set</t>
  </si>
  <si>
    <t xml:space="preserve"> 288 pc</t>
  </si>
  <si>
    <t>48 set</t>
  </si>
  <si>
    <t>28 ls</t>
  </si>
  <si>
    <t>26 ls</t>
  </si>
  <si>
    <t>600 set</t>
  </si>
  <si>
    <t>375 ls</t>
  </si>
  <si>
    <t>288 Disp</t>
  </si>
  <si>
    <t>33 ls</t>
  </si>
  <si>
    <t>90 pc</t>
  </si>
  <si>
    <t>160 bh</t>
  </si>
  <si>
    <t>57 ls</t>
  </si>
  <si>
    <t>27 ls</t>
  </si>
  <si>
    <t>198 pc</t>
  </si>
  <si>
    <t>3600pc</t>
  </si>
  <si>
    <t>7 1/2 grs</t>
  </si>
  <si>
    <t>23 box</t>
  </si>
  <si>
    <t>27 box</t>
  </si>
  <si>
    <t>96 tabung</t>
  </si>
  <si>
    <t>19 box</t>
  </si>
  <si>
    <t>30 grs</t>
  </si>
  <si>
    <t>10 box</t>
  </si>
  <si>
    <t>40 gr</t>
  </si>
  <si>
    <t>24 dos</t>
  </si>
  <si>
    <t>288 set</t>
  </si>
  <si>
    <t>40 dos</t>
  </si>
  <si>
    <t>720 pk</t>
  </si>
  <si>
    <t>260 pc</t>
  </si>
  <si>
    <t>2500 pc</t>
  </si>
  <si>
    <t>1000 ls</t>
  </si>
  <si>
    <t>240 pk</t>
  </si>
  <si>
    <t>200 roll</t>
  </si>
  <si>
    <t>1 grs</t>
  </si>
  <si>
    <t>16 grs</t>
  </si>
  <si>
    <t>56 set</t>
  </si>
  <si>
    <t>112 box</t>
  </si>
  <si>
    <t>2 ls</t>
  </si>
  <si>
    <t>20 card</t>
  </si>
  <si>
    <t>2520 pc</t>
  </si>
  <si>
    <t>100 card</t>
  </si>
  <si>
    <t>20 Dos</t>
  </si>
  <si>
    <t>40 tas</t>
  </si>
  <si>
    <t>45 tas</t>
  </si>
  <si>
    <t>40 pk</t>
  </si>
  <si>
    <t>40 pak</t>
  </si>
  <si>
    <t>21 box</t>
  </si>
  <si>
    <t>75 ls</t>
  </si>
  <si>
    <t>800 pk</t>
  </si>
  <si>
    <t>32 ls</t>
  </si>
  <si>
    <t>34 ls</t>
  </si>
  <si>
    <t>300 PCS</t>
  </si>
  <si>
    <t>200 bh</t>
  </si>
  <si>
    <t>848 pc</t>
  </si>
  <si>
    <t>130 pc</t>
  </si>
  <si>
    <t>83 pc</t>
  </si>
  <si>
    <t>150 pc</t>
  </si>
  <si>
    <t>116 pc</t>
  </si>
  <si>
    <t>167 pc</t>
  </si>
  <si>
    <t>170 pc</t>
  </si>
  <si>
    <t>186 pc</t>
  </si>
  <si>
    <t>140 pc</t>
  </si>
  <si>
    <t>110 pc</t>
  </si>
  <si>
    <t>36 pk</t>
  </si>
  <si>
    <t>30 bks</t>
  </si>
  <si>
    <t>22 ls</t>
  </si>
  <si>
    <t>85 ls</t>
  </si>
  <si>
    <t>218 pk</t>
  </si>
  <si>
    <t>500 pk</t>
  </si>
  <si>
    <t>7200 pc</t>
  </si>
  <si>
    <t>20.000 pc</t>
  </si>
  <si>
    <t>70.000 pc</t>
  </si>
  <si>
    <t>15.000 pc</t>
  </si>
  <si>
    <t>5040 pc</t>
  </si>
  <si>
    <t>2016 pc</t>
  </si>
  <si>
    <t>64 ls</t>
  </si>
  <si>
    <t>2304 pc</t>
  </si>
  <si>
    <t>12 box/ 30</t>
  </si>
  <si>
    <t>76 pc</t>
  </si>
  <si>
    <t>250 pk</t>
  </si>
  <si>
    <t>300 pk</t>
  </si>
  <si>
    <t>60 dos</t>
  </si>
  <si>
    <t>P case magnit 1628 kalkulaor</t>
  </si>
  <si>
    <t>P case klg XDA 3339 Doraemon  /TSUM</t>
  </si>
  <si>
    <t>P case klg XDA 3339 Doraemon/ TSUM</t>
  </si>
  <si>
    <t>Palet anggur</t>
  </si>
  <si>
    <t>garisan 30cm enter</t>
  </si>
  <si>
    <t>palet apel</t>
  </si>
  <si>
    <t>palet anggur</t>
  </si>
  <si>
    <t>Isi label 2 line JK</t>
  </si>
  <si>
    <t>PW 12W PB JK</t>
  </si>
  <si>
    <t>Masker 50 pp non woven</t>
  </si>
  <si>
    <t>Crayon Titi 12W mini CR</t>
  </si>
  <si>
    <t>Stapler Kenko HD 10</t>
  </si>
  <si>
    <t>Isi gel 6 pc</t>
  </si>
  <si>
    <t>Isi gel 12 pc</t>
  </si>
  <si>
    <t>Isi gel 20 pc</t>
  </si>
  <si>
    <t>PW 12W Kenko pendek</t>
  </si>
  <si>
    <t>Isi label JK 1 Line kuning</t>
  </si>
  <si>
    <t>O pastel 12W CHC JK</t>
  </si>
  <si>
    <t>Isi cutter Kenko besar</t>
  </si>
  <si>
    <t>Koala mix</t>
  </si>
  <si>
    <t>Tipe-ex Kenko KE-107</t>
  </si>
  <si>
    <t>Isi label JK 2 line putih</t>
  </si>
  <si>
    <t>Asahan toples 917</t>
  </si>
  <si>
    <t>Asahan lokomotif 2535</t>
  </si>
  <si>
    <t>b</t>
  </si>
  <si>
    <t>Gunting gunindo oll</t>
  </si>
  <si>
    <t>Gunting panther no.5</t>
  </si>
  <si>
    <t>Agenda 6213</t>
  </si>
  <si>
    <t>Balon sablon polkadot 1232</t>
  </si>
  <si>
    <t>expanding file cute bear</t>
  </si>
  <si>
    <t>pensil 2b fancy (36) 8 seri</t>
  </si>
  <si>
    <t>pensil xd 2071 (40)</t>
  </si>
  <si>
    <t>Pensil cola komputer</t>
  </si>
  <si>
    <t>PC 6807</t>
  </si>
  <si>
    <t>isi jos orange 8113</t>
  </si>
  <si>
    <t>hitek jos biru</t>
  </si>
  <si>
    <t>hitek jos ht</t>
  </si>
  <si>
    <t>isi gel tabung 6 pc</t>
  </si>
  <si>
    <t>garisan set fancy</t>
  </si>
  <si>
    <t>be 70</t>
  </si>
  <si>
    <t>eko</t>
  </si>
  <si>
    <t>15 pot</t>
  </si>
  <si>
    <t>p case rest 8284</t>
  </si>
  <si>
    <t>Pensil 2.0 vanco</t>
  </si>
  <si>
    <t>map zipper binder a5 kotak topla</t>
  </si>
  <si>
    <t>Expanding file 3603</t>
  </si>
  <si>
    <t>ID card Ai warna kuning</t>
  </si>
  <si>
    <t>1/160 pc, 3/144 pc</t>
  </si>
  <si>
    <t>Garisan set 7505</t>
  </si>
  <si>
    <t>Tas batik B5 vti</t>
  </si>
  <si>
    <t>Tas idul fitri kertas</t>
  </si>
  <si>
    <t>Bp Zhixin 3086/3056/30089/3031/3068 faktur</t>
  </si>
  <si>
    <t>Post it magnet 320</t>
  </si>
  <si>
    <t>Post it magnit 812</t>
  </si>
  <si>
    <t>Crayon putar 12W fancy panjang</t>
  </si>
  <si>
    <t>crayon putar 12w fancy panjang</t>
  </si>
  <si>
    <t>Column5</t>
  </si>
  <si>
    <t>Column6</t>
  </si>
  <si>
    <t>Column7</t>
  </si>
  <si>
    <t>kt1</t>
  </si>
  <si>
    <t>kt2</t>
  </si>
  <si>
    <t>kt3</t>
  </si>
  <si>
    <t>kt4</t>
  </si>
  <si>
    <t>Clip jumbo Kenko no.5</t>
  </si>
  <si>
    <t>Refil gel xdm GP 4117</t>
  </si>
  <si>
    <t>18 BOX</t>
  </si>
  <si>
    <t>Tipe-ex XDM 6078</t>
  </si>
  <si>
    <t>18 BOX (48)</t>
  </si>
  <si>
    <t>Tipe-ex XDM 6079</t>
  </si>
  <si>
    <t>Tipe-ex XDM 6145</t>
  </si>
  <si>
    <t>16 BOX (36)</t>
  </si>
  <si>
    <t>Tipe-ex XDM 8005</t>
  </si>
  <si>
    <t>Tipe-ex XDM 8007</t>
  </si>
  <si>
    <t>Punch Kenko no.40</t>
  </si>
  <si>
    <t>5 LSN</t>
  </si>
  <si>
    <t>Desk set K 238</t>
  </si>
  <si>
    <t>Stapler Kenko HD-10 D</t>
  </si>
  <si>
    <t>Mesin Label MX-5500</t>
  </si>
  <si>
    <t>B clip Kenko 155</t>
  </si>
  <si>
    <t>20 GRS</t>
  </si>
  <si>
    <t>GRS</t>
  </si>
  <si>
    <t>Gel pen KE 200 hitam</t>
  </si>
  <si>
    <t>12 GRS</t>
  </si>
  <si>
    <t>Punch Kenko no.30</t>
  </si>
  <si>
    <t>10 LSN</t>
  </si>
  <si>
    <t>Stampad Kenko no.0</t>
  </si>
  <si>
    <t>Punch Kenko no.40 XL</t>
  </si>
  <si>
    <t>4 LSN</t>
  </si>
  <si>
    <t>18 LSN</t>
  </si>
  <si>
    <t>Stip ERB 40 SQ hitam</t>
  </si>
  <si>
    <t>Tipe-ex Kenko KE 823 m</t>
  </si>
  <si>
    <t>500 ROL</t>
  </si>
  <si>
    <t>ROL</t>
  </si>
  <si>
    <t>Label LB p2 LN (2 brs)</t>
  </si>
  <si>
    <t>Label LB-1LY (1 brs) kuning</t>
  </si>
  <si>
    <t>Label LB-p2cy (2 brs ?)</t>
  </si>
  <si>
    <t>1000 ROL</t>
  </si>
  <si>
    <t>B clip JK 260</t>
  </si>
  <si>
    <t>Bp 338 Vocus JK hitam</t>
  </si>
  <si>
    <t>Bonus u/pem B.clip 105 Sd 280</t>
  </si>
  <si>
    <t>O pastel 12W</t>
  </si>
  <si>
    <t>O pastel 18W</t>
  </si>
  <si>
    <t>72 PCS</t>
  </si>
  <si>
    <t>O pastel 24W</t>
  </si>
  <si>
    <t>48 PCS</t>
  </si>
  <si>
    <t>O pastel 12 CHC</t>
  </si>
  <si>
    <t>Bp 338 Vocus JK htm</t>
  </si>
  <si>
    <t>Label LB 2RL (1 brs)</t>
  </si>
  <si>
    <t>Paper clip JK C-3100</t>
  </si>
  <si>
    <t>288 PCS</t>
  </si>
  <si>
    <t>Isi pensil PL 10 2B</t>
  </si>
  <si>
    <t>Isi pensil PL 07 2B</t>
  </si>
  <si>
    <t>Asahan JK B ?2</t>
  </si>
  <si>
    <t>60 BOX (24)</t>
  </si>
  <si>
    <t>Asahan JK SP 362</t>
  </si>
  <si>
    <t>180 BOX (24)</t>
  </si>
  <si>
    <t>Stampad JK no.12</t>
  </si>
  <si>
    <t>18 Pak (12)</t>
  </si>
  <si>
    <t>PW CP-24 PB JK</t>
  </si>
  <si>
    <t>Gunting SC 848 JK</t>
  </si>
  <si>
    <t>Isi cutter L 150 JK</t>
  </si>
  <si>
    <t>40 LSN</t>
  </si>
  <si>
    <t>.</t>
  </si>
  <si>
    <t>Stapler Kenko HD 10 D</t>
  </si>
  <si>
    <t>Binder clip Kenko no.155</t>
  </si>
  <si>
    <t>Agenda 22k (BA 22K)</t>
  </si>
  <si>
    <t>Address telp 3 Dimensi mobil/ barbie (128)</t>
  </si>
  <si>
    <t>Asahan 5114 LOL (24)</t>
  </si>
  <si>
    <t>Asahan meja xc s551 mobil</t>
  </si>
  <si>
    <t>Asahan pswt xzg-8808 (96)</t>
  </si>
  <si>
    <t>Asahan putar 0544 doll</t>
  </si>
  <si>
    <t>Asahan putar 0617 sepeda</t>
  </si>
  <si>
    <t>bensia 2c bts 128</t>
  </si>
  <si>
    <t>Bp 2c 2689 4w dny</t>
  </si>
  <si>
    <t>Bp candy 806</t>
  </si>
  <si>
    <t>bp candy CC 810</t>
  </si>
  <si>
    <t>bp candy CC 916</t>
  </si>
  <si>
    <t>bp cosh Cs 8601</t>
  </si>
  <si>
    <t>Bp gell 0910 boneka</t>
  </si>
  <si>
    <t>bp gell 8727</t>
  </si>
  <si>
    <t>bp Gell 9865</t>
  </si>
  <si>
    <t>bp gell 9926</t>
  </si>
  <si>
    <t>bp Gell agp 13672</t>
  </si>
  <si>
    <t>bp Gell hb 2258</t>
  </si>
  <si>
    <t>bp Gell hb k 0898</t>
  </si>
  <si>
    <t>bp Gell mp 013 (karung hj)</t>
  </si>
  <si>
    <t>bp Gell sanmao 9638</t>
  </si>
  <si>
    <t>bp Gell sanmao 9983</t>
  </si>
  <si>
    <t>bp koxi fancy kx 705</t>
  </si>
  <si>
    <t>bp koxi fancy s3 kt 1701</t>
  </si>
  <si>
    <t>bp pelangi 006</t>
  </si>
  <si>
    <t>Bp tf 1190 B</t>
  </si>
  <si>
    <t>Bp tf 344 batik</t>
  </si>
  <si>
    <t>Bp tg 340 ht (f)</t>
  </si>
  <si>
    <t>bp xdm gp 3012(1)</t>
  </si>
  <si>
    <t>bts nb a666/a6</t>
  </si>
  <si>
    <t>Clipboard 307 s worry kecil</t>
  </si>
  <si>
    <t>Clipboard fancy mika galaxy</t>
  </si>
  <si>
    <t>Clipboard fancy ms 168 (smart)</t>
  </si>
  <si>
    <t>clipboard folio fancy smm deluxe</t>
  </si>
  <si>
    <t>clipboard 6688 trans koala</t>
  </si>
  <si>
    <t>diary parfume asiong</t>
  </si>
  <si>
    <t>Dispenser Van art 20030</t>
  </si>
  <si>
    <t>Fancy Set AB JB SM 30 hk 1</t>
  </si>
  <si>
    <t>Garisan 20cm ly 8161 (120)</t>
  </si>
  <si>
    <t>Garisan 20cm m 1824-11 (100)</t>
  </si>
  <si>
    <t>Gunting Besco b 82</t>
  </si>
  <si>
    <t>Jangka xb5 5001a</t>
  </si>
  <si>
    <t>k lipat fluorescent 12x12</t>
  </si>
  <si>
    <t>k lipat fluorescent 14x14</t>
  </si>
  <si>
    <t>k lipat fluorescent 20x20</t>
  </si>
  <si>
    <t>Karet B bebek sawah</t>
  </si>
  <si>
    <t>asahan toples golden (24)</t>
  </si>
  <si>
    <t>Kartu stock Kwarto P</t>
  </si>
  <si>
    <t>Kartu stock kwarto p</t>
  </si>
  <si>
    <t>Kartu stock Kwarto hj</t>
  </si>
  <si>
    <t>Kartu stock Kwarto B</t>
  </si>
  <si>
    <t>Kartu stock Kwarto K</t>
  </si>
  <si>
    <t>Kartu Stock Kwarto M</t>
  </si>
  <si>
    <t>Kartu stock Kwarto Hj</t>
  </si>
  <si>
    <t>kartu undangan anak deluxe</t>
  </si>
  <si>
    <t>kartu undangan anak b</t>
  </si>
  <si>
    <t>Lem cair 4020 (50ml) (36)</t>
  </si>
  <si>
    <t>Lem cair b.glue 22ml mini</t>
  </si>
  <si>
    <t>Lem cair b.glue 75ml t</t>
  </si>
  <si>
    <t>Lem cair by 309 38ml(24)</t>
  </si>
  <si>
    <t>Magic board 105 house</t>
  </si>
  <si>
    <t>Map fancy batik kcg 2</t>
  </si>
  <si>
    <t>Map ret imitasi mt 1112</t>
  </si>
  <si>
    <t>memo + giant 810026</t>
  </si>
  <si>
    <t>memo 5 dsg</t>
  </si>
  <si>
    <t>memo fancy 912(1)</t>
  </si>
  <si>
    <t>Memo ring eva mn 002 w.land</t>
  </si>
  <si>
    <t>Nb A6 bts 80 biasa 288 50.51</t>
  </si>
  <si>
    <t>Nb A6 bts 80 biasa 288 50.64</t>
  </si>
  <si>
    <t>Nb spiral B5 B 152 22618</t>
  </si>
  <si>
    <t xml:space="preserve">Notes spiral batik 501 jos </t>
  </si>
  <si>
    <t>Op putar 12w pdk 1011 box</t>
  </si>
  <si>
    <t>Pc a 2-20 pc 50-80</t>
  </si>
  <si>
    <t>pc magnet cc 7806 + call</t>
  </si>
  <si>
    <t>Pc magnit 8123 jam</t>
  </si>
  <si>
    <t>pc magnit 9357</t>
  </si>
  <si>
    <t>Pc magnit A 787   pu+cb</t>
  </si>
  <si>
    <t>Pc magnit a863</t>
  </si>
  <si>
    <t>Pc magnit B 2008</t>
  </si>
  <si>
    <t>PC magnit KT 858</t>
  </si>
  <si>
    <t>PC plst HT-406</t>
  </si>
  <si>
    <t>pc ret 6133</t>
  </si>
  <si>
    <t>pc ret 6134</t>
  </si>
  <si>
    <t>pc ret 8319</t>
  </si>
  <si>
    <t>pc ret 8935 blk</t>
  </si>
  <si>
    <t>pc ret big hero tutup panjang</t>
  </si>
  <si>
    <t>pc ret coin little pony 1012</t>
  </si>
  <si>
    <t>pc ret tz 1165</t>
  </si>
  <si>
    <t>pc ret tz 1195</t>
  </si>
  <si>
    <t>pc ret xml  6171</t>
  </si>
  <si>
    <t>pc sdip 0826</t>
  </si>
  <si>
    <t>Pensil 2b p puff k+b(1)/ br tua(1)</t>
  </si>
  <si>
    <t>pensil box 4 motif wtp (72 pc)</t>
  </si>
  <si>
    <t>Pensil collen 2b fancy</t>
  </si>
  <si>
    <t>Pensil unicorn 1638</t>
  </si>
  <si>
    <t>pensil tz pc.le</t>
  </si>
  <si>
    <t>Remover l 9002 k 12</t>
  </si>
  <si>
    <t>sipoa angel (8)/ strawberry</t>
  </si>
  <si>
    <t>Stabillo cs 2001 cosh BLK</t>
  </si>
  <si>
    <t>Pensil HB RT 6  (makro)</t>
  </si>
  <si>
    <t>Pensil hp 200 hk (1x72)</t>
  </si>
  <si>
    <t>Pensil zhong hwa 69 2B</t>
  </si>
  <si>
    <t>Tipeex 0807 pr</t>
  </si>
  <si>
    <t>Tipeex 0808 h kitty</t>
  </si>
  <si>
    <t>Sampul Roll 34T Kenjoy</t>
  </si>
  <si>
    <t>Sampul Roll 45B Kenjoy</t>
  </si>
  <si>
    <t>Map jala c warna moshi kancing</t>
  </si>
  <si>
    <t>Kartu Stock Folio K(16)/ B(10)</t>
  </si>
  <si>
    <t>Kartu stock folio k(16)/ b(10)</t>
  </si>
  <si>
    <t>Map kcg sika P (12), HJ(17)</t>
  </si>
  <si>
    <t>memo fancy 0248</t>
  </si>
  <si>
    <t>Memo Fancy 0248</t>
  </si>
  <si>
    <t>tipeex 0806 mm</t>
  </si>
  <si>
    <t>Pensil tabung 72 dsy (24tab)</t>
  </si>
  <si>
    <t>cutter taco b</t>
  </si>
  <si>
    <t>kurang 5</t>
  </si>
  <si>
    <t>NB Exclusive 0801/ 80</t>
  </si>
  <si>
    <t>P case magnit 6807</t>
  </si>
  <si>
    <t>Palet Apel (3)/ Anggur (1)</t>
  </si>
  <si>
    <t>Tipe-ex 737</t>
  </si>
  <si>
    <t>Isi gel 20 dos anjing 4117</t>
  </si>
  <si>
    <t>Garisan 30 cm Enter</t>
  </si>
  <si>
    <t>Gunting JK 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</si>
</sst>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49" fontId="0" fillId="0" borderId="0" xfId="0" applyNumberFormat="1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NumberFormat="1" applyFill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color theme="0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30" formatCode="@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masuk" displayName="masuk" ref="A2:S81" totalsRowShown="0">
  <autoFilter ref="A2:S81"/>
  <tableColumns count="19">
    <tableColumn id="17" name="concat" dataDxfId="31">
      <calculatedColumnFormula>LOWER(SUBSTITUTE(SUBSTITUTE(SUBSTITUTE(masuk[[#This Row],[NAMA BARANG]]," ",""),"-",""),".",""))</calculatedColumnFormula>
    </tableColumn>
    <tableColumn id="1" name="nobm" dataDxfId="30"/>
    <tableColumn id="2" name="idbm" dataDxfId="29"/>
    <tableColumn id="3" name="tgl" dataDxfId="28"/>
    <tableColumn id="4" name="NAMA BARANG"/>
    <tableColumn id="5" name="supp"/>
    <tableColumn id="6" name="qty/ ctn"/>
    <tableColumn id="7" name="CTN"/>
    <tableColumn id="8" name="harga/ ctn" dataDxfId="27"/>
    <tableColumn id="9" name="harga stn" dataDxfId="26"/>
    <tableColumn id="10" name="ket stn" dataDxfId="25"/>
    <tableColumn id="11" name="disc 1" dataDxfId="24"/>
    <tableColumn id="12" name="disc 2" dataDxfId="23"/>
    <tableColumn id="13" name="keterangan" dataDxfId="22"/>
    <tableColumn id="14" name="jenis"/>
    <tableColumn id="15" name="id nota"/>
    <tableColumn id="16" name="jk/kenko"/>
    <tableColumn id="21" name="id" dataDxfId="21">
      <calculatedColumnFormula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calculatedColumnFormula>
    </tableColumn>
    <tableColumn id="23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keluar" displayName="keluar" ref="A3:K174" totalsRowShown="0">
  <autoFilter ref="A3:K174"/>
  <tableColumns count="11">
    <tableColumn id="12" name="concat" dataDxfId="20">
      <calculatedColumnFormula>LOWER(SUBSTITUTE(SUBSTITUTE(SUBSTITUTE(keluar[[#This Row],[NAMA BARANG]]," ",""),"-",""),".",""))</calculatedColumnFormula>
    </tableColumn>
    <tableColumn id="1" name="tgl"/>
    <tableColumn id="3" name="NAMA BARANG"/>
    <tableColumn id="4" name="CTN"/>
    <tableColumn id="5" name="kt1" dataDxfId="19"/>
    <tableColumn id="6" name="kt2"/>
    <tableColumn id="7" name="kt3"/>
    <tableColumn id="8" name="kt4"/>
    <tableColumn id="9" name="Column5" dataDxfId="18">
      <calculatedColumnFormula>IF(keluar[[#This Row],[NAMA BARANG]]="","",_xlfn.IFNA(MATCH(keluar[[#This Row],[concat]],BIASA[concat],0),""))</calculatedColumnFormula>
    </tableColumn>
    <tableColumn id="10" name="Column6"/>
    <tableColumn id="11" name="Column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JK_KENKO" displayName="JK_KENKO" ref="A2:H136" totalsRowShown="0">
  <autoFilter ref="A2:H136"/>
  <sortState ref="A3:H135">
    <sortCondition ref="B2:B135"/>
  </sortState>
  <tableColumns count="8">
    <tableColumn id="5" name="concat" dataDxfId="16">
      <calculatedColumnFormula>LOWER(SUBSTITUTE(SUBSTITUTE(SUBSTITUTE(JK_KENKO[[#This Row],[NAMA BARANG]]," ",""),"-",""),".",""))</calculatedColumnFormula>
    </tableColumn>
    <tableColumn id="1" name="//" dataDxfId="15">
      <calculatedColumnFormula>IF(JK_KENKO[[#This Row],[CTN]]&gt;0,ROW()-ROWS($B$1:$B$2),"")</calculatedColumnFormula>
    </tableColumn>
    <tableColumn id="2" name="NAMA BARANG" dataDxfId="14"/>
    <tableColumn id="3" name="KET" dataDxfId="13"/>
    <tableColumn id="7" name="CTN" dataDxfId="12">
      <calculatedColumnFormula>SUM(JK_KENKO[[#This Row],[AWAL]]:JK_KENKO[[#This Row],[MASUK]])-JK_KENKO[[#This Row],[KELUAR]]</calculatedColumnFormula>
    </tableColumn>
    <tableColumn id="4" name="AWAL" dataDxfId="11"/>
    <tableColumn id="6" name="MASUK" dataDxfId="10">
      <calculatedColumnFormula>SUMIF(masuk[concat],JK_KENKO[[#This Row],[concat]],masuk[CTN])</calculatedColumnFormula>
    </tableColumn>
    <tableColumn id="8" name="KELUAR" dataDxfId="9">
      <calculatedColumnFormula>SUMIF(keluar[concat],JK_KENKO[[#This Row],[concat]],keluar[CTN])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BIASA" displayName="BIASA" ref="A2:I2587" totalsRowShown="0">
  <autoFilter ref="A2:I2587"/>
  <sortState ref="A3:I2587">
    <sortCondition ref="B2:B2587"/>
  </sortState>
  <tableColumns count="9">
    <tableColumn id="8" name="concat" dataDxfId="6">
      <calculatedColumnFormula>LOWER(SUBSTITUTE(SUBSTITUTE(SUBSTITUTE(BIASA[[#This Row],[NAMA BARANG]]," ",""),"-",""),".",""))</calculatedColumnFormula>
    </tableColumn>
    <tableColumn id="1" name="//" dataDxfId="5">
      <calculatedColumnFormula>IF(BIASA[[#This Row],[CTN]]=0,"",COUNT($B$2:$B2)+1)</calculatedColumnFormula>
    </tableColumn>
    <tableColumn id="2" name="NAMA BARANG"/>
    <tableColumn id="3" name="KET" dataDxfId="4"/>
    <tableColumn id="4" name="CTN" dataDxfId="3">
      <calculatedColumnFormula>SUM(BIASA[[#This Row],[AWAL]]-BIASA[[#This Row],[KELUAR]])</calculatedColumnFormula>
    </tableColumn>
    <tableColumn id="5" name="AWAL"/>
    <tableColumn id="6" name="MASUK" dataDxfId="2">
      <calculatedColumnFormula>IFERROR(INDEX(masuk[CTN],MATCH("B"&amp;ROW()-ROWS($A$1:$A$2),masuk[id],0)),"")</calculatedColumnFormula>
    </tableColumn>
    <tableColumn id="7" name="KELUAR" dataDxfId="1">
      <calculatedColumnFormula>SUMIF(keluar[concat],BIASA[[#This Row],[concat]],keluar[CTN])</calculatedColumnFormula>
    </tableColumn>
    <tableColumn id="9" name="Column1" dataDxfId="0">
      <calculatedColumnFormula>IF(BIASA[[#This Row],[CTN]]=BIASA[[#This Row],[AWAL]],"",BIASA[[#This Row],[CTN]])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D26" zoomScale="85" zoomScaleNormal="85" workbookViewId="0">
      <selection activeCell="J77" sqref="J77"/>
    </sheetView>
  </sheetViews>
  <sheetFormatPr defaultRowHeight="15" outlineLevelCol="1" x14ac:dyDescent="0.25"/>
  <cols>
    <col min="1" max="1" width="9.140625" hidden="1" customWidth="1" outlineLevel="1"/>
    <col min="2" max="2" width="5.42578125" hidden="1" customWidth="1" outlineLevel="1"/>
    <col min="3" max="3" width="4.7109375" hidden="1" customWidth="1" outlineLevel="1"/>
    <col min="4" max="4" width="10.7109375" style="2" bestFit="1" customWidth="1" collapsed="1"/>
    <col min="5" max="5" width="39.85546875" bestFit="1" customWidth="1"/>
    <col min="6" max="6" width="10.85546875" bestFit="1" customWidth="1"/>
    <col min="7" max="7" width="15.85546875" bestFit="1" customWidth="1"/>
    <col min="8" max="8" width="6.5703125" customWidth="1"/>
    <col min="9" max="9" width="12" style="3" customWidth="1"/>
    <col min="10" max="10" width="11.140625" style="3" customWidth="1"/>
    <col min="11" max="11" width="9.140625" customWidth="1"/>
    <col min="12" max="13" width="8" customWidth="1"/>
    <col min="14" max="14" width="29.85546875" bestFit="1" customWidth="1"/>
    <col min="15" max="15" width="7.42578125" customWidth="1"/>
    <col min="16" max="16" width="9.28515625" customWidth="1"/>
    <col min="18" max="18" width="9.140625" style="15"/>
    <col min="19" max="19" width="24.5703125" customWidth="1"/>
  </cols>
  <sheetData>
    <row r="2" spans="1:19" x14ac:dyDescent="0.25">
      <c r="A2" t="s">
        <v>249</v>
      </c>
      <c r="B2" t="s">
        <v>247</v>
      </c>
      <c r="C2" s="6" t="s">
        <v>246</v>
      </c>
      <c r="D2" s="2" t="s">
        <v>73</v>
      </c>
      <c r="E2" t="s">
        <v>248</v>
      </c>
      <c r="F2" t="s">
        <v>74</v>
      </c>
      <c r="G2" t="s">
        <v>75</v>
      </c>
      <c r="H2" t="s">
        <v>6</v>
      </c>
      <c r="I2" s="3" t="s">
        <v>76</v>
      </c>
      <c r="J2" s="3" t="s">
        <v>77</v>
      </c>
      <c r="K2" t="s">
        <v>78</v>
      </c>
      <c r="L2" t="s">
        <v>79</v>
      </c>
      <c r="M2" t="s">
        <v>80</v>
      </c>
      <c r="N2" t="s">
        <v>81</v>
      </c>
      <c r="O2" t="s">
        <v>82</v>
      </c>
      <c r="P2" t="s">
        <v>83</v>
      </c>
      <c r="Q2" t="s">
        <v>86</v>
      </c>
      <c r="R2" s="15" t="s">
        <v>84</v>
      </c>
      <c r="S2" t="s">
        <v>85</v>
      </c>
    </row>
    <row r="3" spans="1:19" x14ac:dyDescent="0.25">
      <c r="A3" t="str">
        <f>LOWER(SUBSTITUTE(SUBSTITUTE(SUBSTITUTE(masuk[[#This Row],[NAMA BARANG]]," ",""),"-",""),".",""))</f>
        <v>crayonputarfancypanjang</v>
      </c>
      <c r="B3" s="1">
        <v>2165</v>
      </c>
      <c r="C3" s="6">
        <v>512</v>
      </c>
      <c r="D3" s="2">
        <v>44676</v>
      </c>
      <c r="E3" t="s">
        <v>0</v>
      </c>
      <c r="F3" t="s">
        <v>1</v>
      </c>
      <c r="G3" t="s">
        <v>2</v>
      </c>
      <c r="H3">
        <v>2</v>
      </c>
      <c r="I3" s="3">
        <v>1944000</v>
      </c>
      <c r="J3" s="3">
        <v>13500</v>
      </c>
      <c r="K3" s="3" t="s">
        <v>3</v>
      </c>
      <c r="L3" s="4"/>
      <c r="M3" s="4"/>
      <c r="N3" s="5"/>
      <c r="O3" t="s">
        <v>5</v>
      </c>
      <c r="P3">
        <v>493</v>
      </c>
      <c r="R3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4" spans="1:19" x14ac:dyDescent="0.25">
      <c r="A4" t="str">
        <f>LOWER(SUBSTITUTE(SUBSTITUTE(SUBSTITUTE(masuk[[#This Row],[NAMA BARANG]]," ",""),"-",""),".",""))</f>
        <v/>
      </c>
      <c r="B4" s="1" t="s">
        <v>4</v>
      </c>
      <c r="C4" s="6" t="s">
        <v>4</v>
      </c>
      <c r="D4" s="2" t="s">
        <v>4</v>
      </c>
      <c r="J4" s="3" t="s">
        <v>4</v>
      </c>
      <c r="K4" s="3" t="s">
        <v>4</v>
      </c>
      <c r="L4" s="4"/>
      <c r="M4" s="4"/>
      <c r="N4" s="5"/>
      <c r="O4" t="s">
        <v>4</v>
      </c>
      <c r="R4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5" spans="1:19" x14ac:dyDescent="0.25">
      <c r="A5" t="str">
        <f>LOWER(SUBSTITUTE(SUBSTITUTE(SUBSTITUTE(masuk[[#This Row],[NAMA BARANG]]," ",""),"-",""),".",""))</f>
        <v>gelpenkenkoke303tgelhitam</v>
      </c>
      <c r="B5" s="1">
        <v>2166</v>
      </c>
      <c r="C5" s="6">
        <v>665</v>
      </c>
      <c r="D5" s="2">
        <v>44676</v>
      </c>
      <c r="E5" t="s">
        <v>7</v>
      </c>
      <c r="F5" t="s">
        <v>8</v>
      </c>
      <c r="G5" t="s">
        <v>9</v>
      </c>
      <c r="H5">
        <v>2</v>
      </c>
      <c r="I5" s="3">
        <v>3110400</v>
      </c>
      <c r="J5" s="3">
        <v>21600</v>
      </c>
      <c r="K5" s="3" t="s">
        <v>10</v>
      </c>
      <c r="L5" s="4">
        <v>0.17</v>
      </c>
      <c r="M5" s="4"/>
      <c r="N5" s="5"/>
      <c r="O5" t="s">
        <v>11</v>
      </c>
      <c r="P5">
        <v>494</v>
      </c>
      <c r="Q5">
        <v>1</v>
      </c>
      <c r="R5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F40</v>
      </c>
    </row>
    <row r="6" spans="1:19" x14ac:dyDescent="0.25">
      <c r="A6" t="str">
        <f>LOWER(SUBSTITUTE(SUBSTITUTE(SUBSTITUTE(masuk[[#This Row],[NAMA BARANG]]," ",""),"-",""),".",""))</f>
        <v>tipeexkenkoke01</v>
      </c>
      <c r="B6" s="1">
        <v>2167</v>
      </c>
      <c r="C6" s="6">
        <v>776</v>
      </c>
      <c r="D6" s="2">
        <v>44676</v>
      </c>
      <c r="E6" t="s">
        <v>12</v>
      </c>
      <c r="F6" t="s">
        <v>8</v>
      </c>
      <c r="G6" t="s">
        <v>13</v>
      </c>
      <c r="H6">
        <v>15</v>
      </c>
      <c r="I6" s="3">
        <v>1900800</v>
      </c>
      <c r="J6" s="3">
        <v>52800</v>
      </c>
      <c r="K6" s="3" t="s">
        <v>10</v>
      </c>
      <c r="L6" s="4">
        <v>0.17</v>
      </c>
      <c r="M6" s="4"/>
      <c r="N6" s="5"/>
      <c r="O6" t="s">
        <v>14</v>
      </c>
      <c r="Q6">
        <v>1</v>
      </c>
      <c r="R6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F98</v>
      </c>
    </row>
    <row r="7" spans="1:19" x14ac:dyDescent="0.25">
      <c r="A7" t="str">
        <f>LOWER(SUBSTITUTE(SUBSTITUTE(SUBSTITUTE(masuk[[#This Row],[NAMA BARANG]]," ",""),"-",""),".",""))</f>
        <v/>
      </c>
      <c r="B7" s="1" t="s">
        <v>4</v>
      </c>
      <c r="C7" s="6" t="s">
        <v>4</v>
      </c>
      <c r="D7" s="2" t="s">
        <v>4</v>
      </c>
      <c r="J7" s="3" t="s">
        <v>4</v>
      </c>
      <c r="K7" s="3" t="s">
        <v>4</v>
      </c>
      <c r="L7" s="4"/>
      <c r="M7" s="4"/>
      <c r="N7" s="5"/>
      <c r="O7" t="s">
        <v>4</v>
      </c>
      <c r="R7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8" spans="1:19" x14ac:dyDescent="0.25">
      <c r="A8" t="str">
        <f>LOWER(SUBSTITUTE(SUBSTITUTE(SUBSTITUTE(masuk[[#This Row],[NAMA BARANG]]," ",""),"-",""),".",""))</f>
        <v>isicutterkenkol150</v>
      </c>
      <c r="B8" s="1">
        <v>2168</v>
      </c>
      <c r="C8" s="6">
        <v>674</v>
      </c>
      <c r="D8" s="2">
        <v>44676</v>
      </c>
      <c r="E8" t="s">
        <v>15</v>
      </c>
      <c r="F8" t="s">
        <v>8</v>
      </c>
      <c r="G8" t="s">
        <v>16</v>
      </c>
      <c r="H8">
        <v>2</v>
      </c>
      <c r="I8" s="3">
        <v>3744000</v>
      </c>
      <c r="J8" s="3">
        <v>62400</v>
      </c>
      <c r="K8" s="3" t="s">
        <v>10</v>
      </c>
      <c r="L8" s="4">
        <v>0.17</v>
      </c>
      <c r="M8" s="4"/>
      <c r="N8" s="5"/>
      <c r="O8" t="s">
        <v>17</v>
      </c>
      <c r="P8">
        <v>495</v>
      </c>
      <c r="Q8">
        <v>1</v>
      </c>
      <c r="R8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F43</v>
      </c>
      <c r="S8" t="s">
        <v>183</v>
      </c>
    </row>
    <row r="9" spans="1:19" x14ac:dyDescent="0.25">
      <c r="A9" t="str">
        <f>LOWER(SUBSTITUTE(SUBSTITUTE(SUBSTITUTE(masuk[[#This Row],[NAMA BARANG]]," ",""),"-",""),".",""))</f>
        <v>clipjumbokenkono5</v>
      </c>
      <c r="B9" s="1">
        <v>2169</v>
      </c>
      <c r="C9" s="6">
        <v>627</v>
      </c>
      <c r="D9" s="2">
        <v>44676</v>
      </c>
      <c r="E9" t="s">
        <v>18</v>
      </c>
      <c r="F9" t="s">
        <v>8</v>
      </c>
      <c r="G9" t="s">
        <v>19</v>
      </c>
      <c r="H9">
        <v>1</v>
      </c>
      <c r="I9" s="3">
        <v>800000</v>
      </c>
      <c r="J9" s="3">
        <v>40000</v>
      </c>
      <c r="K9" s="3" t="s">
        <v>21</v>
      </c>
      <c r="L9" s="4">
        <v>0.17</v>
      </c>
      <c r="M9" s="4"/>
      <c r="N9" s="5"/>
      <c r="O9" t="s">
        <v>22</v>
      </c>
      <c r="Q9">
        <v>1</v>
      </c>
      <c r="R9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F28</v>
      </c>
    </row>
    <row r="10" spans="1:19" x14ac:dyDescent="0.25">
      <c r="A10" t="str">
        <f>LOWER(SUBSTITUTE(SUBSTITUTE(SUBSTITUTE(masuk[[#This Row],[NAMA BARANG]]," ",""),"-",""),".",""))</f>
        <v>mesinlabelhargakenkomx5500</v>
      </c>
      <c r="B10" s="1">
        <v>2170</v>
      </c>
      <c r="C10" s="6">
        <v>696</v>
      </c>
      <c r="D10" s="2">
        <v>44676</v>
      </c>
      <c r="E10" t="s">
        <v>23</v>
      </c>
      <c r="F10" t="s">
        <v>8</v>
      </c>
      <c r="G10" t="s">
        <v>24</v>
      </c>
      <c r="H10">
        <v>1</v>
      </c>
      <c r="I10" s="3">
        <v>2250000</v>
      </c>
      <c r="J10" s="3">
        <v>45000</v>
      </c>
      <c r="K10" s="3" t="s">
        <v>3</v>
      </c>
      <c r="L10" s="4">
        <v>0.17</v>
      </c>
      <c r="M10" s="4"/>
      <c r="N10" s="5"/>
      <c r="O10" t="s">
        <v>25</v>
      </c>
      <c r="Q10">
        <v>1</v>
      </c>
      <c r="R10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F63</v>
      </c>
    </row>
    <row r="11" spans="1:19" x14ac:dyDescent="0.25">
      <c r="A11" t="str">
        <f>LOWER(SUBSTITUTE(SUBSTITUTE(SUBSTITUTE(masuk[[#This Row],[NAMA BARANG]]," ",""),"-",""),".",""))</f>
        <v>binderclipkenkono260</v>
      </c>
      <c r="B11" s="1">
        <v>2171</v>
      </c>
      <c r="C11" s="6">
        <v>620</v>
      </c>
      <c r="D11" s="2">
        <v>44676</v>
      </c>
      <c r="E11" t="s">
        <v>26</v>
      </c>
      <c r="F11" t="s">
        <v>8</v>
      </c>
      <c r="G11" t="s">
        <v>27</v>
      </c>
      <c r="H11">
        <v>2</v>
      </c>
      <c r="I11" s="3">
        <v>900000</v>
      </c>
      <c r="J11" s="3">
        <v>15000</v>
      </c>
      <c r="K11" s="3" t="s">
        <v>10</v>
      </c>
      <c r="L11" s="4">
        <v>0.17</v>
      </c>
      <c r="M11" s="4"/>
      <c r="N11" s="5"/>
      <c r="O11" t="s">
        <v>22</v>
      </c>
      <c r="Q11">
        <v>1</v>
      </c>
      <c r="R11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F6</v>
      </c>
    </row>
    <row r="12" spans="1:19" x14ac:dyDescent="0.25">
      <c r="A12" t="str">
        <f>LOWER(SUBSTITUTE(SUBSTITUTE(SUBSTITUTE(masuk[[#This Row],[NAMA BARANG]]," ",""),"-",""),".",""))</f>
        <v>staplerkenkohd10</v>
      </c>
      <c r="B12" s="1">
        <v>2172</v>
      </c>
      <c r="C12" s="6">
        <v>756</v>
      </c>
      <c r="D12" s="2">
        <v>44676</v>
      </c>
      <c r="E12" t="s">
        <v>28</v>
      </c>
      <c r="F12" t="s">
        <v>8</v>
      </c>
      <c r="G12" t="s">
        <v>29</v>
      </c>
      <c r="H12">
        <v>4</v>
      </c>
      <c r="I12" s="3">
        <v>1740000</v>
      </c>
      <c r="J12" s="3">
        <v>87000</v>
      </c>
      <c r="K12" s="3" t="s">
        <v>10</v>
      </c>
      <c r="L12" s="4">
        <v>0.17</v>
      </c>
      <c r="M12" s="4"/>
      <c r="N12" s="5"/>
      <c r="O12" t="s">
        <v>30</v>
      </c>
      <c r="Q12">
        <v>1</v>
      </c>
      <c r="R12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F86</v>
      </c>
    </row>
    <row r="13" spans="1:19" x14ac:dyDescent="0.25">
      <c r="A13" t="str">
        <f>LOWER(SUBSTITUTE(SUBSTITUTE(SUBSTITUTE(masuk[[#This Row],[NAMA BARANG]]," ",""),"-",""),".",""))</f>
        <v>stipkenkoerw40sqputih</v>
      </c>
      <c r="B13" s="1">
        <v>2173</v>
      </c>
      <c r="C13" s="6">
        <v>770</v>
      </c>
      <c r="D13" s="2">
        <v>44676</v>
      </c>
      <c r="E13" t="s">
        <v>31</v>
      </c>
      <c r="F13" t="s">
        <v>8</v>
      </c>
      <c r="G13" t="s">
        <v>32</v>
      </c>
      <c r="H13">
        <v>4</v>
      </c>
      <c r="I13" s="3">
        <v>1375000</v>
      </c>
      <c r="J13" s="3">
        <v>27500</v>
      </c>
      <c r="K13" s="3" t="s">
        <v>20</v>
      </c>
      <c r="L13" s="4">
        <v>0.17</v>
      </c>
      <c r="M13" s="4"/>
      <c r="N13" s="5"/>
      <c r="O13" t="s">
        <v>33</v>
      </c>
      <c r="Q13">
        <v>1</v>
      </c>
      <c r="R13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F90</v>
      </c>
    </row>
    <row r="14" spans="1:19" x14ac:dyDescent="0.25">
      <c r="A14" t="str">
        <f>LOWER(SUBSTITUTE(SUBSTITUTE(SUBSTITUTE(masuk[[#This Row],[NAMA BARANG]]," ",""),"-",""),".",""))</f>
        <v>pcasekenkopc0719pastel</v>
      </c>
      <c r="B14" s="1">
        <v>2174</v>
      </c>
      <c r="C14" s="6">
        <v>709</v>
      </c>
      <c r="D14" s="2">
        <v>44676</v>
      </c>
      <c r="E14" t="s">
        <v>34</v>
      </c>
      <c r="F14" t="s">
        <v>8</v>
      </c>
      <c r="G14" t="s">
        <v>35</v>
      </c>
      <c r="H14">
        <v>1</v>
      </c>
      <c r="I14" s="3">
        <v>1440000</v>
      </c>
      <c r="J14" s="3">
        <v>60000</v>
      </c>
      <c r="K14" s="3" t="s">
        <v>10</v>
      </c>
      <c r="L14" s="4">
        <v>0.17</v>
      </c>
      <c r="M14" s="4"/>
      <c r="N14" s="5"/>
      <c r="O14" t="s">
        <v>36</v>
      </c>
      <c r="Q14">
        <v>1</v>
      </c>
      <c r="R14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15" spans="1:19" x14ac:dyDescent="0.25">
      <c r="A15" t="str">
        <f>LOWER(SUBSTITUTE(SUBSTITUTE(SUBSTITUTE(masuk[[#This Row],[NAMA BARANG]]," ",""),"-",""),".",""))</f>
        <v>lemstickkenko8grkecil</v>
      </c>
      <c r="B15" s="1">
        <v>2175</v>
      </c>
      <c r="C15" s="6">
        <v>689</v>
      </c>
      <c r="D15" s="2">
        <v>44676</v>
      </c>
      <c r="E15" t="s">
        <v>37</v>
      </c>
      <c r="F15" t="s">
        <v>8</v>
      </c>
      <c r="G15" t="s">
        <v>38</v>
      </c>
      <c r="H15">
        <v>1</v>
      </c>
      <c r="I15" s="3">
        <v>2376000</v>
      </c>
      <c r="J15" s="3">
        <v>66000</v>
      </c>
      <c r="K15" s="3" t="s">
        <v>20</v>
      </c>
      <c r="L15" s="4">
        <v>0.17</v>
      </c>
      <c r="M15" s="4"/>
      <c r="N15" s="5"/>
      <c r="O15" t="s">
        <v>39</v>
      </c>
      <c r="Q15">
        <v>1</v>
      </c>
      <c r="R15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F61</v>
      </c>
    </row>
    <row r="16" spans="1:19" x14ac:dyDescent="0.25">
      <c r="A16" t="str">
        <f>LOWER(SUBSTITUTE(SUBSTITUTE(SUBSTITUTE(masuk[[#This Row],[NAMA BARANG]]," ",""),"-",""),".",""))</f>
        <v>lemstickkenko25grbesar</v>
      </c>
      <c r="B16" s="1">
        <v>2176</v>
      </c>
      <c r="C16" s="6">
        <v>688</v>
      </c>
      <c r="D16" s="2">
        <v>44676</v>
      </c>
      <c r="E16" t="s">
        <v>40</v>
      </c>
      <c r="F16" t="s">
        <v>8</v>
      </c>
      <c r="G16" t="s">
        <v>13</v>
      </c>
      <c r="H16">
        <v>1</v>
      </c>
      <c r="I16" s="3">
        <v>2160000</v>
      </c>
      <c r="J16" s="3">
        <v>60000</v>
      </c>
      <c r="K16" s="3" t="s">
        <v>10</v>
      </c>
      <c r="L16" s="4">
        <v>0.17</v>
      </c>
      <c r="M16" s="4"/>
      <c r="N16" s="5"/>
      <c r="O16" t="s">
        <v>39</v>
      </c>
      <c r="Q16">
        <v>1</v>
      </c>
      <c r="R16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F60</v>
      </c>
    </row>
    <row r="17" spans="1:19" x14ac:dyDescent="0.25">
      <c r="A17" t="str">
        <f>LOWER(SUBSTITUTE(SUBSTITUTE(SUBSTITUTE(masuk[[#This Row],[NAMA BARANG]]," ",""),"-",""),".",""))</f>
        <v>tipeexkenkoke108</v>
      </c>
      <c r="B17" s="1">
        <v>2177</v>
      </c>
      <c r="C17" s="6">
        <v>778</v>
      </c>
      <c r="D17" s="2">
        <v>44676</v>
      </c>
      <c r="E17" t="s">
        <v>41</v>
      </c>
      <c r="F17" t="s">
        <v>8</v>
      </c>
      <c r="G17" t="s">
        <v>13</v>
      </c>
      <c r="H17">
        <v>1</v>
      </c>
      <c r="I17" s="3">
        <v>1641600</v>
      </c>
      <c r="J17" s="3">
        <v>45600</v>
      </c>
      <c r="K17" s="3" t="s">
        <v>10</v>
      </c>
      <c r="L17" s="4">
        <v>0.17</v>
      </c>
      <c r="M17" s="4"/>
      <c r="N17" s="5"/>
      <c r="O17" t="s">
        <v>14</v>
      </c>
      <c r="Q17">
        <v>1</v>
      </c>
      <c r="R17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F99</v>
      </c>
    </row>
    <row r="18" spans="1:19" x14ac:dyDescent="0.25">
      <c r="A18" t="str">
        <f>LOWER(SUBSTITUTE(SUBSTITUTE(SUBSTITUTE(masuk[[#This Row],[NAMA BARANG]]," ",""),"-",""),".",""))</f>
        <v/>
      </c>
      <c r="B18" s="1" t="s">
        <v>4</v>
      </c>
      <c r="C18" s="6" t="s">
        <v>4</v>
      </c>
      <c r="D18" s="2" t="s">
        <v>4</v>
      </c>
      <c r="J18" s="3" t="s">
        <v>4</v>
      </c>
      <c r="K18" s="3" t="s">
        <v>4</v>
      </c>
      <c r="L18" s="4"/>
      <c r="M18" s="4"/>
      <c r="N18" s="5"/>
      <c r="O18" t="s">
        <v>4</v>
      </c>
      <c r="R18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19" spans="1:19" x14ac:dyDescent="0.25">
      <c r="A19" t="str">
        <f>LOWER(SUBSTITUTE(SUBSTITUTE(SUBSTITUTE(masuk[[#This Row],[NAMA BARANG]]," ",""),"-",""),".",""))</f>
        <v>pwjk12wcp12pbpanjang</v>
      </c>
      <c r="B19" s="1">
        <v>2178</v>
      </c>
      <c r="C19" s="6">
        <v>211</v>
      </c>
      <c r="D19" s="2">
        <v>44676</v>
      </c>
      <c r="E19" t="s">
        <v>42</v>
      </c>
      <c r="F19" t="s">
        <v>43</v>
      </c>
      <c r="G19" t="s">
        <v>44</v>
      </c>
      <c r="H19">
        <v>5</v>
      </c>
      <c r="I19" s="3">
        <v>1490400</v>
      </c>
      <c r="J19" s="3">
        <v>124200</v>
      </c>
      <c r="K19" s="3" t="s">
        <v>10</v>
      </c>
      <c r="L19" s="4">
        <v>0.125</v>
      </c>
      <c r="M19" s="4">
        <v>0.05</v>
      </c>
      <c r="N19" s="5"/>
      <c r="O19" t="s">
        <v>45</v>
      </c>
      <c r="P19">
        <v>496</v>
      </c>
      <c r="Q19">
        <v>1</v>
      </c>
      <c r="R19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F72</v>
      </c>
      <c r="S19" t="s">
        <v>3081</v>
      </c>
    </row>
    <row r="20" spans="1:19" x14ac:dyDescent="0.25">
      <c r="A20" t="str">
        <f>LOWER(SUBSTITUTE(SUBSTITUTE(SUBSTITUTE(masuk[[#This Row],[NAMA BARANG]]," ",""),"-",""),".",""))</f>
        <v>tapecutterjktd103</v>
      </c>
      <c r="B20" s="1">
        <v>2179</v>
      </c>
      <c r="C20" s="6">
        <v>247</v>
      </c>
      <c r="D20" s="2">
        <v>44676</v>
      </c>
      <c r="E20" t="s">
        <v>46</v>
      </c>
      <c r="F20" t="s">
        <v>43</v>
      </c>
      <c r="G20" t="s">
        <v>47</v>
      </c>
      <c r="H20">
        <v>4</v>
      </c>
      <c r="I20" s="3">
        <v>435600</v>
      </c>
      <c r="J20" s="3">
        <v>18150</v>
      </c>
      <c r="K20" s="3" t="s">
        <v>3</v>
      </c>
      <c r="L20" s="4">
        <v>0.125</v>
      </c>
      <c r="M20" s="4">
        <v>0.05</v>
      </c>
      <c r="N20" s="5"/>
      <c r="O20" t="s">
        <v>48</v>
      </c>
      <c r="Q20">
        <v>1</v>
      </c>
      <c r="R20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F91</v>
      </c>
    </row>
    <row r="21" spans="1:19" x14ac:dyDescent="0.25">
      <c r="A21" t="str">
        <f>LOWER(SUBSTITUTE(SUBSTITUTE(SUBSTITUTE(masuk[[#This Row],[NAMA BARANG]]," ",""),"-",""),".",""))</f>
        <v>labeljklbp2ln2brs</v>
      </c>
      <c r="B21" s="1">
        <v>2180</v>
      </c>
      <c r="C21" s="6">
        <v>155</v>
      </c>
      <c r="D21" s="2">
        <v>44676</v>
      </c>
      <c r="E21" t="s">
        <v>49</v>
      </c>
      <c r="F21" t="s">
        <v>43</v>
      </c>
      <c r="G21" t="s">
        <v>50</v>
      </c>
      <c r="H21">
        <v>1</v>
      </c>
      <c r="I21" s="3">
        <v>1525000</v>
      </c>
      <c r="J21" s="3">
        <v>30500</v>
      </c>
      <c r="K21" s="3" t="s">
        <v>21</v>
      </c>
      <c r="L21" s="4">
        <v>0.125</v>
      </c>
      <c r="M21" s="4">
        <v>0.05</v>
      </c>
      <c r="N21" s="5"/>
      <c r="O21" t="s">
        <v>25</v>
      </c>
      <c r="Q21">
        <v>1</v>
      </c>
      <c r="R21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F54</v>
      </c>
      <c r="S21" t="s">
        <v>3080</v>
      </c>
    </row>
    <row r="22" spans="1:19" x14ac:dyDescent="0.25">
      <c r="A22" t="str">
        <f>LOWER(SUBSTITUTE(SUBSTITUTE(SUBSTITUTE(masuk[[#This Row],[NAMA BARANG]]," ",""),"-",""),".",""))</f>
        <v>labeljklb2rl1brs</v>
      </c>
      <c r="B22" s="1">
        <v>2181</v>
      </c>
      <c r="C22" s="6">
        <v>151</v>
      </c>
      <c r="D22" s="2">
        <v>44676</v>
      </c>
      <c r="E22" t="s">
        <v>51</v>
      </c>
      <c r="F22" t="s">
        <v>43</v>
      </c>
      <c r="G22" t="s">
        <v>52</v>
      </c>
      <c r="H22">
        <v>1</v>
      </c>
      <c r="I22" s="3">
        <v>2050000</v>
      </c>
      <c r="J22" s="3">
        <v>20500</v>
      </c>
      <c r="K22" s="3" t="s">
        <v>21</v>
      </c>
      <c r="L22" s="4">
        <v>0.125</v>
      </c>
      <c r="M22" s="4">
        <v>0.05</v>
      </c>
      <c r="N22" s="5"/>
      <c r="O22" t="s">
        <v>25</v>
      </c>
      <c r="Q22">
        <v>1</v>
      </c>
      <c r="R22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F53</v>
      </c>
    </row>
    <row r="23" spans="1:19" x14ac:dyDescent="0.25">
      <c r="A23" t="str">
        <f>LOWER(SUBSTITUTE(SUBSTITUTE(SUBSTITUTE(masuk[[#This Row],[NAMA BARANG]]," ",""),"-",""),".",""))</f>
        <v>isicutterjka100</v>
      </c>
      <c r="B23" s="1">
        <v>2182</v>
      </c>
      <c r="C23" s="6">
        <v>137</v>
      </c>
      <c r="D23" s="2">
        <v>44676</v>
      </c>
      <c r="E23" t="s">
        <v>53</v>
      </c>
      <c r="F23" t="s">
        <v>43</v>
      </c>
      <c r="G23" t="s">
        <v>54</v>
      </c>
      <c r="H23">
        <v>2</v>
      </c>
      <c r="I23" s="3">
        <v>2952000</v>
      </c>
      <c r="J23" s="3">
        <v>24600</v>
      </c>
      <c r="K23" s="3" t="s">
        <v>10</v>
      </c>
      <c r="L23" s="4">
        <v>0.125</v>
      </c>
      <c r="M23" s="4">
        <v>0.05</v>
      </c>
      <c r="N23" s="5"/>
      <c r="O23" t="s">
        <v>17</v>
      </c>
      <c r="Q23">
        <v>1</v>
      </c>
      <c r="R23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F42</v>
      </c>
    </row>
    <row r="24" spans="1:19" x14ac:dyDescent="0.25">
      <c r="A24" t="str">
        <f>LOWER(SUBSTITUTE(SUBSTITUTE(SUBSTITUTE(masuk[[#This Row],[NAMA BARANG]]," ",""),"-",""),".",""))</f>
        <v>standpenjkpsgp147hitam</v>
      </c>
      <c r="B24" s="1">
        <v>2183</v>
      </c>
      <c r="C24" s="6">
        <v>227</v>
      </c>
      <c r="D24" s="2">
        <v>44676</v>
      </c>
      <c r="E24" t="s">
        <v>55</v>
      </c>
      <c r="F24" t="s">
        <v>43</v>
      </c>
      <c r="G24" t="s">
        <v>56</v>
      </c>
      <c r="H24">
        <v>1</v>
      </c>
      <c r="I24" s="3">
        <v>3340800</v>
      </c>
      <c r="J24" s="3">
        <v>69600</v>
      </c>
      <c r="K24" s="3" t="s">
        <v>10</v>
      </c>
      <c r="L24" s="4">
        <v>0.125</v>
      </c>
      <c r="M24" s="4">
        <v>0.05</v>
      </c>
      <c r="N24" s="5"/>
      <c r="O24" t="s">
        <v>11</v>
      </c>
      <c r="Q24">
        <v>1</v>
      </c>
      <c r="R24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F83</v>
      </c>
    </row>
    <row r="25" spans="1:19" x14ac:dyDescent="0.25">
      <c r="A25" t="str">
        <f>LOWER(SUBSTITUTE(SUBSTITUTE(SUBSTITUTE(masuk[[#This Row],[NAMA BARANG]]," ",""),"-",""),".",""))</f>
        <v>tipeexjk101</v>
      </c>
      <c r="B25" s="1">
        <v>2184</v>
      </c>
      <c r="C25" s="6">
        <v>260</v>
      </c>
      <c r="D25" s="2">
        <v>44676</v>
      </c>
      <c r="E25" t="s">
        <v>57</v>
      </c>
      <c r="F25" t="s">
        <v>43</v>
      </c>
      <c r="G25" t="s">
        <v>56</v>
      </c>
      <c r="H25">
        <v>4</v>
      </c>
      <c r="I25" s="3">
        <v>1728000</v>
      </c>
      <c r="J25" s="3">
        <v>36000</v>
      </c>
      <c r="K25" s="3" t="s">
        <v>10</v>
      </c>
      <c r="L25" s="4">
        <v>0.125</v>
      </c>
      <c r="M25" s="4">
        <v>0.05</v>
      </c>
      <c r="N25" s="5"/>
      <c r="O25" t="s">
        <v>14</v>
      </c>
      <c r="Q25">
        <v>1</v>
      </c>
      <c r="R25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F94</v>
      </c>
    </row>
    <row r="26" spans="1:19" x14ac:dyDescent="0.25">
      <c r="A26" t="str">
        <f>LOWER(SUBSTITUTE(SUBSTITUTE(SUBSTITUTE(masuk[[#This Row],[NAMA BARANG]]," ",""),"-",""),".",""))</f>
        <v>ballpenjkbp338vocushitam</v>
      </c>
      <c r="B26" s="1">
        <v>2185</v>
      </c>
      <c r="C26" s="6">
        <v>91</v>
      </c>
      <c r="D26" s="2">
        <v>44676</v>
      </c>
      <c r="E26" t="s">
        <v>58</v>
      </c>
      <c r="F26" t="s">
        <v>43</v>
      </c>
      <c r="G26" t="s">
        <v>35</v>
      </c>
      <c r="I26" s="3">
        <v>288000</v>
      </c>
      <c r="J26" s="3">
        <v>12000</v>
      </c>
      <c r="K26" s="3" t="s">
        <v>10</v>
      </c>
      <c r="L26" s="4">
        <v>0.1</v>
      </c>
      <c r="M26" s="4">
        <v>0.05</v>
      </c>
      <c r="N26" s="5" t="s">
        <v>59</v>
      </c>
      <c r="O26" t="s">
        <v>11</v>
      </c>
      <c r="Q26">
        <v>1</v>
      </c>
      <c r="R26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F102</v>
      </c>
    </row>
    <row r="27" spans="1:19" x14ac:dyDescent="0.25">
      <c r="A27" s="16" t="str">
        <f>LOWER(SUBSTITUTE(SUBSTITUTE(SUBSTITUTE(masuk[[#This Row],[NAMA BARANG]]," ",""),"-",""),".",""))</f>
        <v/>
      </c>
      <c r="B27" s="1"/>
      <c r="C27" s="6"/>
      <c r="K27" s="3"/>
      <c r="L27" s="4"/>
      <c r="M27" s="4"/>
      <c r="N27" s="5"/>
      <c r="R27" s="17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28" spans="1:19" x14ac:dyDescent="0.25">
      <c r="A28" t="str">
        <f>LOWER(SUBSTITUTE(SUBSTITUTE(SUBSTITUTE(masuk[[#This Row],[NAMA BARANG]]," ",""),"-",""),".",""))</f>
        <v>refilgelxdmgp4117</v>
      </c>
      <c r="D28" s="2">
        <v>44677</v>
      </c>
      <c r="E28" t="s">
        <v>3137</v>
      </c>
      <c r="F28" t="s">
        <v>65</v>
      </c>
      <c r="G28" t="s">
        <v>3138</v>
      </c>
      <c r="H28">
        <v>2</v>
      </c>
      <c r="I28" s="3">
        <v>0</v>
      </c>
      <c r="R28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29" spans="1:19" x14ac:dyDescent="0.25">
      <c r="A29" t="str">
        <f>LOWER(SUBSTITUTE(SUBSTITUTE(SUBSTITUTE(masuk[[#This Row],[NAMA BARANG]]," ",""),"-",""),".",""))</f>
        <v>tipeexxdm6078</v>
      </c>
      <c r="E29" t="s">
        <v>3139</v>
      </c>
      <c r="G29" t="s">
        <v>3140</v>
      </c>
      <c r="H29">
        <v>1</v>
      </c>
      <c r="I29" s="3">
        <f>132000*18</f>
        <v>2376000</v>
      </c>
      <c r="J29" s="3">
        <v>132000</v>
      </c>
      <c r="K29" t="s">
        <v>20</v>
      </c>
      <c r="R29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0" spans="1:19" x14ac:dyDescent="0.25">
      <c r="A30" t="str">
        <f>LOWER(SUBSTITUTE(SUBSTITUTE(SUBSTITUTE(masuk[[#This Row],[NAMA BARANG]]," ",""),"-",""),".",""))</f>
        <v>tipeexxdm6079</v>
      </c>
      <c r="E30" t="s">
        <v>3141</v>
      </c>
      <c r="G30" t="s">
        <v>3140</v>
      </c>
      <c r="H30">
        <v>1</v>
      </c>
      <c r="I30" s="3">
        <v>2376000</v>
      </c>
      <c r="J30" s="3">
        <v>132000</v>
      </c>
      <c r="K30" t="s">
        <v>20</v>
      </c>
      <c r="R30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1" spans="1:19" x14ac:dyDescent="0.25">
      <c r="A31" t="str">
        <f>LOWER(SUBSTITUTE(SUBSTITUTE(SUBSTITUTE(masuk[[#This Row],[NAMA BARANG]]," ",""),"-",""),".",""))</f>
        <v>tipeexxdm6145</v>
      </c>
      <c r="E31" t="s">
        <v>3142</v>
      </c>
      <c r="G31" t="s">
        <v>3143</v>
      </c>
      <c r="H31">
        <v>1</v>
      </c>
      <c r="I31" s="3">
        <f>135000*16</f>
        <v>2160000</v>
      </c>
      <c r="J31" s="3">
        <v>135000</v>
      </c>
      <c r="K31" t="s">
        <v>20</v>
      </c>
      <c r="R31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2" spans="1:19" x14ac:dyDescent="0.25">
      <c r="A32" t="str">
        <f>LOWER(SUBSTITUTE(SUBSTITUTE(SUBSTITUTE(masuk[[#This Row],[NAMA BARANG]]," ",""),"-",""),".",""))</f>
        <v>tipeexxdm8005</v>
      </c>
      <c r="E32" t="s">
        <v>3144</v>
      </c>
      <c r="G32" t="s">
        <v>3143</v>
      </c>
      <c r="H32">
        <v>1</v>
      </c>
      <c r="I32" s="3">
        <f>135000*16</f>
        <v>2160000</v>
      </c>
      <c r="J32" s="3">
        <v>135000</v>
      </c>
      <c r="K32" t="s">
        <v>20</v>
      </c>
      <c r="R32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3" spans="1:18" x14ac:dyDescent="0.25">
      <c r="A33" t="str">
        <f>LOWER(SUBSTITUTE(SUBSTITUTE(SUBSTITUTE(masuk[[#This Row],[NAMA BARANG]]," ",""),"-",""),".",""))</f>
        <v>tipeexxdm8007</v>
      </c>
      <c r="E33" t="s">
        <v>3145</v>
      </c>
      <c r="G33" t="s">
        <v>3143</v>
      </c>
      <c r="H33">
        <v>1</v>
      </c>
      <c r="I33" s="3">
        <f>135000*16</f>
        <v>2160000</v>
      </c>
      <c r="J33" s="3">
        <v>135000</v>
      </c>
      <c r="K33" t="s">
        <v>20</v>
      </c>
      <c r="R33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4" spans="1:18" x14ac:dyDescent="0.25">
      <c r="A34" t="str">
        <f>LOWER(SUBSTITUTE(SUBSTITUTE(SUBSTITUTE(masuk[[#This Row],[NAMA BARANG]]," ",""),"-",""),".",""))</f>
        <v/>
      </c>
      <c r="R34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35" spans="1:18" x14ac:dyDescent="0.25">
      <c r="A35" t="str">
        <f>LOWER(SUBSTITUTE(SUBSTITUTE(SUBSTITUTE(masuk[[#This Row],[NAMA BARANG]]," ",""),"-",""),".",""))</f>
        <v>punchkenkono40</v>
      </c>
      <c r="E35" t="s">
        <v>3146</v>
      </c>
      <c r="F35" t="s">
        <v>8</v>
      </c>
      <c r="G35" t="s">
        <v>3147</v>
      </c>
      <c r="H35">
        <v>1</v>
      </c>
      <c r="I35" s="3">
        <f>264000*5</f>
        <v>1320000</v>
      </c>
      <c r="J35" s="3">
        <f>264000</f>
        <v>264000</v>
      </c>
      <c r="K35" t="s">
        <v>10</v>
      </c>
      <c r="L35">
        <v>17</v>
      </c>
      <c r="Q35">
        <v>1</v>
      </c>
      <c r="R35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6" spans="1:18" x14ac:dyDescent="0.25">
      <c r="A36" t="str">
        <f>LOWER(SUBSTITUTE(SUBSTITUTE(SUBSTITUTE(masuk[[#This Row],[NAMA BARANG]]," ",""),"-",""),".",""))</f>
        <v>desksetk238</v>
      </c>
      <c r="E36" t="s">
        <v>3148</v>
      </c>
      <c r="G36" t="s">
        <v>47</v>
      </c>
      <c r="H36">
        <v>1</v>
      </c>
      <c r="J36" s="3">
        <v>30000</v>
      </c>
      <c r="K36" t="s">
        <v>10</v>
      </c>
      <c r="L36">
        <v>17</v>
      </c>
      <c r="Q36">
        <v>1</v>
      </c>
      <c r="R36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7" spans="1:18" x14ac:dyDescent="0.25">
      <c r="A37" t="str">
        <f>LOWER(SUBSTITUTE(SUBSTITUTE(SUBSTITUTE(masuk[[#This Row],[NAMA BARANG]]," ",""),"-",""),".",""))</f>
        <v>staplerkenkohd10d</v>
      </c>
      <c r="E37" t="s">
        <v>3149</v>
      </c>
      <c r="G37" t="s">
        <v>29</v>
      </c>
      <c r="H37">
        <v>1</v>
      </c>
      <c r="I37" s="3">
        <f>117600*20</f>
        <v>2352000</v>
      </c>
      <c r="J37" s="3">
        <v>117600</v>
      </c>
      <c r="K37" t="s">
        <v>10</v>
      </c>
      <c r="L37">
        <v>17</v>
      </c>
      <c r="Q37">
        <v>1</v>
      </c>
      <c r="R37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F133</v>
      </c>
    </row>
    <row r="38" spans="1:18" x14ac:dyDescent="0.25">
      <c r="A38" t="str">
        <f>LOWER(SUBSTITUTE(SUBSTITUTE(SUBSTITUTE(masuk[[#This Row],[NAMA BARANG]]," ",""),"-",""),".",""))</f>
        <v>mesinlabelmx5500</v>
      </c>
      <c r="E38" t="s">
        <v>3150</v>
      </c>
      <c r="G38" t="s">
        <v>24</v>
      </c>
      <c r="H38">
        <v>1</v>
      </c>
      <c r="I38" s="3" t="s">
        <v>3195</v>
      </c>
      <c r="J38" s="3">
        <f>45000</f>
        <v>45000</v>
      </c>
      <c r="K38" t="s">
        <v>3</v>
      </c>
      <c r="L38">
        <v>17</v>
      </c>
      <c r="Q38">
        <v>1</v>
      </c>
      <c r="R38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39" spans="1:18" x14ac:dyDescent="0.25">
      <c r="A39" t="str">
        <f>LOWER(SUBSTITUTE(SUBSTITUTE(SUBSTITUTE(masuk[[#This Row],[NAMA BARANG]]," ",""),"-",""),".",""))</f>
        <v>bclipkenko155</v>
      </c>
      <c r="E39" t="s">
        <v>3151</v>
      </c>
      <c r="G39" t="s">
        <v>3152</v>
      </c>
      <c r="H39">
        <v>1</v>
      </c>
      <c r="J39" s="3">
        <f>69000</f>
        <v>69000</v>
      </c>
      <c r="K39" t="s">
        <v>3153</v>
      </c>
      <c r="L39">
        <v>17</v>
      </c>
      <c r="Q39">
        <v>1</v>
      </c>
      <c r="R39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40" spans="1:18" x14ac:dyDescent="0.25">
      <c r="A40" t="str">
        <f>LOWER(SUBSTITUTE(SUBSTITUTE(SUBSTITUTE(masuk[[#This Row],[NAMA BARANG]]," ",""),"-",""),".",""))</f>
        <v>tipeexkenkoke01</v>
      </c>
      <c r="E40" t="s">
        <v>12</v>
      </c>
      <c r="G40" t="s">
        <v>13</v>
      </c>
      <c r="H40">
        <v>5</v>
      </c>
      <c r="J40" s="3">
        <v>52800</v>
      </c>
      <c r="K40" t="s">
        <v>10</v>
      </c>
      <c r="L40">
        <v>17</v>
      </c>
      <c r="Q40">
        <v>1</v>
      </c>
      <c r="R40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F98</v>
      </c>
    </row>
    <row r="41" spans="1:18" x14ac:dyDescent="0.25">
      <c r="A41" t="str">
        <f>LOWER(SUBSTITUTE(SUBSTITUTE(SUBSTITUTE(masuk[[#This Row],[NAMA BARANG]]," ",""),"-",""),".",""))</f>
        <v>gelpenke200hitam</v>
      </c>
      <c r="E41" t="s">
        <v>3154</v>
      </c>
      <c r="G41" t="s">
        <v>3155</v>
      </c>
      <c r="H41">
        <v>9</v>
      </c>
      <c r="J41" s="3">
        <v>23400</v>
      </c>
      <c r="K41" t="s">
        <v>10</v>
      </c>
      <c r="L41">
        <v>17</v>
      </c>
      <c r="Q41">
        <v>1</v>
      </c>
      <c r="R41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42" spans="1:18" x14ac:dyDescent="0.25">
      <c r="A42" t="str">
        <f>LOWER(SUBSTITUTE(SUBSTITUTE(SUBSTITUTE(masuk[[#This Row],[NAMA BARANG]]," ",""),"-",""),".",""))</f>
        <v/>
      </c>
      <c r="R42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43" spans="1:18" x14ac:dyDescent="0.25">
      <c r="A43" t="str">
        <f>LOWER(SUBSTITUTE(SUBSTITUTE(SUBSTITUTE(masuk[[#This Row],[NAMA BARANG]]," ",""),"-",""),".",""))</f>
        <v>punchkenkono30</v>
      </c>
      <c r="E43" t="s">
        <v>3156</v>
      </c>
      <c r="F43" t="s">
        <v>8</v>
      </c>
      <c r="G43" t="s">
        <v>3157</v>
      </c>
      <c r="H43">
        <v>1</v>
      </c>
      <c r="J43" s="3">
        <v>150000</v>
      </c>
      <c r="K43" t="s">
        <v>10</v>
      </c>
      <c r="L43">
        <v>17</v>
      </c>
      <c r="Q43">
        <v>1</v>
      </c>
      <c r="R43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44" spans="1:18" x14ac:dyDescent="0.25">
      <c r="A44" t="str">
        <f>LOWER(SUBSTITUTE(SUBSTITUTE(SUBSTITUTE(masuk[[#This Row],[NAMA BARANG]]," ",""),"-",""),".",""))</f>
        <v>stampadkenkono0</v>
      </c>
      <c r="E44" t="s">
        <v>3158</v>
      </c>
      <c r="G44" t="s">
        <v>3161</v>
      </c>
      <c r="H44">
        <v>1</v>
      </c>
      <c r="J44" s="3">
        <v>59400</v>
      </c>
      <c r="K44" t="s">
        <v>10</v>
      </c>
      <c r="L44">
        <v>17</v>
      </c>
      <c r="Q44">
        <v>1</v>
      </c>
      <c r="R44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45" spans="1:18" x14ac:dyDescent="0.25">
      <c r="A45" t="str">
        <f>LOWER(SUBSTITUTE(SUBSTITUTE(SUBSTITUTE(masuk[[#This Row],[NAMA BARANG]]," ",""),"-",""),".",""))</f>
        <v>punchkenkono40xl</v>
      </c>
      <c r="E45" t="s">
        <v>3159</v>
      </c>
      <c r="G45" t="s">
        <v>3160</v>
      </c>
      <c r="H45">
        <v>2</v>
      </c>
      <c r="J45" s="3">
        <v>384000</v>
      </c>
      <c r="K45" t="s">
        <v>10</v>
      </c>
      <c r="L45">
        <v>17</v>
      </c>
      <c r="Q45">
        <v>1</v>
      </c>
      <c r="R45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46" spans="1:18" x14ac:dyDescent="0.25">
      <c r="A46" t="str">
        <f>LOWER(SUBSTITUTE(SUBSTITUTE(SUBSTITUTE(masuk[[#This Row],[NAMA BARANG]]," ",""),"-",""),".",""))</f>
        <v>staplerkenkohd10d</v>
      </c>
      <c r="E46" t="s">
        <v>3196</v>
      </c>
      <c r="G46" t="s">
        <v>29</v>
      </c>
      <c r="H46">
        <v>2</v>
      </c>
      <c r="J46" s="3">
        <v>117600</v>
      </c>
      <c r="K46" t="s">
        <v>10</v>
      </c>
      <c r="L46">
        <v>17</v>
      </c>
      <c r="Q46">
        <v>1</v>
      </c>
      <c r="R46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F133</v>
      </c>
    </row>
    <row r="47" spans="1:18" x14ac:dyDescent="0.25">
      <c r="A47" t="str">
        <f>LOWER(SUBSTITUTE(SUBSTITUTE(SUBSTITUTE(masuk[[#This Row],[NAMA BARANG]]," ",""),"-",""),".",""))</f>
        <v>stiperb40sqhitam</v>
      </c>
      <c r="E47" t="s">
        <v>3162</v>
      </c>
      <c r="G47" t="s">
        <v>32</v>
      </c>
      <c r="H47">
        <v>2</v>
      </c>
      <c r="J47" s="3">
        <v>27500</v>
      </c>
      <c r="K47" t="s">
        <v>20</v>
      </c>
      <c r="L47">
        <v>17</v>
      </c>
      <c r="Q47">
        <v>1</v>
      </c>
      <c r="R47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48" spans="1:18" x14ac:dyDescent="0.25">
      <c r="A48" t="str">
        <f>LOWER(SUBSTITUTE(SUBSTITUTE(SUBSTITUTE(masuk[[#This Row],[NAMA BARANG]]," ",""),"-",""),".",""))</f>
        <v>tipeexkenkoke108</v>
      </c>
      <c r="E48" t="s">
        <v>41</v>
      </c>
      <c r="G48" t="s">
        <v>13</v>
      </c>
      <c r="H48">
        <v>4</v>
      </c>
      <c r="J48" s="3">
        <v>45600</v>
      </c>
      <c r="K48" t="s">
        <v>10</v>
      </c>
      <c r="L48">
        <v>17</v>
      </c>
      <c r="Q48">
        <v>1</v>
      </c>
      <c r="R48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F99</v>
      </c>
    </row>
    <row r="49" spans="1:19" x14ac:dyDescent="0.25">
      <c r="A49" t="str">
        <f>LOWER(SUBSTITUTE(SUBSTITUTE(SUBSTITUTE(masuk[[#This Row],[NAMA BARANG]]," ",""),"-",""),".",""))</f>
        <v>tipeexkenkoke823m</v>
      </c>
      <c r="E49" t="s">
        <v>3163</v>
      </c>
      <c r="G49" t="s">
        <v>13</v>
      </c>
      <c r="H49">
        <v>2</v>
      </c>
      <c r="J49" s="3">
        <v>55500</v>
      </c>
      <c r="K49" t="s">
        <v>10</v>
      </c>
      <c r="L49">
        <v>17</v>
      </c>
      <c r="Q49">
        <v>1</v>
      </c>
      <c r="R49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50" spans="1:19" x14ac:dyDescent="0.25">
      <c r="A50" t="str">
        <f>LOWER(SUBSTITUTE(SUBSTITUTE(SUBSTITUTE(masuk[[#This Row],[NAMA BARANG]]," ",""),"-",""),".",""))</f>
        <v/>
      </c>
      <c r="R50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51" spans="1:19" x14ac:dyDescent="0.25">
      <c r="A51" t="str">
        <f>LOWER(SUBSTITUTE(SUBSTITUTE(SUBSTITUTE(masuk[[#This Row],[NAMA BARANG]]," ",""),"-",""),".",""))</f>
        <v>labellbp2ln(2brs)</v>
      </c>
      <c r="E51" t="s">
        <v>3166</v>
      </c>
      <c r="F51" t="s">
        <v>43</v>
      </c>
      <c r="G51" t="s">
        <v>3164</v>
      </c>
      <c r="H51">
        <v>1</v>
      </c>
      <c r="J51" s="3">
        <v>3050</v>
      </c>
      <c r="K51" t="s">
        <v>3165</v>
      </c>
      <c r="L51">
        <v>12.5</v>
      </c>
      <c r="M51">
        <v>5</v>
      </c>
      <c r="Q51">
        <v>1</v>
      </c>
      <c r="R51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52" spans="1:19" x14ac:dyDescent="0.25">
      <c r="A52" t="str">
        <f>LOWER(SUBSTITUTE(SUBSTITUTE(SUBSTITUTE(masuk[[#This Row],[NAMA BARANG]]," ",""),"-",""),".",""))</f>
        <v>labellbp2cy(2brs?)</v>
      </c>
      <c r="E52" t="s">
        <v>3168</v>
      </c>
      <c r="G52" t="s">
        <v>3164</v>
      </c>
      <c r="H52">
        <v>1</v>
      </c>
      <c r="J52" s="3">
        <v>4400</v>
      </c>
      <c r="K52" t="s">
        <v>3165</v>
      </c>
      <c r="L52">
        <v>12.5</v>
      </c>
      <c r="M52">
        <v>5</v>
      </c>
      <c r="Q52">
        <v>1</v>
      </c>
      <c r="R52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53" spans="1:19" x14ac:dyDescent="0.25">
      <c r="A53" t="str">
        <f>LOWER(SUBSTITUTE(SUBSTITUTE(SUBSTITUTE(masuk[[#This Row],[NAMA BARANG]]," ",""),"-",""),".",""))</f>
        <v>labellb1ly(1brs)kuning</v>
      </c>
      <c r="E53" t="s">
        <v>3167</v>
      </c>
      <c r="G53" t="s">
        <v>3169</v>
      </c>
      <c r="H53">
        <v>1</v>
      </c>
      <c r="J53" s="3">
        <v>2900</v>
      </c>
      <c r="K53" t="s">
        <v>3165</v>
      </c>
      <c r="L53">
        <v>12.5</v>
      </c>
      <c r="M53">
        <v>5</v>
      </c>
      <c r="Q53">
        <v>1</v>
      </c>
      <c r="R53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54" spans="1:19" x14ac:dyDescent="0.25">
      <c r="A54" t="str">
        <f>LOWER(SUBSTITUTE(SUBSTITUTE(SUBSTITUTE(masuk[[#This Row],[NAMA BARANG]]," ",""),"-",""),".",""))</f>
        <v>bclipjk260</v>
      </c>
      <c r="E54" t="s">
        <v>3170</v>
      </c>
      <c r="G54" t="s">
        <v>27</v>
      </c>
      <c r="H54">
        <v>2</v>
      </c>
      <c r="J54" s="3">
        <v>174000</v>
      </c>
      <c r="K54" t="s">
        <v>3153</v>
      </c>
      <c r="L54">
        <v>12.5</v>
      </c>
      <c r="M54">
        <v>5</v>
      </c>
      <c r="Q54">
        <v>1</v>
      </c>
      <c r="R54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55" spans="1:19" x14ac:dyDescent="0.25">
      <c r="A55" t="str">
        <f>LOWER(SUBSTITUTE(SUBSTITUTE(SUBSTITUTE(masuk[[#This Row],[NAMA BARANG]]," ",""),"-",""),".",""))</f>
        <v>bp338vocusjkhitam</v>
      </c>
      <c r="E55" t="s">
        <v>3171</v>
      </c>
      <c r="G55" t="s">
        <v>44</v>
      </c>
      <c r="J55" s="3">
        <v>12000</v>
      </c>
      <c r="K55" t="s">
        <v>10</v>
      </c>
      <c r="L55">
        <v>10</v>
      </c>
      <c r="M55">
        <v>5</v>
      </c>
      <c r="Q55">
        <v>1</v>
      </c>
      <c r="R55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  <c r="S55" t="s">
        <v>3172</v>
      </c>
    </row>
    <row r="56" spans="1:19" x14ac:dyDescent="0.25">
      <c r="A56" t="str">
        <f>LOWER(SUBSTITUTE(SUBSTITUTE(SUBSTITUTE(masuk[[#This Row],[NAMA BARANG]]," ",""),"-",""),".",""))</f>
        <v/>
      </c>
      <c r="R56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57" spans="1:19" x14ac:dyDescent="0.25">
      <c r="A57" t="str">
        <f>LOWER(SUBSTITUTE(SUBSTITUTE(SUBSTITUTE(masuk[[#This Row],[NAMA BARANG]]," ",""),"-",""),".",""))</f>
        <v>opastel12w</v>
      </c>
      <c r="E57" t="s">
        <v>3173</v>
      </c>
      <c r="F57" t="s">
        <v>43</v>
      </c>
      <c r="G57" t="s">
        <v>2</v>
      </c>
      <c r="H57">
        <v>3</v>
      </c>
      <c r="J57" s="3">
        <v>11900</v>
      </c>
      <c r="K57" t="s">
        <v>3</v>
      </c>
      <c r="L57">
        <v>12.5</v>
      </c>
      <c r="M57">
        <v>5</v>
      </c>
      <c r="Q57">
        <v>1</v>
      </c>
      <c r="R57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58" spans="1:19" x14ac:dyDescent="0.25">
      <c r="A58" t="str">
        <f>LOWER(SUBSTITUTE(SUBSTITUTE(SUBSTITUTE(masuk[[#This Row],[NAMA BARANG]]," ",""),"-",""),".",""))</f>
        <v>opastel18w</v>
      </c>
      <c r="E58" t="s">
        <v>3174</v>
      </c>
      <c r="G58" t="s">
        <v>3175</v>
      </c>
      <c r="H58">
        <v>1</v>
      </c>
      <c r="J58" s="3">
        <v>23000</v>
      </c>
      <c r="K58" t="s">
        <v>3</v>
      </c>
      <c r="L58">
        <v>12.5</v>
      </c>
      <c r="M58">
        <v>5</v>
      </c>
      <c r="Q58">
        <v>1</v>
      </c>
      <c r="R58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59" spans="1:19" x14ac:dyDescent="0.25">
      <c r="A59" t="str">
        <f>LOWER(SUBSTITUTE(SUBSTITUTE(SUBSTITUTE(masuk[[#This Row],[NAMA BARANG]]," ",""),"-",""),".",""))</f>
        <v>opastel24w</v>
      </c>
      <c r="E59" t="s">
        <v>3176</v>
      </c>
      <c r="G59" t="s">
        <v>3177</v>
      </c>
      <c r="H59">
        <v>2</v>
      </c>
      <c r="J59" s="3">
        <v>28700</v>
      </c>
      <c r="K59" t="s">
        <v>3</v>
      </c>
      <c r="L59">
        <v>12.5</v>
      </c>
      <c r="M59">
        <v>5</v>
      </c>
      <c r="Q59">
        <v>1</v>
      </c>
      <c r="R59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0" spans="1:19" x14ac:dyDescent="0.25">
      <c r="A60" t="str">
        <f>LOWER(SUBSTITUTE(SUBSTITUTE(SUBSTITUTE(masuk[[#This Row],[NAMA BARANG]]," ",""),"-",""),".",""))</f>
        <v>opastel12chc</v>
      </c>
      <c r="E60" t="s">
        <v>3178</v>
      </c>
      <c r="G60" t="s">
        <v>2</v>
      </c>
      <c r="H60">
        <v>2</v>
      </c>
      <c r="J60" s="3">
        <v>11600</v>
      </c>
      <c r="K60" t="s">
        <v>3</v>
      </c>
      <c r="L60">
        <v>12.5</v>
      </c>
      <c r="M60">
        <v>5</v>
      </c>
      <c r="Q60">
        <v>1</v>
      </c>
      <c r="R60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1" spans="1:19" x14ac:dyDescent="0.25">
      <c r="A61" t="str">
        <f>LOWER(SUBSTITUTE(SUBSTITUTE(SUBSTITUTE(masuk[[#This Row],[NAMA BARANG]]," ",""),"-",""),".",""))</f>
        <v>bp338vocusjkhtm</v>
      </c>
      <c r="E61" t="s">
        <v>3179</v>
      </c>
      <c r="G61" t="s">
        <v>56</v>
      </c>
      <c r="J61" s="3">
        <v>12000</v>
      </c>
      <c r="K61" t="s">
        <v>10</v>
      </c>
      <c r="L61">
        <v>10</v>
      </c>
      <c r="M61">
        <v>5</v>
      </c>
      <c r="Q61">
        <v>1</v>
      </c>
      <c r="R61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2" spans="1:19" x14ac:dyDescent="0.25">
      <c r="A62" t="str">
        <f>LOWER(SUBSTITUTE(SUBSTITUTE(SUBSTITUTE(masuk[[#This Row],[NAMA BARANG]]," ",""),"-",""),".",""))</f>
        <v/>
      </c>
      <c r="R62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63" spans="1:19" x14ac:dyDescent="0.25">
      <c r="A63" t="str">
        <f>LOWER(SUBSTITUTE(SUBSTITUTE(SUBSTITUTE(masuk[[#This Row],[NAMA BARANG]]," ",""),"-",""),".",""))</f>
        <v>labellb2rl(1brs)</v>
      </c>
      <c r="E63" t="s">
        <v>3180</v>
      </c>
      <c r="F63" t="s">
        <v>43</v>
      </c>
      <c r="G63" t="s">
        <v>3169</v>
      </c>
      <c r="H63">
        <v>2</v>
      </c>
      <c r="J63" s="3">
        <v>2050</v>
      </c>
      <c r="L63">
        <v>12.5</v>
      </c>
      <c r="M63">
        <v>5</v>
      </c>
      <c r="Q63">
        <v>1</v>
      </c>
      <c r="R63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4" spans="1:19" x14ac:dyDescent="0.25">
      <c r="A64" t="str">
        <f>LOWER(SUBSTITUTE(SUBSTITUTE(SUBSTITUTE(masuk[[#This Row],[NAMA BARANG]]," ",""),"-",""),".",""))</f>
        <v>paperclipjkc3100</v>
      </c>
      <c r="E64" t="s">
        <v>3181</v>
      </c>
      <c r="G64" t="s">
        <v>3182</v>
      </c>
      <c r="H64">
        <v>1</v>
      </c>
      <c r="J64" s="3">
        <v>2900</v>
      </c>
      <c r="L64">
        <v>12.5</v>
      </c>
      <c r="M64">
        <v>5</v>
      </c>
      <c r="Q64">
        <v>1</v>
      </c>
      <c r="R64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5" spans="1:19" x14ac:dyDescent="0.25">
      <c r="A65" t="str">
        <f>LOWER(SUBSTITUTE(SUBSTITUTE(SUBSTITUTE(masuk[[#This Row],[NAMA BARANG]]," ",""),"-",""),".",""))</f>
        <v>isipensilpl102b</v>
      </c>
      <c r="E65" t="s">
        <v>3183</v>
      </c>
      <c r="G65" t="s">
        <v>9</v>
      </c>
      <c r="H65">
        <v>1</v>
      </c>
      <c r="J65" s="3">
        <v>17100</v>
      </c>
      <c r="L65">
        <v>12.5</v>
      </c>
      <c r="M65">
        <v>5</v>
      </c>
      <c r="Q65">
        <v>1</v>
      </c>
      <c r="R65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6" spans="1:19" x14ac:dyDescent="0.25">
      <c r="A66" t="str">
        <f>LOWER(SUBSTITUTE(SUBSTITUTE(SUBSTITUTE(masuk[[#This Row],[NAMA BARANG]]," ",""),"-",""),".",""))</f>
        <v>isipensilpl072b</v>
      </c>
      <c r="E66" t="s">
        <v>3184</v>
      </c>
      <c r="G66" t="s">
        <v>3155</v>
      </c>
      <c r="H66">
        <v>1</v>
      </c>
      <c r="J66" s="3">
        <v>103600</v>
      </c>
      <c r="L66">
        <v>12.5</v>
      </c>
      <c r="M66">
        <v>5</v>
      </c>
      <c r="Q66">
        <v>1</v>
      </c>
      <c r="R66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7" spans="1:19" x14ac:dyDescent="0.25">
      <c r="A67" t="str">
        <f>LOWER(SUBSTITUTE(SUBSTITUTE(SUBSTITUTE(masuk[[#This Row],[NAMA BARANG]]," ",""),"-",""),".",""))</f>
        <v>asahanjkb?2</v>
      </c>
      <c r="E67" t="s">
        <v>3185</v>
      </c>
      <c r="G67" t="s">
        <v>3186</v>
      </c>
      <c r="H67">
        <v>1</v>
      </c>
      <c r="J67" s="3">
        <v>31200</v>
      </c>
      <c r="L67">
        <v>12.5</v>
      </c>
      <c r="M67">
        <v>5</v>
      </c>
      <c r="Q67">
        <v>1</v>
      </c>
      <c r="R67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8" spans="1:19" x14ac:dyDescent="0.25">
      <c r="A68" t="str">
        <f>LOWER(SUBSTITUTE(SUBSTITUTE(SUBSTITUTE(masuk[[#This Row],[NAMA BARANG]]," ",""),"-",""),".",""))</f>
        <v>asahanjksp362</v>
      </c>
      <c r="E68" t="s">
        <v>3187</v>
      </c>
      <c r="G68" t="s">
        <v>3188</v>
      </c>
      <c r="H68">
        <v>1</v>
      </c>
      <c r="J68" s="3">
        <v>9100</v>
      </c>
      <c r="L68">
        <v>12.5</v>
      </c>
      <c r="M68">
        <v>5</v>
      </c>
      <c r="Q68">
        <v>1</v>
      </c>
      <c r="R68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69" spans="1:19" x14ac:dyDescent="0.25">
      <c r="A69" t="str">
        <f>LOWER(SUBSTITUTE(SUBSTITUTE(SUBSTITUTE(masuk[[#This Row],[NAMA BARANG]]," ",""),"-",""),".",""))</f>
        <v>stampadjkno12</v>
      </c>
      <c r="E69" t="s">
        <v>3189</v>
      </c>
      <c r="G69" t="s">
        <v>3190</v>
      </c>
      <c r="H69">
        <v>1</v>
      </c>
      <c r="J69" s="3">
        <v>5300</v>
      </c>
      <c r="L69">
        <v>12.5</v>
      </c>
      <c r="M69">
        <v>5</v>
      </c>
      <c r="Q69">
        <v>1</v>
      </c>
      <c r="R69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70" spans="1:19" x14ac:dyDescent="0.25">
      <c r="A70" t="str">
        <f>LOWER(SUBSTITUTE(SUBSTITUTE(SUBSTITUTE(masuk[[#This Row],[NAMA BARANG]]," ",""),"-",""),".",""))</f>
        <v>pwcp24pbjk</v>
      </c>
      <c r="E70" t="s">
        <v>3191</v>
      </c>
      <c r="G70" t="s">
        <v>3175</v>
      </c>
      <c r="H70">
        <v>1</v>
      </c>
      <c r="J70" s="3">
        <v>20700</v>
      </c>
      <c r="L70">
        <v>12.5</v>
      </c>
      <c r="M70">
        <v>5</v>
      </c>
      <c r="Q70">
        <v>1</v>
      </c>
      <c r="R70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71" spans="1:19" x14ac:dyDescent="0.25">
      <c r="A71" t="str">
        <f>LOWER(SUBSTITUTE(SUBSTITUTE(SUBSTITUTE(masuk[[#This Row],[NAMA BARANG]]," ",""),"-",""),".",""))</f>
        <v>guntingsc848jk</v>
      </c>
      <c r="E71" t="s">
        <v>3192</v>
      </c>
      <c r="G71" t="s">
        <v>2</v>
      </c>
      <c r="H71">
        <v>2</v>
      </c>
      <c r="J71" s="3">
        <v>9500</v>
      </c>
      <c r="L71">
        <v>12.5</v>
      </c>
      <c r="M71">
        <v>5</v>
      </c>
      <c r="Q71">
        <v>1</v>
      </c>
      <c r="R71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72" spans="1:19" x14ac:dyDescent="0.25">
      <c r="A72" t="str">
        <f>LOWER(SUBSTITUTE(SUBSTITUTE(SUBSTITUTE(masuk[[#This Row],[NAMA BARANG]]," ",""),"-",""),".",""))</f>
        <v>isicutterl150jk</v>
      </c>
      <c r="E72" t="s">
        <v>3193</v>
      </c>
      <c r="G72" t="s">
        <v>3194</v>
      </c>
      <c r="H72">
        <v>1</v>
      </c>
      <c r="J72" s="3">
        <v>49200</v>
      </c>
      <c r="L72">
        <v>12.5</v>
      </c>
      <c r="M72">
        <v>5</v>
      </c>
      <c r="Q72">
        <v>1</v>
      </c>
      <c r="R72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  <row r="73" spans="1:19" x14ac:dyDescent="0.25">
      <c r="A73" t="str">
        <f>LOWER(SUBSTITUTE(SUBSTITUTE(SUBSTITUTE(masuk[[#This Row],[NAMA BARANG]]," ",""),"-",""),".",""))</f>
        <v/>
      </c>
      <c r="B73" s="1" t="s">
        <v>4</v>
      </c>
      <c r="C73" s="6" t="s">
        <v>4</v>
      </c>
      <c r="D73" s="2" t="s">
        <v>4</v>
      </c>
      <c r="J73" s="3" t="s">
        <v>4</v>
      </c>
      <c r="K73" s="3" t="s">
        <v>4</v>
      </c>
      <c r="L73" s="4"/>
      <c r="M73" s="4"/>
      <c r="N73" s="5"/>
      <c r="O73" t="s">
        <v>4</v>
      </c>
      <c r="R73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74" spans="1:19" x14ac:dyDescent="0.25">
      <c r="A74" t="str">
        <f>LOWER(SUBSTITUTE(SUBSTITUTE(SUBSTITUTE(masuk[[#This Row],[NAMA BARANG]]," ",""),"-",""),".",""))</f>
        <v>garisanenter30cm675</v>
      </c>
      <c r="B74" s="1">
        <v>2186</v>
      </c>
      <c r="C74" s="6">
        <v>493</v>
      </c>
      <c r="D74" s="2">
        <v>44679</v>
      </c>
      <c r="E74" t="s">
        <v>60</v>
      </c>
      <c r="F74" t="s">
        <v>61</v>
      </c>
      <c r="G74" t="s">
        <v>62</v>
      </c>
      <c r="H74">
        <v>5</v>
      </c>
      <c r="I74" s="3">
        <v>1750000</v>
      </c>
      <c r="J74" s="3">
        <v>8750</v>
      </c>
      <c r="K74" s="3" t="s">
        <v>10</v>
      </c>
      <c r="L74" s="4"/>
      <c r="M74" s="4"/>
      <c r="N74" s="5" t="s">
        <v>63</v>
      </c>
      <c r="O74" t="s">
        <v>64</v>
      </c>
      <c r="P74">
        <v>497</v>
      </c>
      <c r="R74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  <c r="S74" t="s">
        <v>3077</v>
      </c>
    </row>
    <row r="75" spans="1:19" x14ac:dyDescent="0.25">
      <c r="A75" t="str">
        <f>LOWER(SUBSTITUTE(SUBSTITUTE(SUBSTITUTE(masuk[[#This Row],[NAMA BARANG]]," ",""),"-",""),".",""))</f>
        <v/>
      </c>
      <c r="B75" s="1" t="s">
        <v>4</v>
      </c>
      <c r="C75" s="6" t="s">
        <v>4</v>
      </c>
      <c r="D75" s="2" t="s">
        <v>4</v>
      </c>
      <c r="J75" s="3" t="s">
        <v>4</v>
      </c>
      <c r="K75" s="3" t="s">
        <v>4</v>
      </c>
      <c r="L75" s="4"/>
      <c r="M75" s="4"/>
      <c r="N75" s="5"/>
      <c r="O75" t="s">
        <v>4</v>
      </c>
      <c r="R75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76" spans="1:19" x14ac:dyDescent="0.25">
      <c r="A76" t="str">
        <f>LOWER(SUBSTITUTE(SUBSTITUTE(SUBSTITUTE(masuk[[#This Row],[NAMA BARANG]]," ",""),"-",""),".",""))</f>
        <v>pcasemagnit1628kalkulaor</v>
      </c>
      <c r="B76" s="1">
        <v>2187</v>
      </c>
      <c r="C76" s="6">
        <v>929</v>
      </c>
      <c r="D76" s="2">
        <v>44679</v>
      </c>
      <c r="E76" t="s">
        <v>3073</v>
      </c>
      <c r="F76" t="s">
        <v>65</v>
      </c>
      <c r="G76" t="s">
        <v>66</v>
      </c>
      <c r="H76">
        <v>4</v>
      </c>
      <c r="J76" s="3">
        <v>0</v>
      </c>
      <c r="K76" s="3" t="s">
        <v>4</v>
      </c>
      <c r="L76" s="4"/>
      <c r="M76" s="4"/>
      <c r="N76" s="5" t="s">
        <v>67</v>
      </c>
      <c r="O76" t="s">
        <v>36</v>
      </c>
      <c r="P76">
        <v>498</v>
      </c>
      <c r="R76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B1472</v>
      </c>
    </row>
    <row r="77" spans="1:19" x14ac:dyDescent="0.25">
      <c r="A77" t="str">
        <f>LOWER(SUBSTITUTE(SUBSTITUTE(SUBSTITUTE(masuk[[#This Row],[NAMA BARANG]]," ",""),"-",""),".",""))</f>
        <v>pcaseklgxda3339doraemon/tsum</v>
      </c>
      <c r="B77" s="1">
        <v>2188</v>
      </c>
      <c r="C77" s="6">
        <v>926</v>
      </c>
      <c r="D77" s="2">
        <v>44679</v>
      </c>
      <c r="E77" t="s">
        <v>3075</v>
      </c>
      <c r="F77" t="s">
        <v>65</v>
      </c>
      <c r="G77" t="s">
        <v>44</v>
      </c>
      <c r="H77">
        <v>4</v>
      </c>
      <c r="J77" s="3">
        <v>0</v>
      </c>
      <c r="K77" s="3" t="s">
        <v>4</v>
      </c>
      <c r="L77" s="4"/>
      <c r="M77" s="4"/>
      <c r="N77" s="5" t="s">
        <v>67</v>
      </c>
      <c r="O77" t="s">
        <v>36</v>
      </c>
      <c r="R77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B1469</v>
      </c>
    </row>
    <row r="78" spans="1:19" x14ac:dyDescent="0.25">
      <c r="A78" t="str">
        <f>LOWER(SUBSTITUTE(SUBSTITUTE(SUBSTITUTE(masuk[[#This Row],[NAMA BARANG]]," ",""),"-",""),".",""))</f>
        <v>paletapel</v>
      </c>
      <c r="B78" s="1">
        <v>2189</v>
      </c>
      <c r="C78" s="6">
        <v>938</v>
      </c>
      <c r="D78" s="2">
        <v>44679</v>
      </c>
      <c r="E78" t="s">
        <v>1758</v>
      </c>
      <c r="F78" t="s">
        <v>65</v>
      </c>
      <c r="G78" t="s">
        <v>16</v>
      </c>
      <c r="H78">
        <v>2</v>
      </c>
      <c r="J78" s="3">
        <v>0</v>
      </c>
      <c r="K78" s="3" t="s">
        <v>4</v>
      </c>
      <c r="L78" s="4"/>
      <c r="M78" s="4"/>
      <c r="N78" s="5" t="s">
        <v>67</v>
      </c>
      <c r="O78" t="s">
        <v>68</v>
      </c>
      <c r="R78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  <c r="S78" t="s">
        <v>3078</v>
      </c>
    </row>
    <row r="79" spans="1:19" x14ac:dyDescent="0.25">
      <c r="A79" t="str">
        <f>LOWER(SUBSTITUTE(SUBSTITUTE(SUBSTITUTE(masuk[[#This Row],[NAMA BARANG]]," ",""),"-",""),".",""))</f>
        <v>paletanggur</v>
      </c>
      <c r="B79" s="1">
        <v>2190</v>
      </c>
      <c r="C79" s="6">
        <v>937</v>
      </c>
      <c r="D79" s="2">
        <v>44679</v>
      </c>
      <c r="E79" t="s">
        <v>3076</v>
      </c>
      <c r="F79" t="s">
        <v>65</v>
      </c>
      <c r="G79" t="s">
        <v>16</v>
      </c>
      <c r="H79">
        <v>1</v>
      </c>
      <c r="J79" s="3">
        <v>0</v>
      </c>
      <c r="K79" s="3" t="s">
        <v>4</v>
      </c>
      <c r="L79" s="4"/>
      <c r="M79" s="4"/>
      <c r="N79" s="5" t="s">
        <v>67</v>
      </c>
      <c r="O79" t="s">
        <v>68</v>
      </c>
      <c r="R79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  <c r="S79" t="s">
        <v>3079</v>
      </c>
    </row>
    <row r="80" spans="1:19" x14ac:dyDescent="0.25">
      <c r="A80" t="str">
        <f>LOWER(SUBSTITUTE(SUBSTITUTE(SUBSTITUTE(masuk[[#This Row],[NAMA BARANG]]," ",""),"-",""),".",""))</f>
        <v/>
      </c>
      <c r="B80" s="1" t="s">
        <v>4</v>
      </c>
      <c r="C80" s="6" t="s">
        <v>4</v>
      </c>
      <c r="D80" s="2" t="s">
        <v>4</v>
      </c>
      <c r="J80" s="3" t="s">
        <v>4</v>
      </c>
      <c r="K80" s="3" t="s">
        <v>4</v>
      </c>
      <c r="L80" s="4"/>
      <c r="M80" s="4"/>
      <c r="N80" s="5"/>
      <c r="O80" t="s">
        <v>4</v>
      </c>
      <c r="R80" s="15" t="str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/>
      </c>
    </row>
    <row r="81" spans="1:18" x14ac:dyDescent="0.25">
      <c r="A81" t="str">
        <f>LOWER(SUBSTITUTE(SUBSTITUTE(SUBSTITUTE(masuk[[#This Row],[NAMA BARANG]]," ",""),"-",""),".",""))</f>
        <v>paperbagmj1</v>
      </c>
      <c r="B81" s="1">
        <v>2191</v>
      </c>
      <c r="C81" s="6">
        <v>839</v>
      </c>
      <c r="D81" s="2">
        <v>44679</v>
      </c>
      <c r="E81" s="7" t="s">
        <v>69</v>
      </c>
      <c r="F81" t="s">
        <v>70</v>
      </c>
      <c r="G81" t="s">
        <v>71</v>
      </c>
      <c r="H81">
        <v>5</v>
      </c>
      <c r="I81" s="3">
        <v>1080000</v>
      </c>
      <c r="J81" s="3">
        <v>12000</v>
      </c>
      <c r="K81" s="3" t="s">
        <v>10</v>
      </c>
      <c r="L81" s="4"/>
      <c r="M81" s="4"/>
      <c r="N81" s="5"/>
      <c r="O81" t="s">
        <v>72</v>
      </c>
      <c r="P81">
        <v>499</v>
      </c>
      <c r="R81" s="15" t="e">
        <f>IF(masuk[[#This Row],[NAMA BARANG]]="","",IF(masuk[[#This Row],[jk/kenko]]=1,"F"&amp;MATCH(LOWER(SUBSTITUTE(SUBSTITUTE(SUBSTITUTE(masuk[[#This Row],[NAMA BARANG]]," ",""),"-",""),".","")),JK_KENKO[concat],0),"B"&amp;MATCH(LOWER(SUBSTITUTE(SUBSTITUTE(SUBSTITUTE(masuk[[#This Row],[NAMA BARANG]]," ",""),"-",""),".","")),BIASA[concat],0)))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4"/>
  <sheetViews>
    <sheetView topLeftCell="B70" workbookViewId="0">
      <selection activeCell="H119" sqref="H119"/>
    </sheetView>
  </sheetViews>
  <sheetFormatPr defaultRowHeight="15" outlineLevelCol="1" x14ac:dyDescent="0.25"/>
  <cols>
    <col min="1" max="1" width="39.28515625" hidden="1" customWidth="1" outlineLevel="1"/>
    <col min="2" max="2" width="10.7109375" bestFit="1" customWidth="1" collapsed="1"/>
    <col min="3" max="3" width="40.7109375" bestFit="1" customWidth="1"/>
    <col min="4" max="4" width="6.85546875" bestFit="1" customWidth="1"/>
    <col min="5" max="5" width="16.7109375" style="8" bestFit="1" customWidth="1"/>
    <col min="6" max="8" width="6" bestFit="1" customWidth="1"/>
    <col min="9" max="11" width="11.140625" bestFit="1" customWidth="1"/>
  </cols>
  <sheetData>
    <row r="3" spans="1:14" x14ac:dyDescent="0.25">
      <c r="A3" t="s">
        <v>249</v>
      </c>
      <c r="B3" t="s">
        <v>73</v>
      </c>
      <c r="C3" t="s">
        <v>248</v>
      </c>
      <c r="D3" t="s">
        <v>6</v>
      </c>
      <c r="E3" s="8" t="s">
        <v>3132</v>
      </c>
      <c r="F3" t="s">
        <v>3133</v>
      </c>
      <c r="G3" t="s">
        <v>3134</v>
      </c>
      <c r="H3" t="s">
        <v>3135</v>
      </c>
      <c r="I3" t="s">
        <v>3129</v>
      </c>
      <c r="J3" t="s">
        <v>3130</v>
      </c>
      <c r="K3" t="s">
        <v>3131</v>
      </c>
    </row>
    <row r="4" spans="1:14" x14ac:dyDescent="0.25">
      <c r="A4" t="str">
        <f>LOWER(SUBSTITUTE(SUBSTITUTE(SUBSTITUTE(keluar[[#This Row],[NAMA BARANG]]," ",""),"-",""),".",""))</f>
        <v>masker50ppnonwoven</v>
      </c>
      <c r="B4" s="2">
        <v>44676</v>
      </c>
      <c r="C4" s="14" t="s">
        <v>3082</v>
      </c>
      <c r="D4">
        <v>5</v>
      </c>
      <c r="I4" t="str">
        <f>IF(keluar[[#This Row],[NAMA BARANG]]="","",_xlfn.IFNA(MATCH(keluar[[#This Row],[concat]],BIASA[concat],0),""))</f>
        <v/>
      </c>
      <c r="M4" t="s">
        <v>3313</v>
      </c>
      <c r="N4" t="s">
        <v>3314</v>
      </c>
    </row>
    <row r="5" spans="1:14" x14ac:dyDescent="0.25">
      <c r="A5" t="str">
        <f>LOWER(SUBSTITUTE(SUBSTITUTE(SUBSTITUTE(keluar[[#This Row],[NAMA BARANG]]," ",""),"-",""),".",""))</f>
        <v>crayontiti12wminicr</v>
      </c>
      <c r="C5" t="s">
        <v>3083</v>
      </c>
      <c r="D5">
        <v>1</v>
      </c>
      <c r="I5" t="str">
        <f>IF(keluar[[#This Row],[NAMA BARANG]]="","",_xlfn.IFNA(MATCH(keluar[[#This Row],[concat]],BIASA[concat],0),""))</f>
        <v/>
      </c>
    </row>
    <row r="6" spans="1:14" x14ac:dyDescent="0.25">
      <c r="A6" t="str">
        <f>LOWER(SUBSTITUTE(SUBSTITUTE(SUBSTITUTE(keluar[[#This Row],[NAMA BARANG]]," ",""),"-",""),".",""))</f>
        <v>staplerkenkohd10</v>
      </c>
      <c r="C6" t="s">
        <v>3084</v>
      </c>
      <c r="D6">
        <v>1</v>
      </c>
      <c r="H6" t="s">
        <v>3097</v>
      </c>
      <c r="I6" t="str">
        <f>IF(keluar[[#This Row],[NAMA BARANG]]="","",_xlfn.IFNA(MATCH(keluar[[#This Row],[concat]],BIASA[concat],0),""))</f>
        <v/>
      </c>
    </row>
    <row r="7" spans="1:14" x14ac:dyDescent="0.25">
      <c r="A7" t="str">
        <f>LOWER(SUBSTITUTE(SUBSTITUTE(SUBSTITUTE(keluar[[#This Row],[NAMA BARANG]]," ",""),"-",""),".",""))</f>
        <v>isigel6pc</v>
      </c>
      <c r="C7" t="s">
        <v>3085</v>
      </c>
      <c r="D7">
        <v>1</v>
      </c>
      <c r="H7" t="s">
        <v>3097</v>
      </c>
      <c r="I7" t="str">
        <f>IF(keluar[[#This Row],[NAMA BARANG]]="","",_xlfn.IFNA(MATCH(keluar[[#This Row],[concat]],BIASA[concat],0),""))</f>
        <v/>
      </c>
    </row>
    <row r="8" spans="1:14" x14ac:dyDescent="0.25">
      <c r="A8" t="str">
        <f>LOWER(SUBSTITUTE(SUBSTITUTE(SUBSTITUTE(keluar[[#This Row],[NAMA BARANG]]," ",""),"-",""),".",""))</f>
        <v>isigel12pc</v>
      </c>
      <c r="C8" t="s">
        <v>3086</v>
      </c>
      <c r="D8">
        <v>1</v>
      </c>
      <c r="H8" t="s">
        <v>3097</v>
      </c>
      <c r="I8" t="str">
        <f>IF(keluar[[#This Row],[NAMA BARANG]]="","",_xlfn.IFNA(MATCH(keluar[[#This Row],[concat]],BIASA[concat],0),""))</f>
        <v/>
      </c>
    </row>
    <row r="9" spans="1:14" x14ac:dyDescent="0.25">
      <c r="A9" t="str">
        <f>LOWER(SUBSTITUTE(SUBSTITUTE(SUBSTITUTE(keluar[[#This Row],[NAMA BARANG]]," ",""),"-",""),".",""))</f>
        <v>isigel20pc</v>
      </c>
      <c r="C9" t="s">
        <v>3087</v>
      </c>
      <c r="D9">
        <v>1</v>
      </c>
      <c r="H9" t="s">
        <v>3097</v>
      </c>
      <c r="I9" t="str">
        <f>IF(keluar[[#This Row],[NAMA BARANG]]="","",_xlfn.IFNA(MATCH(keluar[[#This Row],[concat]],BIASA[concat],0),""))</f>
        <v/>
      </c>
    </row>
    <row r="10" spans="1:14" x14ac:dyDescent="0.25">
      <c r="A10" t="str">
        <f>LOWER(SUBSTITUTE(SUBSTITUTE(SUBSTITUTE(keluar[[#This Row],[NAMA BARANG]]," ",""),"-",""),".",""))</f>
        <v>tipeexkenkoke107</v>
      </c>
      <c r="C10" t="s">
        <v>3093</v>
      </c>
      <c r="D10">
        <v>1</v>
      </c>
      <c r="I10" t="str">
        <f>IF(keluar[[#This Row],[NAMA BARANG]]="","",_xlfn.IFNA(MATCH(keluar[[#This Row],[concat]],BIASA[concat],0),""))</f>
        <v/>
      </c>
    </row>
    <row r="11" spans="1:14" x14ac:dyDescent="0.25">
      <c r="A11" t="str">
        <f>LOWER(SUBSTITUTE(SUBSTITUTE(SUBSTITUTE(keluar[[#This Row],[NAMA BARANG]]," ",""),"-",""),".",""))</f>
        <v>lemstickkenko25grbesar</v>
      </c>
      <c r="C11" t="s">
        <v>40</v>
      </c>
      <c r="D11">
        <v>1</v>
      </c>
      <c r="I11" t="str">
        <f>IF(keluar[[#This Row],[NAMA BARANG]]="","",_xlfn.IFNA(MATCH(keluar[[#This Row],[concat]],BIASA[concat],0),""))</f>
        <v/>
      </c>
    </row>
    <row r="12" spans="1:14" x14ac:dyDescent="0.25">
      <c r="A12" t="str">
        <f>LOWER(SUBSTITUTE(SUBSTITUTE(SUBSTITUTE(keluar[[#This Row],[NAMA BARANG]]," ",""),"-",""),".",""))</f>
        <v>staplerkenkohd10</v>
      </c>
      <c r="C12" t="s">
        <v>3084</v>
      </c>
      <c r="D12">
        <v>1</v>
      </c>
      <c r="I12" t="str">
        <f>IF(keluar[[#This Row],[NAMA BARANG]]="","",_xlfn.IFNA(MATCH(keluar[[#This Row],[concat]],BIASA[concat],0),""))</f>
        <v/>
      </c>
    </row>
    <row r="13" spans="1:14" x14ac:dyDescent="0.25">
      <c r="A13" t="str">
        <f>LOWER(SUBSTITUTE(SUBSTITUTE(SUBSTITUTE(keluar[[#This Row],[NAMA BARANG]]," ",""),"-",""),".",""))</f>
        <v>pw12wkenkopendek</v>
      </c>
      <c r="C13" t="s">
        <v>3088</v>
      </c>
      <c r="D13">
        <v>1</v>
      </c>
      <c r="I13" t="str">
        <f>IF(keluar[[#This Row],[NAMA BARANG]]="","",_xlfn.IFNA(MATCH(keluar[[#This Row],[concat]],BIASA[concat],0),""))</f>
        <v/>
      </c>
    </row>
    <row r="14" spans="1:14" x14ac:dyDescent="0.25">
      <c r="A14" t="str">
        <f>LOWER(SUBSTITUTE(SUBSTITUTE(SUBSTITUTE(keluar[[#This Row],[NAMA BARANG]]," ",""),"-",""),".",""))</f>
        <v>isilabeljk2lineputih</v>
      </c>
      <c r="C14" t="s">
        <v>3094</v>
      </c>
      <c r="D14">
        <v>1</v>
      </c>
      <c r="I14" t="str">
        <f>IF(keluar[[#This Row],[NAMA BARANG]]="","",_xlfn.IFNA(MATCH(keluar[[#This Row],[concat]],BIASA[concat],0),""))</f>
        <v/>
      </c>
    </row>
    <row r="15" spans="1:14" x14ac:dyDescent="0.25">
      <c r="A15" t="str">
        <f>LOWER(SUBSTITUTE(SUBSTITUTE(SUBSTITUTE(keluar[[#This Row],[NAMA BARANG]]," ",""),"-",""),".",""))</f>
        <v>labeljklbp2ln2brs</v>
      </c>
      <c r="C15" t="s">
        <v>49</v>
      </c>
      <c r="D15">
        <v>1</v>
      </c>
      <c r="I15" t="str">
        <f>IF(keluar[[#This Row],[NAMA BARANG]]="","",_xlfn.IFNA(MATCH(keluar[[#This Row],[concat]],BIASA[concat],0),""))</f>
        <v/>
      </c>
    </row>
    <row r="16" spans="1:14" x14ac:dyDescent="0.25">
      <c r="A16" t="str">
        <f>LOWER(SUBSTITUTE(SUBSTITUTE(SUBSTITUTE(keluar[[#This Row],[NAMA BARANG]]," ",""),"-",""),".",""))</f>
        <v>isilabeljk1linekuning</v>
      </c>
      <c r="C16" t="s">
        <v>3089</v>
      </c>
      <c r="D16">
        <v>1</v>
      </c>
      <c r="I16" t="str">
        <f>IF(keluar[[#This Row],[NAMA BARANG]]="","",_xlfn.IFNA(MATCH(keluar[[#This Row],[concat]],BIASA[concat],0),""))</f>
        <v/>
      </c>
    </row>
    <row r="17" spans="1:9" x14ac:dyDescent="0.25">
      <c r="A17" t="str">
        <f>LOWER(SUBSTITUTE(SUBSTITUTE(SUBSTITUTE(keluar[[#This Row],[NAMA BARANG]]," ",""),"-",""),".",""))</f>
        <v>clipjumbokenkono5</v>
      </c>
      <c r="C17" t="s">
        <v>3136</v>
      </c>
      <c r="D17">
        <v>1</v>
      </c>
      <c r="I17" t="str">
        <f>IF(keluar[[#This Row],[NAMA BARANG]]="","",_xlfn.IFNA(MATCH(keluar[[#This Row],[concat]],BIASA[concat],0),""))</f>
        <v/>
      </c>
    </row>
    <row r="18" spans="1:9" x14ac:dyDescent="0.25">
      <c r="A18" t="str">
        <f>LOWER(SUBSTITUTE(SUBSTITUTE(SUBSTITUTE(keluar[[#This Row],[NAMA BARANG]]," ",""),"-",""),".",""))</f>
        <v>opastel12wchcjk</v>
      </c>
      <c r="C18" t="s">
        <v>3090</v>
      </c>
      <c r="D18">
        <v>2</v>
      </c>
      <c r="I18" t="str">
        <f>IF(keluar[[#This Row],[NAMA BARANG]]="","",_xlfn.IFNA(MATCH(keluar[[#This Row],[concat]],BIASA[concat],0),""))</f>
        <v/>
      </c>
    </row>
    <row r="19" spans="1:9" x14ac:dyDescent="0.25">
      <c r="A19" t="str">
        <f>LOWER(SUBSTITUTE(SUBSTITUTE(SUBSTITUTE(keluar[[#This Row],[NAMA BARANG]]," ",""),"-",""),".",""))</f>
        <v>tipeexkenkoke01</v>
      </c>
      <c r="C19" t="s">
        <v>12</v>
      </c>
      <c r="D19">
        <v>1</v>
      </c>
      <c r="I19" t="str">
        <f>IF(keluar[[#This Row],[NAMA BARANG]]="","",_xlfn.IFNA(MATCH(keluar[[#This Row],[concat]],BIASA[concat],0),""))</f>
        <v/>
      </c>
    </row>
    <row r="20" spans="1:9" x14ac:dyDescent="0.25">
      <c r="A20" t="str">
        <f>LOWER(SUBSTITUTE(SUBSTITUTE(SUBSTITUTE(keluar[[#This Row],[NAMA BARANG]]," ",""),"-",""),".",""))</f>
        <v>karetbbebeksawah</v>
      </c>
      <c r="C20" s="20" t="s">
        <v>3244</v>
      </c>
      <c r="D20">
        <v>1</v>
      </c>
      <c r="I20">
        <f>IF(keluar[[#This Row],[NAMA BARANG]]="","",_xlfn.IFNA(MATCH(keluar[[#This Row],[concat]],BIASA[concat],0),""))</f>
        <v>1073</v>
      </c>
    </row>
    <row r="21" spans="1:9" x14ac:dyDescent="0.25">
      <c r="A21" t="str">
        <f>LOWER(SUBSTITUTE(SUBSTITUTE(SUBSTITUTE(keluar[[#This Row],[NAMA BARANG]]," ",""),"-",""),".",""))</f>
        <v>kartustockfoliok(16)/b(10)</v>
      </c>
      <c r="C21" s="20" t="s">
        <v>3307</v>
      </c>
      <c r="D21" s="21">
        <v>1</v>
      </c>
      <c r="H21" t="s">
        <v>3097</v>
      </c>
      <c r="I21">
        <f>IF(keluar[[#This Row],[NAMA BARANG]]="","",_xlfn.IFNA(MATCH(keluar[[#This Row],[concat]],BIASA[concat],0),""))</f>
        <v>1076</v>
      </c>
    </row>
    <row r="22" spans="1:9" x14ac:dyDescent="0.25">
      <c r="A22" t="str">
        <f>LOWER(SUBSTITUTE(SUBSTITUTE(SUBSTITUTE(keluar[[#This Row],[NAMA BARANG]]," ",""),"-",""),".",""))</f>
        <v>kartustockkwartop</v>
      </c>
      <c r="C22" s="20" t="s">
        <v>3247</v>
      </c>
      <c r="D22">
        <v>1</v>
      </c>
      <c r="I22">
        <f>IF(keluar[[#This Row],[NAMA BARANG]]="","",_xlfn.IFNA(MATCH(keluar[[#This Row],[concat]],BIASA[concat],0),""))</f>
        <v>1082</v>
      </c>
    </row>
    <row r="23" spans="1:9" x14ac:dyDescent="0.25">
      <c r="A23" t="str">
        <f>LOWER(SUBSTITUTE(SUBSTITUTE(SUBSTITUTE(keluar[[#This Row],[NAMA BARANG]]," ",""),"-",""),".",""))</f>
        <v>kartustockkwartohj</v>
      </c>
      <c r="C23" s="20" t="s">
        <v>3248</v>
      </c>
      <c r="D23">
        <v>1</v>
      </c>
      <c r="I23">
        <f>IF(keluar[[#This Row],[NAMA BARANG]]="","",_xlfn.IFNA(MATCH(keluar[[#This Row],[concat]],BIASA[concat],0),""))</f>
        <v>1079</v>
      </c>
    </row>
    <row r="24" spans="1:9" x14ac:dyDescent="0.25">
      <c r="A24" t="str">
        <f>LOWER(SUBSTITUTE(SUBSTITUTE(SUBSTITUTE(keluar[[#This Row],[NAMA BARANG]]," ",""),"-",""),".",""))</f>
        <v>isicutterkenkobesar</v>
      </c>
      <c r="C24" t="s">
        <v>3091</v>
      </c>
      <c r="D24">
        <v>1</v>
      </c>
      <c r="I24" t="str">
        <f>IF(keluar[[#This Row],[NAMA BARANG]]="","",_xlfn.IFNA(MATCH(keluar[[#This Row],[concat]],BIASA[concat],0),""))</f>
        <v/>
      </c>
    </row>
    <row r="25" spans="1:9" x14ac:dyDescent="0.25">
      <c r="A25" t="str">
        <f>LOWER(SUBSTITUTE(SUBSTITUTE(SUBSTITUTE(keluar[[#This Row],[NAMA BARANG]]," ",""),"-",""),".",""))</f>
        <v>mapkcgsikap(12),hj(17)</v>
      </c>
      <c r="C25" s="20" t="s">
        <v>3308</v>
      </c>
      <c r="D25" s="21">
        <v>1</v>
      </c>
      <c r="H25" t="s">
        <v>3097</v>
      </c>
      <c r="I25">
        <f>IF(keluar[[#This Row],[NAMA BARANG]]="","",_xlfn.IFNA(MATCH(keluar[[#This Row],[concat]],BIASA[concat],0),""))</f>
        <v>1317</v>
      </c>
    </row>
    <row r="26" spans="1:9" x14ac:dyDescent="0.25">
      <c r="A26" t="str">
        <f>LOWER(SUBSTITUTE(SUBSTITUTE(SUBSTITUTE(keluar[[#This Row],[NAMA BARANG]]," ",""),"-",""),".",""))</f>
        <v>dispenserplakbandbesia806moshi"</v>
      </c>
      <c r="B26" s="2">
        <v>44677</v>
      </c>
      <c r="C26" s="20" t="s">
        <v>1032</v>
      </c>
      <c r="D26">
        <v>1</v>
      </c>
      <c r="E26" s="8">
        <v>100</v>
      </c>
      <c r="I26">
        <f>IF(keluar[[#This Row],[NAMA BARANG]]="","",_xlfn.IFNA(MATCH(keluar[[#This Row],[concat]],BIASA[concat],0),""))</f>
        <v>750</v>
      </c>
    </row>
    <row r="27" spans="1:9" x14ac:dyDescent="0.25">
      <c r="A27" t="str">
        <f>LOWER(SUBSTITUTE(SUBSTITUTE(SUBSTITUTE(keluar[[#This Row],[NAMA BARANG]]," ",""),"-",""),".",""))</f>
        <v>koalamix</v>
      </c>
      <c r="C27" s="22" t="s">
        <v>3092</v>
      </c>
      <c r="D27">
        <v>5</v>
      </c>
      <c r="I27" t="str">
        <f>IF(keluar[[#This Row],[NAMA BARANG]]="","",_xlfn.IFNA(MATCH(keluar[[#This Row],[concat]],BIASA[concat],0),""))</f>
        <v/>
      </c>
    </row>
    <row r="28" spans="1:9" x14ac:dyDescent="0.25">
      <c r="A28" t="str">
        <f>LOWER(SUBSTITUTE(SUBSTITUTE(SUBSTITUTE(keluar[[#This Row],[NAMA BARANG]]," ",""),"-",""),".",""))</f>
        <v>clipboard6688transkoala</v>
      </c>
      <c r="C28" s="20" t="s">
        <v>3233</v>
      </c>
      <c r="D28">
        <v>1</v>
      </c>
      <c r="E28" s="8" t="s">
        <v>214</v>
      </c>
      <c r="I28">
        <f>IF(keluar[[#This Row],[NAMA BARANG]]="","",_xlfn.IFNA(MATCH(keluar[[#This Row],[concat]],BIASA[concat],0),""))</f>
        <v>676</v>
      </c>
    </row>
    <row r="29" spans="1:9" x14ac:dyDescent="0.25">
      <c r="A29" t="str">
        <f>LOWER(SUBSTITUTE(SUBSTITUTE(SUBSTITUTE(keluar[[#This Row],[NAMA BARANG]]," ",""),"-",""),".",""))</f>
        <v>asahan5114lol(24)</v>
      </c>
      <c r="C29" s="20" t="s">
        <v>3200</v>
      </c>
      <c r="D29">
        <v>1</v>
      </c>
      <c r="H29" t="s">
        <v>3097</v>
      </c>
      <c r="I29">
        <f>IF(keluar[[#This Row],[NAMA BARANG]]="","",_xlfn.IFNA(MATCH(keluar[[#This Row],[concat]],BIASA[concat],0),""))</f>
        <v>2418</v>
      </c>
    </row>
    <row r="30" spans="1:9" x14ac:dyDescent="0.25">
      <c r="A30" t="str">
        <f>LOWER(SUBSTITUTE(SUBSTITUTE(SUBSTITUTE(keluar[[#This Row],[NAMA BARANG]]," ",""),"-",""),".",""))</f>
        <v>asahan664b/smurf(24)</v>
      </c>
      <c r="C30" s="20" t="s">
        <v>347</v>
      </c>
      <c r="D30">
        <v>1</v>
      </c>
      <c r="I30">
        <f>IF(keluar[[#This Row],[NAMA BARANG]]="","",_xlfn.IFNA(MATCH(keluar[[#This Row],[concat]],BIASA[concat],0),""))</f>
        <v>2419</v>
      </c>
    </row>
    <row r="31" spans="1:9" x14ac:dyDescent="0.25">
      <c r="A31" t="str">
        <f>LOWER(SUBSTITUTE(SUBSTITUTE(SUBSTITUTE(keluar[[#This Row],[NAMA BARANG]]," ",""),"-",""),".",""))</f>
        <v>asahan6814tomy1x8</v>
      </c>
      <c r="C31" s="20" t="s">
        <v>348</v>
      </c>
      <c r="D31">
        <v>1</v>
      </c>
      <c r="I31">
        <f>IF(keluar[[#This Row],[NAMA BARANG]]="","",_xlfn.IFNA(MATCH(keluar[[#This Row],[concat]],BIASA[concat],0),""))</f>
        <v>2420</v>
      </c>
    </row>
    <row r="32" spans="1:9" x14ac:dyDescent="0.25">
      <c r="A32" t="str">
        <f>LOWER(SUBSTITUTE(SUBSTITUTE(SUBSTITUTE(keluar[[#This Row],[NAMA BARANG]]," ",""),"-",""),".",""))</f>
        <v>asahan7528botol</v>
      </c>
      <c r="C32" s="20" t="s">
        <v>349</v>
      </c>
      <c r="D32">
        <v>1</v>
      </c>
      <c r="I32">
        <f>IF(keluar[[#This Row],[NAMA BARANG]]="","",_xlfn.IFNA(MATCH(keluar[[#This Row],[concat]],BIASA[concat],0),""))</f>
        <v>91</v>
      </c>
    </row>
    <row r="33" spans="1:9" x14ac:dyDescent="0.25">
      <c r="A33" t="str">
        <f>LOWER(SUBSTITUTE(SUBSTITUTE(SUBSTITUTE(keluar[[#This Row],[NAMA BARANG]]," ",""),"-",""),".",""))</f>
        <v>asahan917(48)</v>
      </c>
      <c r="C33" s="20" t="s">
        <v>355</v>
      </c>
      <c r="D33">
        <v>1</v>
      </c>
      <c r="I33">
        <f>IF(keluar[[#This Row],[NAMA BARANG]]="","",_xlfn.IFNA(MATCH(keluar[[#This Row],[concat]],BIASA[concat],0),""))</f>
        <v>2421</v>
      </c>
    </row>
    <row r="34" spans="1:9" x14ac:dyDescent="0.25">
      <c r="A34" t="str">
        <f>LOWER(SUBSTITUTE(SUBSTITUTE(SUBSTITUTE(keluar[[#This Row],[NAMA BARANG]]," ",""),"-",""),".",""))</f>
        <v>asahanlokomotif2535</v>
      </c>
      <c r="C34" s="20" t="s">
        <v>3096</v>
      </c>
      <c r="D34">
        <v>1</v>
      </c>
      <c r="I34">
        <f>IF(keluar[[#This Row],[NAMA BARANG]]="","",_xlfn.IFNA(MATCH(keluar[[#This Row],[concat]],BIASA[concat],0),""))</f>
        <v>133</v>
      </c>
    </row>
    <row r="35" spans="1:9" x14ac:dyDescent="0.25">
      <c r="A35" t="str">
        <f>LOWER(SUBSTITUTE(SUBSTITUTE(SUBSTITUTE(keluar[[#This Row],[NAMA BARANG]]," ",""),"-",""),".",""))</f>
        <v>asahanmeja9233</v>
      </c>
      <c r="C35" s="20" t="s">
        <v>416</v>
      </c>
      <c r="D35">
        <v>1</v>
      </c>
      <c r="I35">
        <f>IF(keluar[[#This Row],[NAMA BARANG]]="","",_xlfn.IFNA(MATCH(keluar[[#This Row],[concat]],BIASA[concat],0),""))</f>
        <v>2422</v>
      </c>
    </row>
    <row r="36" spans="1:9" x14ac:dyDescent="0.25">
      <c r="A36" t="str">
        <f>LOWER(SUBSTITUTE(SUBSTITUTE(SUBSTITUTE(keluar[[#This Row],[NAMA BARANG]]," ",""),"-",""),".",""))</f>
        <v>asahanmejaxcs551mobil</v>
      </c>
      <c r="C36" s="20" t="s">
        <v>3201</v>
      </c>
      <c r="D36">
        <v>1</v>
      </c>
      <c r="I36">
        <f>IF(keluar[[#This Row],[NAMA BARANG]]="","",_xlfn.IFNA(MATCH(keluar[[#This Row],[concat]],BIASA[concat],0),""))</f>
        <v>2423</v>
      </c>
    </row>
    <row r="37" spans="1:9" x14ac:dyDescent="0.25">
      <c r="A37" t="str">
        <f>LOWER(SUBSTITUTE(SUBSTITUTE(SUBSTITUTE(keluar[[#This Row],[NAMA BARANG]]," ",""),"-",""),".",""))</f>
        <v>asahanpswtxzg8808(96)</v>
      </c>
      <c r="C37" s="20" t="s">
        <v>3202</v>
      </c>
      <c r="D37">
        <v>1</v>
      </c>
      <c r="I37">
        <f>IF(keluar[[#This Row],[NAMA BARANG]]="","",_xlfn.IFNA(MATCH(keluar[[#This Row],[concat]],BIASA[concat],0),""))</f>
        <v>2424</v>
      </c>
    </row>
    <row r="38" spans="1:9" x14ac:dyDescent="0.25">
      <c r="A38" t="str">
        <f>LOWER(SUBSTITUTE(SUBSTITUTE(SUBSTITUTE(keluar[[#This Row],[NAMA BARANG]]," ",""),"-",""),".",""))</f>
        <v>asahanputar0544doll</v>
      </c>
      <c r="C38" s="20" t="s">
        <v>3203</v>
      </c>
      <c r="D38">
        <v>1</v>
      </c>
      <c r="I38">
        <f>IF(keluar[[#This Row],[NAMA BARANG]]="","",_xlfn.IFNA(MATCH(keluar[[#This Row],[concat]],BIASA[concat],0),""))</f>
        <v>2425</v>
      </c>
    </row>
    <row r="39" spans="1:9" x14ac:dyDescent="0.25">
      <c r="A39" t="str">
        <f>LOWER(SUBSTITUTE(SUBSTITUTE(SUBSTITUTE(keluar[[#This Row],[NAMA BARANG]]," ",""),"-",""),".",""))</f>
        <v>asahanputar0617sepeda</v>
      </c>
      <c r="C39" s="20" t="s">
        <v>3204</v>
      </c>
      <c r="D39">
        <v>1</v>
      </c>
      <c r="I39">
        <f>IF(keluar[[#This Row],[NAMA BARANG]]="","",_xlfn.IFNA(MATCH(keluar[[#This Row],[concat]],BIASA[concat],0),""))</f>
        <v>2426</v>
      </c>
    </row>
    <row r="40" spans="1:9" x14ac:dyDescent="0.25">
      <c r="A40" t="str">
        <f>LOWER(SUBSTITUTE(SUBSTITUTE(SUBSTITUTE(keluar[[#This Row],[NAMA BARANG]]," ",""),"-",""),".",""))</f>
        <v>asahanputar6008</v>
      </c>
      <c r="C40" s="20" t="s">
        <v>441</v>
      </c>
      <c r="D40">
        <v>1</v>
      </c>
      <c r="I40">
        <f>IF(keluar[[#This Row],[NAMA BARANG]]="","",_xlfn.IFNA(MATCH(keluar[[#This Row],[concat]],BIASA[concat],0),""))</f>
        <v>2427</v>
      </c>
    </row>
    <row r="41" spans="1:9" x14ac:dyDescent="0.25">
      <c r="A41" t="str">
        <f>LOWER(SUBSTITUTE(SUBSTITUTE(SUBSTITUTE(keluar[[#This Row],[NAMA BARANG]]," ",""),"-",""),".",""))</f>
        <v>asahanr435(24)</v>
      </c>
      <c r="C41" s="20" t="s">
        <v>443</v>
      </c>
      <c r="D41">
        <v>1</v>
      </c>
      <c r="I41">
        <f>IF(keluar[[#This Row],[NAMA BARANG]]="","",_xlfn.IFNA(MATCH(keluar[[#This Row],[concat]],BIASA[concat],0),""))</f>
        <v>2428</v>
      </c>
    </row>
    <row r="42" spans="1:9" x14ac:dyDescent="0.25">
      <c r="A42" t="str">
        <f>LOWER(SUBSTITUTE(SUBSTITUTE(SUBSTITUTE(keluar[[#This Row],[NAMA BARANG]]," ",""),"-",""),".",""))</f>
        <v>asahanxl378hedgehog(36)</v>
      </c>
      <c r="C42" s="20" t="s">
        <v>479</v>
      </c>
      <c r="D42">
        <v>1</v>
      </c>
      <c r="I42">
        <f>IF(keluar[[#This Row],[NAMA BARANG]]="","",_xlfn.IFNA(MATCH(keluar[[#This Row],[concat]],BIASA[concat],0),""))</f>
        <v>2429</v>
      </c>
    </row>
    <row r="43" spans="1:9" x14ac:dyDescent="0.25">
      <c r="A43" t="str">
        <f>LOWER(SUBSTITUTE(SUBSTITUTE(SUBSTITUTE(keluar[[#This Row],[NAMA BARANG]]," ",""),"-",""),".",""))</f>
        <v>dispenservanart20030</v>
      </c>
      <c r="C43" s="20" t="s">
        <v>3235</v>
      </c>
      <c r="D43">
        <v>1</v>
      </c>
      <c r="I43">
        <f>IF(keluar[[#This Row],[NAMA BARANG]]="","",_xlfn.IFNA(MATCH(keluar[[#This Row],[concat]],BIASA[concat],0),""))</f>
        <v>2483</v>
      </c>
    </row>
    <row r="44" spans="1:9" x14ac:dyDescent="0.25">
      <c r="A44" t="str">
        <f>LOWER(SUBSTITUTE(SUBSTITUTE(SUBSTITUTE(keluar[[#This Row],[NAMA BARANG]]," ",""),"-",""),".",""))</f>
        <v>fancysetabjbsm30hk1</v>
      </c>
      <c r="C44" s="20" t="s">
        <v>3236</v>
      </c>
      <c r="D44">
        <v>1</v>
      </c>
      <c r="I44">
        <f>IF(keluar[[#This Row],[NAMA BARANG]]="","",_xlfn.IFNA(MATCH(keluar[[#This Row],[concat]],BIASA[concat],0),""))</f>
        <v>791</v>
      </c>
    </row>
    <row r="45" spans="1:9" x14ac:dyDescent="0.25">
      <c r="A45" t="str">
        <f>LOWER(SUBSTITUTE(SUBSTITUTE(SUBSTITUTE(keluar[[#This Row],[NAMA BARANG]]," ",""),"-",""),".",""))</f>
        <v>bp2330</v>
      </c>
      <c r="C45" s="20" t="s">
        <v>620</v>
      </c>
      <c r="D45">
        <v>1</v>
      </c>
      <c r="I45">
        <f>IF(keluar[[#This Row],[NAMA BARANG]]="","",_xlfn.IFNA(MATCH(keluar[[#This Row],[concat]],BIASA[concat],0),""))</f>
        <v>2439</v>
      </c>
    </row>
    <row r="46" spans="1:9" x14ac:dyDescent="0.25">
      <c r="A46" t="str">
        <f>LOWER(SUBSTITUTE(SUBSTITUTE(SUBSTITUTE(keluar[[#This Row],[NAMA BARANG]]," ",""),"-",""),".",""))</f>
        <v>bp2c26894wdny</v>
      </c>
      <c r="C46" s="20" t="s">
        <v>3206</v>
      </c>
      <c r="D46">
        <v>1</v>
      </c>
      <c r="I46">
        <f>IF(keluar[[#This Row],[NAMA BARANG]]="","",_xlfn.IFNA(MATCH(keluar[[#This Row],[concat]],BIASA[concat],0),""))</f>
        <v>2440</v>
      </c>
    </row>
    <row r="47" spans="1:9" x14ac:dyDescent="0.25">
      <c r="A47" t="str">
        <f>LOWER(SUBSTITUTE(SUBSTITUTE(SUBSTITUTE(keluar[[#This Row],[NAMA BARANG]]," ",""),"-",""),".",""))</f>
        <v>bpcandy806</v>
      </c>
      <c r="C47" s="20" t="s">
        <v>3207</v>
      </c>
      <c r="D47">
        <v>1</v>
      </c>
      <c r="I47">
        <f>IF(keluar[[#This Row],[NAMA BARANG]]="","",_xlfn.IFNA(MATCH(keluar[[#This Row],[concat]],BIASA[concat],0),""))</f>
        <v>2441</v>
      </c>
    </row>
    <row r="48" spans="1:9" x14ac:dyDescent="0.25">
      <c r="A48" t="str">
        <f>LOWER(SUBSTITUTE(SUBSTITUTE(SUBSTITUTE(keluar[[#This Row],[NAMA BARANG]]," ",""),"-",""),".",""))</f>
        <v>bpcandycc810</v>
      </c>
      <c r="C48" s="20" t="s">
        <v>3208</v>
      </c>
      <c r="D48">
        <v>1</v>
      </c>
      <c r="I48">
        <f>IF(keluar[[#This Row],[NAMA BARANG]]="","",_xlfn.IFNA(MATCH(keluar[[#This Row],[concat]],BIASA[concat],0),""))</f>
        <v>2442</v>
      </c>
    </row>
    <row r="49" spans="1:9" x14ac:dyDescent="0.25">
      <c r="A49" t="str">
        <f>LOWER(SUBSTITUTE(SUBSTITUTE(SUBSTITUTE(keluar[[#This Row],[NAMA BARANG]]," ",""),"-",""),".",""))</f>
        <v>bpcandycc916</v>
      </c>
      <c r="C49" s="20" t="s">
        <v>3209</v>
      </c>
      <c r="D49">
        <v>1</v>
      </c>
      <c r="I49">
        <f>IF(keluar[[#This Row],[NAMA BARANG]]="","",_xlfn.IFNA(MATCH(keluar[[#This Row],[concat]],BIASA[concat],0),""))</f>
        <v>2443</v>
      </c>
    </row>
    <row r="50" spans="1:9" x14ac:dyDescent="0.25">
      <c r="A50" t="str">
        <f>LOWER(SUBSTITUTE(SUBSTITUTE(SUBSTITUTE(keluar[[#This Row],[NAMA BARANG]]," ",""),"-",""),".",""))</f>
        <v>bpcoshcs8601</v>
      </c>
      <c r="C50" s="20" t="s">
        <v>3210</v>
      </c>
      <c r="D50">
        <v>1</v>
      </c>
      <c r="I50">
        <f>IF(keluar[[#This Row],[NAMA BARANG]]="","",_xlfn.IFNA(MATCH(keluar[[#This Row],[concat]],BIASA[concat],0),""))</f>
        <v>407</v>
      </c>
    </row>
    <row r="51" spans="1:9" x14ac:dyDescent="0.25">
      <c r="A51" t="str">
        <f>LOWER(SUBSTITUTE(SUBSTITUTE(SUBSTITUTE(keluar[[#This Row],[NAMA BARANG]]," ",""),"-",""),".",""))</f>
        <v>bpgell8727</v>
      </c>
      <c r="C51" s="20" t="s">
        <v>3212</v>
      </c>
      <c r="D51">
        <v>1</v>
      </c>
      <c r="I51">
        <f>IF(keluar[[#This Row],[NAMA BARANG]]="","",_xlfn.IFNA(MATCH(keluar[[#This Row],[concat]],BIASA[concat],0),""))</f>
        <v>2444</v>
      </c>
    </row>
    <row r="52" spans="1:9" x14ac:dyDescent="0.25">
      <c r="A52" t="str">
        <f>LOWER(SUBSTITUTE(SUBSTITUTE(SUBSTITUTE(keluar[[#This Row],[NAMA BARANG]]," ",""),"-",""),".",""))</f>
        <v>bpgell9865</v>
      </c>
      <c r="C52" s="20" t="s">
        <v>3213</v>
      </c>
      <c r="D52">
        <v>1</v>
      </c>
      <c r="I52">
        <f>IF(keluar[[#This Row],[NAMA BARANG]]="","",_xlfn.IFNA(MATCH(keluar[[#This Row],[concat]],BIASA[concat],0),""))</f>
        <v>2445</v>
      </c>
    </row>
    <row r="53" spans="1:9" x14ac:dyDescent="0.25">
      <c r="A53" t="str">
        <f>LOWER(SUBSTITUTE(SUBSTITUTE(SUBSTITUTE(keluar[[#This Row],[NAMA BARANG]]," ",""),"-",""),".",""))</f>
        <v>bpgell9926</v>
      </c>
      <c r="C53" s="20" t="s">
        <v>3214</v>
      </c>
      <c r="D53">
        <v>1</v>
      </c>
      <c r="I53">
        <f>IF(keluar[[#This Row],[NAMA BARANG]]="","",_xlfn.IFNA(MATCH(keluar[[#This Row],[concat]],BIASA[concat],0),""))</f>
        <v>2446</v>
      </c>
    </row>
    <row r="54" spans="1:9" x14ac:dyDescent="0.25">
      <c r="A54" t="str">
        <f>LOWER(SUBSTITUTE(SUBSTITUTE(SUBSTITUTE(keluar[[#This Row],[NAMA BARANG]]," ",""),"-",""),".",""))</f>
        <v>bpgellagp13672</v>
      </c>
      <c r="C54" s="20" t="s">
        <v>3215</v>
      </c>
      <c r="D54">
        <v>1</v>
      </c>
      <c r="I54">
        <f>IF(keluar[[#This Row],[NAMA BARANG]]="","",_xlfn.IFNA(MATCH(keluar[[#This Row],[concat]],BIASA[concat],0),""))</f>
        <v>2447</v>
      </c>
    </row>
    <row r="55" spans="1:9" x14ac:dyDescent="0.25">
      <c r="A55" t="str">
        <f>LOWER(SUBSTITUTE(SUBSTITUTE(SUBSTITUTE(keluar[[#This Row],[NAMA BARANG]]," ",""),"-",""),".",""))</f>
        <v>bpgellhb2258</v>
      </c>
      <c r="C55" s="20" t="s">
        <v>3216</v>
      </c>
      <c r="D55">
        <v>1</v>
      </c>
      <c r="I55">
        <f>IF(keluar[[#This Row],[NAMA BARANG]]="","",_xlfn.IFNA(MATCH(keluar[[#This Row],[concat]],BIASA[concat],0),""))</f>
        <v>2448</v>
      </c>
    </row>
    <row r="56" spans="1:9" x14ac:dyDescent="0.25">
      <c r="A56" t="str">
        <f>LOWER(SUBSTITUTE(SUBSTITUTE(SUBSTITUTE(keluar[[#This Row],[NAMA BARANG]]," ",""),"-",""),".",""))</f>
        <v>bpgellhbk0898</v>
      </c>
      <c r="C56" s="20" t="s">
        <v>3217</v>
      </c>
      <c r="D56">
        <v>1</v>
      </c>
      <c r="I56">
        <f>IF(keluar[[#This Row],[NAMA BARANG]]="","",_xlfn.IFNA(MATCH(keluar[[#This Row],[concat]],BIASA[concat],0),""))</f>
        <v>2449</v>
      </c>
    </row>
    <row r="57" spans="1:9" x14ac:dyDescent="0.25">
      <c r="A57" t="str">
        <f>LOWER(SUBSTITUTE(SUBSTITUTE(SUBSTITUTE(keluar[[#This Row],[NAMA BARANG]]," ",""),"-",""),".",""))</f>
        <v>bpgellmp013(karunghj)</v>
      </c>
      <c r="C57" s="20" t="s">
        <v>3218</v>
      </c>
      <c r="D57">
        <v>1</v>
      </c>
      <c r="I57">
        <f>IF(keluar[[#This Row],[NAMA BARANG]]="","",_xlfn.IFNA(MATCH(keluar[[#This Row],[concat]],BIASA[concat],0),""))</f>
        <v>2450</v>
      </c>
    </row>
    <row r="58" spans="1:9" x14ac:dyDescent="0.25">
      <c r="A58" t="str">
        <f>LOWER(SUBSTITUTE(SUBSTITUTE(SUBSTITUTE(keluar[[#This Row],[NAMA BARANG]]," ",""),"-",""),".",""))</f>
        <v>bpgellsanmao9638</v>
      </c>
      <c r="C58" s="20" t="s">
        <v>3219</v>
      </c>
      <c r="D58">
        <v>1</v>
      </c>
      <c r="I58">
        <f>IF(keluar[[#This Row],[NAMA BARANG]]="","",_xlfn.IFNA(MATCH(keluar[[#This Row],[concat]],BIASA[concat],0),""))</f>
        <v>2451</v>
      </c>
    </row>
    <row r="59" spans="1:9" x14ac:dyDescent="0.25">
      <c r="A59" t="str">
        <f>LOWER(SUBSTITUTE(SUBSTITUTE(SUBSTITUTE(keluar[[#This Row],[NAMA BARANG]]," ",""),"-",""),".",""))</f>
        <v>bpgellsanmao9983</v>
      </c>
      <c r="C59" s="20" t="s">
        <v>3220</v>
      </c>
      <c r="D59">
        <v>1</v>
      </c>
      <c r="I59">
        <f>IF(keluar[[#This Row],[NAMA BARANG]]="","",_xlfn.IFNA(MATCH(keluar[[#This Row],[concat]],BIASA[concat],0),""))</f>
        <v>2452</v>
      </c>
    </row>
    <row r="60" spans="1:9" x14ac:dyDescent="0.25">
      <c r="A60" t="str">
        <f>LOWER(SUBSTITUTE(SUBSTITUTE(SUBSTITUTE(keluar[[#This Row],[NAMA BARANG]]," ",""),"-",""),".",""))</f>
        <v>bpkoxifancykx705</v>
      </c>
      <c r="C60" s="20" t="s">
        <v>3221</v>
      </c>
      <c r="D60">
        <v>1</v>
      </c>
      <c r="I60">
        <f>IF(keluar[[#This Row],[NAMA BARANG]]="","",_xlfn.IFNA(MATCH(keluar[[#This Row],[concat]],BIASA[concat],0),""))</f>
        <v>2455</v>
      </c>
    </row>
    <row r="61" spans="1:9" x14ac:dyDescent="0.25">
      <c r="A61" t="str">
        <f>LOWER(SUBSTITUTE(SUBSTITUTE(SUBSTITUTE(keluar[[#This Row],[NAMA BARANG]]," ",""),"-",""),".",""))</f>
        <v>bpkoxifancys3kt1701</v>
      </c>
      <c r="C61" s="20" t="s">
        <v>3222</v>
      </c>
      <c r="D61">
        <v>1</v>
      </c>
      <c r="I61">
        <f>IF(keluar[[#This Row],[NAMA BARANG]]="","",_xlfn.IFNA(MATCH(keluar[[#This Row],[concat]],BIASA[concat],0),""))</f>
        <v>501</v>
      </c>
    </row>
    <row r="62" spans="1:9" x14ac:dyDescent="0.25">
      <c r="A62" t="str">
        <f>LOWER(SUBSTITUTE(SUBSTITUTE(SUBSTITUTE(keluar[[#This Row],[NAMA BARANG]]," ",""),"-",""),".",""))</f>
        <v>bppelangi006</v>
      </c>
      <c r="C62" s="20" t="s">
        <v>3223</v>
      </c>
      <c r="D62">
        <v>1</v>
      </c>
      <c r="I62">
        <f>IF(keluar[[#This Row],[NAMA BARANG]]="","",_xlfn.IFNA(MATCH(keluar[[#This Row],[concat]],BIASA[concat],0),""))</f>
        <v>2457</v>
      </c>
    </row>
    <row r="63" spans="1:9" x14ac:dyDescent="0.25">
      <c r="A63" t="str">
        <f>LOWER(SUBSTITUTE(SUBSTITUTE(SUBSTITUTE(keluar[[#This Row],[NAMA BARANG]]," ",""),"-",""),".",""))</f>
        <v>bptf344batik</v>
      </c>
      <c r="C63" s="20" t="s">
        <v>3225</v>
      </c>
      <c r="D63">
        <v>1</v>
      </c>
      <c r="I63">
        <f>IF(keluar[[#This Row],[NAMA BARANG]]="","",_xlfn.IFNA(MATCH(keluar[[#This Row],[concat]],BIASA[concat],0),""))</f>
        <v>541</v>
      </c>
    </row>
    <row r="64" spans="1:9" x14ac:dyDescent="0.25">
      <c r="A64" t="str">
        <f>LOWER(SUBSTITUTE(SUBSTITUTE(SUBSTITUTE(keluar[[#This Row],[NAMA BARANG]]," ",""),"-",""),".",""))</f>
        <v>bpxdmgp3012(1)</v>
      </c>
      <c r="C64" s="20" t="s">
        <v>3227</v>
      </c>
      <c r="D64">
        <v>1</v>
      </c>
      <c r="I64">
        <f>IF(keluar[[#This Row],[NAMA BARANG]]="","",_xlfn.IFNA(MATCH(keluar[[#This Row],[concat]],BIASA[concat],0),""))</f>
        <v>2465</v>
      </c>
    </row>
    <row r="65" spans="1:9" x14ac:dyDescent="0.25">
      <c r="A65" t="str">
        <f>LOWER(SUBSTITUTE(SUBSTITUTE(SUBSTITUTE(keluar[[#This Row],[NAMA BARANG]]," ",""),"-",""),".",""))</f>
        <v>garisan20cmly8161(120)</v>
      </c>
      <c r="C65" s="20" t="s">
        <v>3237</v>
      </c>
      <c r="D65">
        <v>1</v>
      </c>
      <c r="I65">
        <f>IF(keluar[[#This Row],[NAMA BARANG]]="","",_xlfn.IFNA(MATCH(keluar[[#This Row],[concat]],BIASA[concat],0),""))</f>
        <v>2487</v>
      </c>
    </row>
    <row r="66" spans="1:9" x14ac:dyDescent="0.25">
      <c r="A66" t="str">
        <f>LOWER(SUBSTITUTE(SUBSTITUTE(SUBSTITUTE(keluar[[#This Row],[NAMA BARANG]]," ",""),"-",""),".",""))</f>
        <v>garisan20cmm182411(100)</v>
      </c>
      <c r="C66" s="20" t="s">
        <v>3238</v>
      </c>
      <c r="D66">
        <v>1</v>
      </c>
      <c r="I66">
        <f>IF(keluar[[#This Row],[NAMA BARANG]]="","",_xlfn.IFNA(MATCH(keluar[[#This Row],[concat]],BIASA[concat],0),""))</f>
        <v>2488</v>
      </c>
    </row>
    <row r="67" spans="1:9" x14ac:dyDescent="0.25">
      <c r="A67" t="str">
        <f>LOWER(SUBSTITUTE(SUBSTITUTE(SUBSTITUTE(keluar[[#This Row],[NAMA BARANG]]," ",""),"-",""),".",""))</f>
        <v>guntingbescob82</v>
      </c>
      <c r="C67" s="20" t="s">
        <v>3239</v>
      </c>
      <c r="D67">
        <v>1</v>
      </c>
      <c r="I67">
        <f>IF(keluar[[#This Row],[NAMA BARANG]]="","",_xlfn.IFNA(MATCH(keluar[[#This Row],[concat]],BIASA[concat],0),""))</f>
        <v>2491</v>
      </c>
    </row>
    <row r="68" spans="1:9" x14ac:dyDescent="0.25">
      <c r="A68" t="str">
        <f>LOWER(SUBSTITUTE(SUBSTITUTE(SUBSTITUTE(keluar[[#This Row],[NAMA BARANG]]," ",""),"-",""),".",""))</f>
        <v>gunting1063</v>
      </c>
      <c r="C68" s="20" t="s">
        <v>1222</v>
      </c>
      <c r="D68">
        <v>1</v>
      </c>
      <c r="I68">
        <f>IF(keluar[[#This Row],[NAMA BARANG]]="","",_xlfn.IFNA(MATCH(keluar[[#This Row],[concat]],BIASA[concat],0),""))</f>
        <v>2490</v>
      </c>
    </row>
    <row r="69" spans="1:9" x14ac:dyDescent="0.25">
      <c r="A69" t="str">
        <f>LOWER(SUBSTITUTE(SUBSTITUTE(SUBSTITUTE(keluar[[#This Row],[NAMA BARANG]]," ",""),"-",""),".",""))</f>
        <v>guntinggunindooll</v>
      </c>
      <c r="C69" s="20" t="s">
        <v>3098</v>
      </c>
      <c r="D69">
        <v>1</v>
      </c>
      <c r="I69">
        <f>IF(keluar[[#This Row],[NAMA BARANG]]="","",_xlfn.IFNA(MATCH(keluar[[#This Row],[concat]],BIASA[concat],0),""))</f>
        <v>2493</v>
      </c>
    </row>
    <row r="70" spans="1:9" x14ac:dyDescent="0.25">
      <c r="A70" t="str">
        <f>LOWER(SUBSTITUTE(SUBSTITUTE(SUBSTITUTE(keluar[[#This Row],[NAMA BARANG]]," ",""),"-",""),".",""))</f>
        <v>guntingpantherno5</v>
      </c>
      <c r="C70" s="20" t="s">
        <v>3099</v>
      </c>
      <c r="D70">
        <v>1</v>
      </c>
      <c r="I70">
        <f>IF(keluar[[#This Row],[NAMA BARANG]]="","",_xlfn.IFNA(MATCH(keluar[[#This Row],[concat]],BIASA[concat],0),""))</f>
        <v>2499</v>
      </c>
    </row>
    <row r="71" spans="1:9" x14ac:dyDescent="0.25">
      <c r="A71" t="str">
        <f>LOWER(SUBSTITUTE(SUBSTITUTE(SUBSTITUTE(keluar[[#This Row],[NAMA BARANG]]," ",""),"-",""),".",""))</f>
        <v>addresstelp3dimensimobil/barbie(128)</v>
      </c>
      <c r="C71" s="20" t="s">
        <v>3199</v>
      </c>
      <c r="D71">
        <v>1</v>
      </c>
      <c r="I71">
        <f>IF(keluar[[#This Row],[NAMA BARANG]]="","",_xlfn.IFNA(MATCH(keluar[[#This Row],[concat]],BIASA[concat],0),""))</f>
        <v>2415</v>
      </c>
    </row>
    <row r="72" spans="1:9" x14ac:dyDescent="0.25">
      <c r="A72" t="str">
        <f>LOWER(SUBSTITUTE(SUBSTITUTE(SUBSTITUTE(keluar[[#This Row],[NAMA BARANG]]," ",""),"-",""),".",""))</f>
        <v>agenda1601</v>
      </c>
      <c r="C72" s="20" t="s">
        <v>292</v>
      </c>
      <c r="D72">
        <v>1</v>
      </c>
      <c r="I72">
        <f>IF(keluar[[#This Row],[NAMA BARANG]]="","",_xlfn.IFNA(MATCH(keluar[[#This Row],[concat]],BIASA[concat],0),""))</f>
        <v>2416</v>
      </c>
    </row>
    <row r="73" spans="1:9" x14ac:dyDescent="0.25">
      <c r="A73" t="str">
        <f>LOWER(SUBSTITUTE(SUBSTITUTE(SUBSTITUTE(keluar[[#This Row],[NAMA BARANG]]," ",""),"-",""),".",""))</f>
        <v>agenda22k(ba22k)</v>
      </c>
      <c r="C73" s="20" t="s">
        <v>3198</v>
      </c>
      <c r="D73">
        <v>1</v>
      </c>
      <c r="I73">
        <f>IF(keluar[[#This Row],[NAMA BARANG]]="","",_xlfn.IFNA(MATCH(keluar[[#This Row],[concat]],BIASA[concat],0),""))</f>
        <v>39</v>
      </c>
    </row>
    <row r="74" spans="1:9" x14ac:dyDescent="0.25">
      <c r="A74" t="str">
        <f>LOWER(SUBSTITUTE(SUBSTITUTE(SUBSTITUTE(keluar[[#This Row],[NAMA BARANG]]," ",""),"-",""),".",""))</f>
        <v>agenda5325</v>
      </c>
      <c r="C74" s="20" t="s">
        <v>297</v>
      </c>
      <c r="D74">
        <v>1</v>
      </c>
      <c r="I74">
        <f>IF(keluar[[#This Row],[NAMA BARANG]]="","",_xlfn.IFNA(MATCH(keluar[[#This Row],[concat]],BIASA[concat],0),""))</f>
        <v>2417</v>
      </c>
    </row>
    <row r="75" spans="1:9" x14ac:dyDescent="0.25">
      <c r="A75" t="str">
        <f>LOWER(SUBSTITUTE(SUBSTITUTE(SUBSTITUTE(keluar[[#This Row],[NAMA BARANG]]," ",""),"-",""),".",""))</f>
        <v>agenda6213</v>
      </c>
      <c r="C75" s="20" t="s">
        <v>3100</v>
      </c>
      <c r="D75">
        <v>1</v>
      </c>
      <c r="I75" t="str">
        <f>IF(keluar[[#This Row],[NAMA BARANG]]="","",_xlfn.IFNA(MATCH(keluar[[#This Row],[concat]],BIASA[concat],0),""))</f>
        <v/>
      </c>
    </row>
    <row r="76" spans="1:9" x14ac:dyDescent="0.25">
      <c r="A76" t="str">
        <f>LOWER(SUBSTITUTE(SUBSTITUTE(SUBSTITUTE(keluar[[#This Row],[NAMA BARANG]]," ",""),"-",""),".",""))</f>
        <v>balonsablonpolkadot1232</v>
      </c>
      <c r="C76" s="20" t="s">
        <v>3101</v>
      </c>
      <c r="D76">
        <v>1</v>
      </c>
      <c r="I76">
        <f>IF(keluar[[#This Row],[NAMA BARANG]]="","",_xlfn.IFNA(MATCH(keluar[[#This Row],[concat]],BIASA[concat],0),""))</f>
        <v>2433</v>
      </c>
    </row>
    <row r="77" spans="1:9" x14ac:dyDescent="0.25">
      <c r="A77" t="str">
        <f>LOWER(SUBSTITUTE(SUBSTITUTE(SUBSTITUTE(keluar[[#This Row],[NAMA BARANG]]," ",""),"-",""),".",""))</f>
        <v>btsnba666/a6</v>
      </c>
      <c r="C77" s="20" t="s">
        <v>3228</v>
      </c>
      <c r="D77">
        <v>1</v>
      </c>
      <c r="I77">
        <f>IF(keluar[[#This Row],[NAMA BARANG]]="","",_xlfn.IFNA(MATCH(keluar[[#This Row],[concat]],BIASA[concat],0),""))</f>
        <v>597</v>
      </c>
    </row>
    <row r="78" spans="1:9" x14ac:dyDescent="0.25">
      <c r="A78" t="str">
        <f>LOWER(SUBSTITUTE(SUBSTITUTE(SUBSTITUTE(keluar[[#This Row],[NAMA BARANG]]," ",""),"-",""),".",""))</f>
        <v>clipboard307sworrykecil</v>
      </c>
      <c r="C78" s="20" t="s">
        <v>3229</v>
      </c>
      <c r="D78">
        <v>1</v>
      </c>
      <c r="I78">
        <f>IF(keluar[[#This Row],[NAMA BARANG]]="","",_xlfn.IFNA(MATCH(keluar[[#This Row],[concat]],BIASA[concat],0),""))</f>
        <v>654</v>
      </c>
    </row>
    <row r="79" spans="1:9" x14ac:dyDescent="0.25">
      <c r="A79" t="str">
        <f>LOWER(SUBSTITUTE(SUBSTITUTE(SUBSTITUTE(keluar[[#This Row],[NAMA BARANG]]," ",""),"-",""),".",""))</f>
        <v>clipboardfancymikagalaxy</v>
      </c>
      <c r="C79" s="20" t="s">
        <v>3230</v>
      </c>
      <c r="D79">
        <v>1</v>
      </c>
      <c r="I79">
        <f>IF(keluar[[#This Row],[NAMA BARANG]]="","",_xlfn.IFNA(MATCH(keluar[[#This Row],[concat]],BIASA[concat],0),""))</f>
        <v>658</v>
      </c>
    </row>
    <row r="80" spans="1:9" x14ac:dyDescent="0.25">
      <c r="A80" t="str">
        <f>LOWER(SUBSTITUTE(SUBSTITUTE(SUBSTITUTE(keluar[[#This Row],[NAMA BARANG]]," ",""),"-",""),".",""))</f>
        <v>clipboardfancyms168(smart)</v>
      </c>
      <c r="C80" s="20" t="s">
        <v>3231</v>
      </c>
      <c r="D80">
        <v>1</v>
      </c>
      <c r="I80">
        <f>IF(keluar[[#This Row],[NAMA BARANG]]="","",_xlfn.IFNA(MATCH(keluar[[#This Row],[concat]],BIASA[concat],0),""))</f>
        <v>659</v>
      </c>
    </row>
    <row r="81" spans="1:9" x14ac:dyDescent="0.25">
      <c r="A81" t="str">
        <f>LOWER(SUBSTITUTE(SUBSTITUTE(SUBSTITUTE(keluar[[#This Row],[NAMA BARANG]]," ",""),"-",""),".",""))</f>
        <v>clipboardfoliofancysmmdeluxe</v>
      </c>
      <c r="C81" s="20" t="s">
        <v>3232</v>
      </c>
      <c r="D81">
        <v>1</v>
      </c>
      <c r="I81">
        <f>IF(keluar[[#This Row],[NAMA BARANG]]="","",_xlfn.IFNA(MATCH(keluar[[#This Row],[concat]],BIASA[concat],0),""))</f>
        <v>661</v>
      </c>
    </row>
    <row r="82" spans="1:9" x14ac:dyDescent="0.25">
      <c r="A82" t="str">
        <f>LOWER(SUBSTITUTE(SUBSTITUTE(SUBSTITUTE(keluar[[#This Row],[NAMA BARANG]]," ",""),"-",""),".",""))</f>
        <v>diaryparfumeasiong</v>
      </c>
      <c r="C82" s="20" t="s">
        <v>3234</v>
      </c>
      <c r="D82">
        <v>2</v>
      </c>
      <c r="I82">
        <f>IF(keluar[[#This Row],[NAMA BARANG]]="","",_xlfn.IFNA(MATCH(keluar[[#This Row],[concat]],BIASA[concat],0),""))</f>
        <v>727</v>
      </c>
    </row>
    <row r="83" spans="1:9" x14ac:dyDescent="0.25">
      <c r="A83" t="str">
        <f>LOWER(SUBSTITUTE(SUBSTITUTE(SUBSTITUTE(keluar[[#This Row],[NAMA BARANG]]," ",""),"-",""),".",""))</f>
        <v>expandingfilecutebear</v>
      </c>
      <c r="C83" s="20" t="s">
        <v>3102</v>
      </c>
      <c r="D83" s="21">
        <v>2</v>
      </c>
      <c r="I83">
        <f>IF(keluar[[#This Row],[NAMA BARANG]]="","",_xlfn.IFNA(MATCH(keluar[[#This Row],[concat]],BIASA[concat],0),""))</f>
        <v>2486</v>
      </c>
    </row>
    <row r="84" spans="1:9" x14ac:dyDescent="0.25">
      <c r="A84" t="str">
        <f>LOWER(SUBSTITUTE(SUBSTITUTE(SUBSTITUTE(keluar[[#This Row],[NAMA BARANG]]," ",""),"-",""),".",""))</f>
        <v>pensil2bfancy(36)8seri</v>
      </c>
      <c r="C84" s="20" t="s">
        <v>3103</v>
      </c>
      <c r="D84">
        <v>1</v>
      </c>
      <c r="G84">
        <v>2</v>
      </c>
      <c r="H84" t="s">
        <v>3097</v>
      </c>
      <c r="I84">
        <f>IF(keluar[[#This Row],[NAMA BARANG]]="","",_xlfn.IFNA(MATCH(keluar[[#This Row],[concat]],BIASA[concat],0),""))</f>
        <v>1809</v>
      </c>
    </row>
    <row r="85" spans="1:9" x14ac:dyDescent="0.25">
      <c r="A85" t="str">
        <f>LOWER(SUBSTITUTE(SUBSTITUTE(SUBSTITUTE(keluar[[#This Row],[NAMA BARANG]]," ",""),"-",""),".",""))</f>
        <v>pensil2bppuffk+b(1)/brtua(1)</v>
      </c>
      <c r="C85" s="20" t="s">
        <v>3290</v>
      </c>
      <c r="D85">
        <v>1</v>
      </c>
      <c r="G85" s="8">
        <v>1</v>
      </c>
      <c r="I85">
        <f>IF(keluar[[#This Row],[NAMA BARANG]]="","",_xlfn.IFNA(MATCH(keluar[[#This Row],[concat]],BIASA[concat],0),""))</f>
        <v>2557</v>
      </c>
    </row>
    <row r="86" spans="1:9" x14ac:dyDescent="0.25">
      <c r="A86" t="str">
        <f>LOWER(SUBSTITUTE(SUBSTITUTE(SUBSTITUTE(keluar[[#This Row],[NAMA BARANG]]," ",""),"-",""),".",""))</f>
        <v>pensilbox4motifwtp(72pc)</v>
      </c>
      <c r="C86" s="20" t="s">
        <v>3291</v>
      </c>
      <c r="D86">
        <v>1</v>
      </c>
      <c r="G86" s="8">
        <v>1</v>
      </c>
      <c r="I86">
        <f>IF(keluar[[#This Row],[NAMA BARANG]]="","",_xlfn.IFNA(MATCH(keluar[[#This Row],[concat]],BIASA[concat],0),""))</f>
        <v>2558</v>
      </c>
    </row>
    <row r="87" spans="1:9" x14ac:dyDescent="0.25">
      <c r="A87" t="str">
        <f>LOWER(SUBSTITUTE(SUBSTITUTE(SUBSTITUTE(keluar[[#This Row],[NAMA BARANG]]," ",""),"-",""),".",""))</f>
        <v>pensilcollen2bfancy</v>
      </c>
      <c r="C87" s="20" t="s">
        <v>3292</v>
      </c>
      <c r="D87">
        <v>1</v>
      </c>
      <c r="G87" s="8">
        <v>10</v>
      </c>
      <c r="I87">
        <f>IF(keluar[[#This Row],[NAMA BARANG]]="","",_xlfn.IFNA(MATCH(keluar[[#This Row],[concat]],BIASA[concat],0),""))</f>
        <v>1819</v>
      </c>
    </row>
    <row r="88" spans="1:9" x14ac:dyDescent="0.25">
      <c r="A88" t="str">
        <f>LOWER(SUBSTITUTE(SUBSTITUTE(SUBSTITUTE(keluar[[#This Row],[NAMA BARANG]]," ",""),"-",""),".",""))</f>
        <v>pensilhbrt6(makro)</v>
      </c>
      <c r="C88" s="20" t="s">
        <v>3298</v>
      </c>
      <c r="D88">
        <v>1</v>
      </c>
      <c r="G88" s="8">
        <v>2</v>
      </c>
      <c r="I88">
        <f>IF(keluar[[#This Row],[NAMA BARANG]]="","",_xlfn.IFNA(MATCH(keluar[[#This Row],[concat]],BIASA[concat],0),""))</f>
        <v>1826</v>
      </c>
    </row>
    <row r="89" spans="1:9" x14ac:dyDescent="0.25">
      <c r="A89" t="str">
        <f>LOWER(SUBSTITUTE(SUBSTITUTE(SUBSTITUTE(keluar[[#This Row],[NAMA BARANG]]," ",""),"-",""),".",""))</f>
        <v>pensilhp200hk(1x72)</v>
      </c>
      <c r="C89" s="20" t="s">
        <v>3299</v>
      </c>
      <c r="D89">
        <v>1</v>
      </c>
      <c r="G89" s="8">
        <v>1</v>
      </c>
      <c r="I89">
        <f>IF(keluar[[#This Row],[NAMA BARANG]]="","",_xlfn.IFNA(MATCH(keluar[[#This Row],[concat]],BIASA[concat],0),""))</f>
        <v>2560</v>
      </c>
    </row>
    <row r="90" spans="1:9" x14ac:dyDescent="0.25">
      <c r="A90" t="str">
        <f>LOWER(SUBSTITUTE(SUBSTITUTE(SUBSTITUTE(keluar[[#This Row],[NAMA BARANG]]," ",""),"-",""),".",""))</f>
        <v>pensiltabung72dsy(24tab)</v>
      </c>
      <c r="C90" t="s">
        <v>3312</v>
      </c>
      <c r="D90">
        <v>1</v>
      </c>
      <c r="G90" s="8">
        <v>24</v>
      </c>
      <c r="I90" t="str">
        <f>IF(keluar[[#This Row],[NAMA BARANG]]="","",_xlfn.IFNA(MATCH(keluar[[#This Row],[concat]],BIASA[concat],0),""))</f>
        <v/>
      </c>
    </row>
    <row r="91" spans="1:9" x14ac:dyDescent="0.25">
      <c r="A91" t="str">
        <f>LOWER(SUBSTITUTE(SUBSTITUTE(SUBSTITUTE(keluar[[#This Row],[NAMA BARANG]]," ",""),"-",""),".",""))</f>
        <v>pensiltzpcle</v>
      </c>
      <c r="C91" s="20" t="s">
        <v>3294</v>
      </c>
      <c r="D91">
        <v>1</v>
      </c>
      <c r="G91" s="8">
        <v>6</v>
      </c>
      <c r="I91">
        <f>IF(keluar[[#This Row],[NAMA BARANG]]="","",_xlfn.IFNA(MATCH(keluar[[#This Row],[concat]],BIASA[concat],0),""))</f>
        <v>1836</v>
      </c>
    </row>
    <row r="92" spans="1:9" x14ac:dyDescent="0.25">
      <c r="A92" t="str">
        <f>LOWER(SUBSTITUTE(SUBSTITUTE(SUBSTITUTE(keluar[[#This Row],[NAMA BARANG]]," ",""),"-",""),".",""))</f>
        <v>pensilunicorn1638</v>
      </c>
      <c r="C92" s="20" t="s">
        <v>3293</v>
      </c>
      <c r="D92">
        <v>2</v>
      </c>
      <c r="G92" s="8">
        <v>1</v>
      </c>
      <c r="I92">
        <f>IF(keluar[[#This Row],[NAMA BARANG]]="","",_xlfn.IFNA(MATCH(keluar[[#This Row],[concat]],BIASA[concat],0),""))</f>
        <v>2565</v>
      </c>
    </row>
    <row r="93" spans="1:9" x14ac:dyDescent="0.25">
      <c r="A93" t="str">
        <f>LOWER(SUBSTITUTE(SUBSTITUTE(SUBSTITUTE(keluar[[#This Row],[NAMA BARANG]]," ",""),"-",""),".",""))</f>
        <v>pensilxd2071(40)</v>
      </c>
      <c r="C93" s="20" t="s">
        <v>3104</v>
      </c>
      <c r="D93">
        <v>1</v>
      </c>
      <c r="G93" s="8">
        <v>7</v>
      </c>
      <c r="I93">
        <f>IF(keluar[[#This Row],[NAMA BARANG]]="","",_xlfn.IFNA(MATCH(keluar[[#This Row],[concat]],BIASA[concat],0),""))</f>
        <v>1840</v>
      </c>
    </row>
    <row r="94" spans="1:9" x14ac:dyDescent="0.25">
      <c r="A94" t="str">
        <f>LOWER(SUBSTITUTE(SUBSTITUTE(SUBSTITUTE(keluar[[#This Row],[NAMA BARANG]]," ",""),"-",""),".",""))</f>
        <v>pensilzhonghwa692b</v>
      </c>
      <c r="C94" s="20" t="s">
        <v>3300</v>
      </c>
      <c r="D94">
        <v>1</v>
      </c>
      <c r="G94" s="8">
        <v>2</v>
      </c>
      <c r="I94">
        <f>IF(keluar[[#This Row],[NAMA BARANG]]="","",_xlfn.IFNA(MATCH(keluar[[#This Row],[concat]],BIASA[concat],0),""))</f>
        <v>1841</v>
      </c>
    </row>
    <row r="95" spans="1:9" x14ac:dyDescent="0.25">
      <c r="A95" t="str">
        <f>LOWER(SUBSTITUTE(SUBSTITUTE(SUBSTITUTE(keluar[[#This Row],[NAMA BARANG]]," ",""),"-",""),".",""))</f>
        <v>binderclipkenkono155</v>
      </c>
      <c r="C95" t="s">
        <v>3197</v>
      </c>
      <c r="D95">
        <v>1</v>
      </c>
      <c r="H95" t="s">
        <v>3097</v>
      </c>
      <c r="I95" t="str">
        <f>IF(keluar[[#This Row],[NAMA BARANG]]="","",_xlfn.IFNA(MATCH(keluar[[#This Row],[concat]],BIASA[concat],0),""))</f>
        <v/>
      </c>
    </row>
    <row r="96" spans="1:9" x14ac:dyDescent="0.25">
      <c r="A96" t="str">
        <f>LOWER(SUBSTITUTE(SUBSTITUTE(SUBSTITUTE(keluar[[#This Row],[NAMA BARANG]]," ",""),"-",""),".",""))</f>
        <v>pcplstht406</v>
      </c>
      <c r="C96" s="20" t="s">
        <v>3279</v>
      </c>
      <c r="D96">
        <v>1</v>
      </c>
      <c r="I96">
        <f>IF(keluar[[#This Row],[NAMA BARANG]]="","",_xlfn.IFNA(MATCH(keluar[[#This Row],[concat]],BIASA[concat],0),""))</f>
        <v>1700</v>
      </c>
    </row>
    <row r="97" spans="1:9" x14ac:dyDescent="0.25">
      <c r="A97" t="str">
        <f>LOWER(SUBSTITUTE(SUBSTITUTE(SUBSTITUTE(keluar[[#This Row],[NAMA BARANG]]," ",""),"-",""),".",""))</f>
        <v>pensilcolakomputer</v>
      </c>
      <c r="C97" s="22" t="s">
        <v>3105</v>
      </c>
      <c r="D97">
        <v>1</v>
      </c>
      <c r="I97" t="str">
        <f>IF(keluar[[#This Row],[NAMA BARANG]]="","",_xlfn.IFNA(MATCH(keluar[[#This Row],[concat]],BIASA[concat],0),""))</f>
        <v/>
      </c>
    </row>
    <row r="98" spans="1:9" x14ac:dyDescent="0.25">
      <c r="A98" t="str">
        <f>LOWER(SUBSTITUTE(SUBSTITUTE(SUBSTITUTE(keluar[[#This Row],[NAMA BARANG]]," ",""),"-",""),".",""))</f>
        <v>pc6807</v>
      </c>
      <c r="C98" s="22" t="s">
        <v>3106</v>
      </c>
      <c r="D98">
        <v>1</v>
      </c>
      <c r="H98" t="s">
        <v>3097</v>
      </c>
      <c r="I98" t="str">
        <f>IF(keluar[[#This Row],[NAMA BARANG]]="","",_xlfn.IFNA(MATCH(keluar[[#This Row],[concat]],BIASA[concat],0),""))</f>
        <v/>
      </c>
    </row>
    <row r="99" spans="1:9" x14ac:dyDescent="0.25">
      <c r="A99" t="str">
        <f>LOWER(SUBSTITUTE(SUBSTITUTE(SUBSTITUTE(keluar[[#This Row],[NAMA BARANG]]," ",""),"-",""),".",""))</f>
        <v>bpgell0910boneka</v>
      </c>
      <c r="C99" s="20" t="s">
        <v>3211</v>
      </c>
      <c r="D99">
        <v>1</v>
      </c>
      <c r="I99">
        <f>IF(keluar[[#This Row],[NAMA BARANG]]="","",_xlfn.IFNA(MATCH(keluar[[#This Row],[concat]],BIASA[concat],0),""))</f>
        <v>430</v>
      </c>
    </row>
    <row r="100" spans="1:9" x14ac:dyDescent="0.25">
      <c r="A100" t="str">
        <f>LOWER(SUBSTITUTE(SUBSTITUTE(SUBSTITUTE(keluar[[#This Row],[NAMA BARANG]]," ",""),"-",""),".",""))</f>
        <v>isijosorange8113</v>
      </c>
      <c r="C100" s="22" t="s">
        <v>3107</v>
      </c>
      <c r="D100">
        <v>2</v>
      </c>
      <c r="I100" t="str">
        <f>IF(keluar[[#This Row],[NAMA BARANG]]="","",_xlfn.IFNA(MATCH(keluar[[#This Row],[concat]],BIASA[concat],0),""))</f>
        <v/>
      </c>
    </row>
    <row r="101" spans="1:9" x14ac:dyDescent="0.25">
      <c r="A101" t="str">
        <f>LOWER(SUBSTITUTE(SUBSTITUTE(SUBSTITUTE(keluar[[#This Row],[NAMA BARANG]]," ",""),"-",""),".",""))</f>
        <v>bensia2cbts128</v>
      </c>
      <c r="C101" s="20" t="s">
        <v>3205</v>
      </c>
      <c r="D101">
        <v>2</v>
      </c>
      <c r="I101">
        <f>IF(keluar[[#This Row],[NAMA BARANG]]="","",_xlfn.IFNA(MATCH(keluar[[#This Row],[concat]],BIASA[concat],0),""))</f>
        <v>253</v>
      </c>
    </row>
    <row r="102" spans="1:9" x14ac:dyDescent="0.25">
      <c r="A102" t="str">
        <f>LOWER(SUBSTITUTE(SUBSTITUTE(SUBSTITUTE(keluar[[#This Row],[NAMA BARANG]]," ",""),"-",""),".",""))</f>
        <v>tipeex0806mm</v>
      </c>
      <c r="C102" s="20" t="s">
        <v>3311</v>
      </c>
      <c r="D102">
        <v>3</v>
      </c>
      <c r="E102" s="8" t="s">
        <v>2857</v>
      </c>
      <c r="I102">
        <f>IF(keluar[[#This Row],[NAMA BARANG]]="","",_xlfn.IFNA(MATCH(keluar[[#This Row],[concat]],BIASA[concat],0),""))</f>
        <v>2582</v>
      </c>
    </row>
    <row r="103" spans="1:9" x14ac:dyDescent="0.25">
      <c r="A103" t="str">
        <f>LOWER(SUBSTITUTE(SUBSTITUTE(SUBSTITUTE(keluar[[#This Row],[NAMA BARANG]]," ",""),"-",""),".",""))</f>
        <v>pcmagnetcc7806+call</v>
      </c>
      <c r="C103" s="20" t="s">
        <v>3272</v>
      </c>
      <c r="D103">
        <v>3</v>
      </c>
      <c r="I103">
        <f>IF(keluar[[#This Row],[NAMA BARANG]]="","",_xlfn.IFNA(MATCH(keluar[[#This Row],[concat]],BIASA[concat],0),""))</f>
        <v>1606</v>
      </c>
    </row>
    <row r="104" spans="1:9" x14ac:dyDescent="0.25">
      <c r="A104" t="str">
        <f>LOWER(SUBSTITUTE(SUBSTITUTE(SUBSTITUTE(keluar[[#This Row],[NAMA BARANG]]," ",""),"-",""),".",""))</f>
        <v>pcmagnit9357</v>
      </c>
      <c r="C104" s="20" t="s">
        <v>3274</v>
      </c>
      <c r="D104">
        <v>1</v>
      </c>
      <c r="I104">
        <f>IF(keluar[[#This Row],[NAMA BARANG]]="","",_xlfn.IFNA(MATCH(keluar[[#This Row],[concat]],BIASA[concat],0),""))</f>
        <v>1623</v>
      </c>
    </row>
    <row r="105" spans="1:9" x14ac:dyDescent="0.25">
      <c r="A105" t="str">
        <f>LOWER(SUBSTITUTE(SUBSTITUTE(SUBSTITUTE(keluar[[#This Row],[NAMA BARANG]]," ",""),"-",""),".",""))</f>
        <v>hitekjosbiru</v>
      </c>
      <c r="C105" s="22" t="s">
        <v>3108</v>
      </c>
      <c r="D105">
        <v>1</v>
      </c>
      <c r="I105" t="str">
        <f>IF(keluar[[#This Row],[NAMA BARANG]]="","",_xlfn.IFNA(MATCH(keluar[[#This Row],[concat]],BIASA[concat],0),""))</f>
        <v/>
      </c>
    </row>
    <row r="106" spans="1:9" x14ac:dyDescent="0.25">
      <c r="A106" t="str">
        <f>LOWER(SUBSTITUTE(SUBSTITUTE(SUBSTITUTE(keluar[[#This Row],[NAMA BARANG]]," ",""),"-",""),".",""))</f>
        <v>hitekjosht</v>
      </c>
      <c r="C106" s="22" t="s">
        <v>3109</v>
      </c>
      <c r="D106">
        <v>1</v>
      </c>
      <c r="I106" t="str">
        <f>IF(keluar[[#This Row],[NAMA BARANG]]="","",_xlfn.IFNA(MATCH(keluar[[#This Row],[concat]],BIASA[concat],0),""))</f>
        <v/>
      </c>
    </row>
    <row r="107" spans="1:9" x14ac:dyDescent="0.25">
      <c r="A107" t="str">
        <f>LOWER(SUBSTITUTE(SUBSTITUTE(SUBSTITUTE(keluar[[#This Row],[NAMA BARANG]]," ",""),"-",""),".",""))</f>
        <v>isigeltabung6pc</v>
      </c>
      <c r="C107" s="22" t="s">
        <v>3110</v>
      </c>
      <c r="D107">
        <v>1</v>
      </c>
      <c r="I107" t="str">
        <f>IF(keluar[[#This Row],[NAMA BARANG]]="","",_xlfn.IFNA(MATCH(keluar[[#This Row],[concat]],BIASA[concat],0),""))</f>
        <v/>
      </c>
    </row>
    <row r="108" spans="1:9" x14ac:dyDescent="0.25">
      <c r="A108" t="str">
        <f>LOWER(SUBSTITUTE(SUBSTITUTE(SUBSTITUTE(keluar[[#This Row],[NAMA BARANG]]," ",""),"-",""),".",""))</f>
        <v>garisansetfancy</v>
      </c>
      <c r="C108" s="22" t="s">
        <v>3111</v>
      </c>
      <c r="D108">
        <v>1</v>
      </c>
      <c r="F108" t="s">
        <v>3112</v>
      </c>
      <c r="I108" t="str">
        <f>IF(keluar[[#This Row],[NAMA BARANG]]="","",_xlfn.IFNA(MATCH(keluar[[#This Row],[concat]],BIASA[concat],0),""))</f>
        <v/>
      </c>
    </row>
    <row r="109" spans="1:9" x14ac:dyDescent="0.25">
      <c r="A109" t="str">
        <f>LOWER(SUBSTITUTE(SUBSTITUTE(SUBSTITUTE(keluar[[#This Row],[NAMA BARANG]]," ",""),"-",""),".",""))</f>
        <v>asahantoples917</v>
      </c>
      <c r="C109" s="22" t="s">
        <v>3095</v>
      </c>
      <c r="D109" t="s">
        <v>3113</v>
      </c>
      <c r="E109" s="8" t="s">
        <v>3114</v>
      </c>
      <c r="I109" t="str">
        <f>IF(keluar[[#This Row],[NAMA BARANG]]="","",_xlfn.IFNA(MATCH(keluar[[#This Row],[concat]],BIASA[concat],0),""))</f>
        <v/>
      </c>
    </row>
    <row r="110" spans="1:9" x14ac:dyDescent="0.25">
      <c r="A110" t="str">
        <f>LOWER(SUBSTITUTE(SUBSTITUTE(SUBSTITUTE(keluar[[#This Row],[NAMA BARANG]]," ",""),"-",""),".",""))</f>
        <v>asahantoplesgolden(24)</v>
      </c>
      <c r="C110" s="20" t="s">
        <v>3245</v>
      </c>
      <c r="D110">
        <v>2</v>
      </c>
      <c r="I110">
        <f>IF(keluar[[#This Row],[NAMA BARANG]]="","",_xlfn.IFNA(MATCH(keluar[[#This Row],[concat]],BIASA[concat],0),""))</f>
        <v>204</v>
      </c>
    </row>
    <row r="111" spans="1:9" x14ac:dyDescent="0.25">
      <c r="A111" t="str">
        <f>LOWER(SUBSTITUTE(SUBSTITUTE(SUBSTITUTE(keluar[[#This Row],[NAMA BARANG]]," ",""),"-",""),".",""))</f>
        <v>pcret6133</v>
      </c>
      <c r="C111" s="20" t="s">
        <v>3280</v>
      </c>
      <c r="D111">
        <v>1</v>
      </c>
      <c r="I111">
        <f>IF(keluar[[#This Row],[NAMA BARANG]]="","",_xlfn.IFNA(MATCH(keluar[[#This Row],[concat]],BIASA[concat],0),""))</f>
        <v>2545</v>
      </c>
    </row>
    <row r="112" spans="1:9" x14ac:dyDescent="0.25">
      <c r="A112" t="str">
        <f>LOWER(SUBSTITUTE(SUBSTITUTE(SUBSTITUTE(keluar[[#This Row],[NAMA BARANG]]," ",""),"-",""),".",""))</f>
        <v>pcret6134</v>
      </c>
      <c r="C112" s="20" t="s">
        <v>3281</v>
      </c>
      <c r="D112">
        <v>1</v>
      </c>
      <c r="I112">
        <f>IF(keluar[[#This Row],[NAMA BARANG]]="","",_xlfn.IFNA(MATCH(keluar[[#This Row],[concat]],BIASA[concat],0),""))</f>
        <v>2546</v>
      </c>
    </row>
    <row r="113" spans="1:9" x14ac:dyDescent="0.25">
      <c r="A113" t="str">
        <f>LOWER(SUBSTITUTE(SUBSTITUTE(SUBSTITUTE(keluar[[#This Row],[NAMA BARANG]]," ",""),"-",""),".",""))</f>
        <v>pcaserest8284</v>
      </c>
      <c r="C113" s="22" t="s">
        <v>3115</v>
      </c>
      <c r="D113">
        <v>1</v>
      </c>
      <c r="I113" t="str">
        <f>IF(keluar[[#This Row],[NAMA BARANG]]="","",_xlfn.IFNA(MATCH(keluar[[#This Row],[concat]],BIASA[concat],0),""))</f>
        <v/>
      </c>
    </row>
    <row r="114" spans="1:9" x14ac:dyDescent="0.25">
      <c r="A114" t="str">
        <f>LOWER(SUBSTITUTE(SUBSTITUTE(SUBSTITUTE(keluar[[#This Row],[NAMA BARANG]]," ",""),"-",""),".",""))</f>
        <v>pcret8319</v>
      </c>
      <c r="C114" s="20" t="s">
        <v>3282</v>
      </c>
      <c r="D114">
        <v>1</v>
      </c>
      <c r="I114">
        <f>IF(keluar[[#This Row],[NAMA BARANG]]="","",_xlfn.IFNA(MATCH(keluar[[#This Row],[concat]],BIASA[concat],0),""))</f>
        <v>2547</v>
      </c>
    </row>
    <row r="115" spans="1:9" x14ac:dyDescent="0.25">
      <c r="A115" t="str">
        <f>LOWER(SUBSTITUTE(SUBSTITUTE(SUBSTITUTE(keluar[[#This Row],[NAMA BARANG]]," ",""),"-",""),".",""))</f>
        <v>pcret8935blk</v>
      </c>
      <c r="C115" s="20" t="s">
        <v>3283</v>
      </c>
      <c r="D115">
        <v>1</v>
      </c>
      <c r="I115">
        <f>IF(keluar[[#This Row],[NAMA BARANG]]="","",_xlfn.IFNA(MATCH(keluar[[#This Row],[concat]],BIASA[concat],0),""))</f>
        <v>2548</v>
      </c>
    </row>
    <row r="116" spans="1:9" x14ac:dyDescent="0.25">
      <c r="A116" t="str">
        <f>LOWER(SUBSTITUTE(SUBSTITUTE(SUBSTITUTE(keluar[[#This Row],[NAMA BARANG]]," ",""),"-",""),".",""))</f>
        <v>pcretcoinlittlepony1012</v>
      </c>
      <c r="C116" s="20" t="s">
        <v>3285</v>
      </c>
      <c r="D116">
        <v>1</v>
      </c>
      <c r="I116">
        <f>IF(keluar[[#This Row],[NAMA BARANG]]="","",_xlfn.IFNA(MATCH(keluar[[#This Row],[concat]],BIASA[concat],0),""))</f>
        <v>2550</v>
      </c>
    </row>
    <row r="117" spans="1:9" x14ac:dyDescent="0.25">
      <c r="A117" t="str">
        <f>LOWER(SUBSTITUTE(SUBSTITUTE(SUBSTITUTE(keluar[[#This Row],[NAMA BARANG]]," ",""),"-",""),".",""))</f>
        <v>pcretbigherotutuppanjang</v>
      </c>
      <c r="C117" s="20" t="s">
        <v>3284</v>
      </c>
      <c r="D117">
        <v>1</v>
      </c>
      <c r="I117">
        <f>IF(keluar[[#This Row],[NAMA BARANG]]="","",_xlfn.IFNA(MATCH(keluar[[#This Row],[concat]],BIASA[concat],0),""))</f>
        <v>2549</v>
      </c>
    </row>
    <row r="118" spans="1:9" x14ac:dyDescent="0.25">
      <c r="A118" t="str">
        <f>LOWER(SUBSTITUTE(SUBSTITUTE(SUBSTITUTE(keluar[[#This Row],[NAMA BARANG]]," ",""),"-",""),".",""))</f>
        <v>pcrettz1165</v>
      </c>
      <c r="C118" s="20" t="s">
        <v>3286</v>
      </c>
      <c r="D118">
        <v>1</v>
      </c>
      <c r="I118">
        <f>IF(keluar[[#This Row],[NAMA BARANG]]="","",_xlfn.IFNA(MATCH(keluar[[#This Row],[concat]],BIASA[concat],0),""))</f>
        <v>2552</v>
      </c>
    </row>
    <row r="119" spans="1:9" x14ac:dyDescent="0.25">
      <c r="A119" t="str">
        <f>LOWER(SUBSTITUTE(SUBSTITUTE(SUBSTITUTE(keluar[[#This Row],[NAMA BARANG]]," ",""),"-",""),".",""))</f>
        <v>pcrettz1195</v>
      </c>
      <c r="C119" s="22" t="s">
        <v>3287</v>
      </c>
      <c r="D119">
        <v>1</v>
      </c>
      <c r="I119" t="str">
        <f>IF(keluar[[#This Row],[NAMA BARANG]]="","",_xlfn.IFNA(MATCH(keluar[[#This Row],[concat]],BIASA[concat],0),""))</f>
        <v/>
      </c>
    </row>
    <row r="120" spans="1:9" x14ac:dyDescent="0.25">
      <c r="A120" t="str">
        <f>LOWER(SUBSTITUTE(SUBSTITUTE(SUBSTITUTE(keluar[[#This Row],[NAMA BARANG]]," ",""),"-",""),".",""))</f>
        <v>pcsdip0826</v>
      </c>
      <c r="C120" s="20" t="s">
        <v>3289</v>
      </c>
      <c r="D120">
        <v>1</v>
      </c>
      <c r="I120">
        <f>IF(keluar[[#This Row],[NAMA BARANG]]="","",_xlfn.IFNA(MATCH(keluar[[#This Row],[concat]],BIASA[concat],0),""))</f>
        <v>2554</v>
      </c>
    </row>
    <row r="121" spans="1:9" x14ac:dyDescent="0.25">
      <c r="A121" t="str">
        <f>LOWER(SUBSTITUTE(SUBSTITUTE(SUBSTITUTE(keluar[[#This Row],[NAMA BARANG]]," ",""),"-",""),".",""))</f>
        <v>pcretxml6171</v>
      </c>
      <c r="C121" s="20" t="s">
        <v>3288</v>
      </c>
      <c r="D121">
        <v>1</v>
      </c>
      <c r="I121">
        <f>IF(keluar[[#This Row],[NAMA BARANG]]="","",_xlfn.IFNA(MATCH(keluar[[#This Row],[concat]],BIASA[concat],0),""))</f>
        <v>2553</v>
      </c>
    </row>
    <row r="122" spans="1:9" x14ac:dyDescent="0.25">
      <c r="A122" t="str">
        <f>LOWER(SUBSTITUTE(SUBSTITUTE(SUBSTITUTE(keluar[[#This Row],[NAMA BARANG]]," ",""),"-",""),".",""))</f>
        <v>sipoaangel(8)/strawberry</v>
      </c>
      <c r="C122" s="20" t="s">
        <v>3296</v>
      </c>
      <c r="D122">
        <v>1</v>
      </c>
      <c r="I122">
        <f>IF(keluar[[#This Row],[NAMA BARANG]]="","",_xlfn.IFNA(MATCH(keluar[[#This Row],[concat]],BIASA[concat],0),""))</f>
        <v>1932</v>
      </c>
    </row>
    <row r="123" spans="1:9" x14ac:dyDescent="0.25">
      <c r="A123" t="str">
        <f>LOWER(SUBSTITUTE(SUBSTITUTE(SUBSTITUTE(keluar[[#This Row],[NAMA BARANG]]," ",""),"-",""),".",""))</f>
        <v>jangkaxb55001a</v>
      </c>
      <c r="B123" s="2">
        <v>44679</v>
      </c>
      <c r="C123" s="20" t="s">
        <v>3240</v>
      </c>
      <c r="D123">
        <v>1</v>
      </c>
      <c r="G123">
        <v>2</v>
      </c>
      <c r="I123">
        <f>IF(keluar[[#This Row],[NAMA BARANG]]="","",_xlfn.IFNA(MATCH(keluar[[#This Row],[concat]],BIASA[concat],0),""))</f>
        <v>1046</v>
      </c>
    </row>
    <row r="124" spans="1:9" x14ac:dyDescent="0.25">
      <c r="A124" t="str">
        <f>LOWER(SUBSTITUTE(SUBSTITUTE(SUBSTITUTE(keluar[[#This Row],[NAMA BARANG]]," ",""),"-",""),".",""))</f>
        <v>pensil20vanco</v>
      </c>
      <c r="C124" s="22" t="s">
        <v>3116</v>
      </c>
      <c r="D124">
        <v>1</v>
      </c>
      <c r="G124">
        <v>54</v>
      </c>
      <c r="I124" t="str">
        <f>IF(keluar[[#This Row],[NAMA BARANG]]="","",_xlfn.IFNA(MATCH(keluar[[#This Row],[concat]],BIASA[concat],0),""))</f>
        <v/>
      </c>
    </row>
    <row r="125" spans="1:9" x14ac:dyDescent="0.25">
      <c r="A125" t="str">
        <f>LOWER(SUBSTITUTE(SUBSTITUTE(SUBSTITUTE(keluar[[#This Row],[NAMA BARANG]]," ",""),"-",""),".",""))</f>
        <v>opputar12wpdk1011box</v>
      </c>
      <c r="C125" s="20" t="s">
        <v>3270</v>
      </c>
      <c r="D125">
        <v>1</v>
      </c>
      <c r="I125">
        <f>IF(keluar[[#This Row],[NAMA BARANG]]="","",_xlfn.IFNA(MATCH(keluar[[#This Row],[concat]],BIASA[concat],0),""))</f>
        <v>1460</v>
      </c>
    </row>
    <row r="126" spans="1:9" x14ac:dyDescent="0.25">
      <c r="A126" t="str">
        <f>LOWER(SUBSTITUTE(SUBSTITUTE(SUBSTITUTE(keluar[[#This Row],[NAMA BARANG]]," ",""),"-",""),".",""))</f>
        <v>removerl9002k12</v>
      </c>
      <c r="C126" s="20" t="s">
        <v>3295</v>
      </c>
      <c r="D126">
        <v>1</v>
      </c>
      <c r="G126">
        <v>10</v>
      </c>
      <c r="I126">
        <f>IF(keluar[[#This Row],[NAMA BARANG]]="","",_xlfn.IFNA(MATCH(keluar[[#This Row],[concat]],BIASA[concat],0),""))</f>
        <v>2567</v>
      </c>
    </row>
    <row r="127" spans="1:9" x14ac:dyDescent="0.25">
      <c r="A127" t="str">
        <f>LOWER(SUBSTITUTE(SUBSTITUTE(SUBSTITUTE(keluar[[#This Row],[NAMA BARANG]]," ",""),"-",""),".",""))</f>
        <v>stabillocs2001coshblk</v>
      </c>
      <c r="C127" s="20" t="s">
        <v>3297</v>
      </c>
      <c r="D127">
        <v>1</v>
      </c>
      <c r="G127">
        <v>15</v>
      </c>
      <c r="I127">
        <f>IF(keluar[[#This Row],[NAMA BARANG]]="","",_xlfn.IFNA(MATCH(keluar[[#This Row],[concat]],BIASA[concat],0),""))</f>
        <v>1955</v>
      </c>
    </row>
    <row r="128" spans="1:9" x14ac:dyDescent="0.25">
      <c r="A128" t="str">
        <f>LOWER(SUBSTITUTE(SUBSTITUTE(SUBSTITUTE(keluar[[#This Row],[NAMA BARANG]]," ",""),"-",""),".",""))</f>
        <v>mapretimitasimt1112</v>
      </c>
      <c r="C128" s="20" t="s">
        <v>3261</v>
      </c>
      <c r="D128">
        <v>1</v>
      </c>
      <c r="G128">
        <v>4</v>
      </c>
      <c r="I128">
        <f>IF(keluar[[#This Row],[NAMA BARANG]]="","",_xlfn.IFNA(MATCH(keluar[[#This Row],[concat]],BIASA[concat],0),""))</f>
        <v>1324</v>
      </c>
    </row>
    <row r="129" spans="1:9" x14ac:dyDescent="0.25">
      <c r="A129" t="str">
        <f>LOWER(SUBSTITUTE(SUBSTITUTE(SUBSTITUTE(keluar[[#This Row],[NAMA BARANG]]," ",""),"-",""),".",""))</f>
        <v>mapzipperbindera5kotaktopla</v>
      </c>
      <c r="C129" s="20" t="s">
        <v>3117</v>
      </c>
      <c r="D129">
        <v>1</v>
      </c>
      <c r="E129" s="8" t="s">
        <v>212</v>
      </c>
      <c r="G129">
        <v>24</v>
      </c>
      <c r="I129">
        <f>IF(keluar[[#This Row],[NAMA BARANG]]="","",_xlfn.IFNA(MATCH(keluar[[#This Row],[concat]],BIASA[concat],0),""))</f>
        <v>1352</v>
      </c>
    </row>
    <row r="130" spans="1:9" x14ac:dyDescent="0.25">
      <c r="A130" t="str">
        <f>LOWER(SUBSTITUTE(SUBSTITUTE(SUBSTITUTE(keluar[[#This Row],[NAMA BARANG]]," ",""),"-",""),".",""))</f>
        <v>memo+giant810026</v>
      </c>
      <c r="C130" s="20" t="s">
        <v>3262</v>
      </c>
      <c r="D130">
        <v>1</v>
      </c>
      <c r="G130">
        <v>2</v>
      </c>
      <c r="I130">
        <f>IF(keluar[[#This Row],[NAMA BARANG]]="","",_xlfn.IFNA(MATCH(keluar[[#This Row],[concat]],BIASA[concat],0),""))</f>
        <v>1390</v>
      </c>
    </row>
    <row r="131" spans="1:9" x14ac:dyDescent="0.25">
      <c r="A131" t="str">
        <f>LOWER(SUBSTITUTE(SUBSTITUTE(SUBSTITUTE(keluar[[#This Row],[NAMA BARANG]]," ",""),"-",""),".",""))</f>
        <v>memo5dsg</v>
      </c>
      <c r="C131" s="20" t="s">
        <v>3263</v>
      </c>
      <c r="D131">
        <v>1</v>
      </c>
      <c r="G131">
        <v>2</v>
      </c>
      <c r="I131">
        <f>IF(keluar[[#This Row],[NAMA BARANG]]="","",_xlfn.IFNA(MATCH(keluar[[#This Row],[concat]],BIASA[concat],0),""))</f>
        <v>1392</v>
      </c>
    </row>
    <row r="132" spans="1:9" x14ac:dyDescent="0.25">
      <c r="A132" t="str">
        <f>LOWER(SUBSTITUTE(SUBSTITUTE(SUBSTITUTE(keluar[[#This Row],[NAMA BARANG]]," ",""),"-",""),".",""))</f>
        <v>memofancy0248</v>
      </c>
      <c r="C132" s="20" t="s">
        <v>3309</v>
      </c>
      <c r="D132" s="21">
        <v>1</v>
      </c>
      <c r="G132">
        <v>2</v>
      </c>
      <c r="I132">
        <f>IF(keluar[[#This Row],[NAMA BARANG]]="","",_xlfn.IFNA(MATCH(keluar[[#This Row],[concat]],BIASA[concat],0),""))</f>
        <v>1393</v>
      </c>
    </row>
    <row r="133" spans="1:9" x14ac:dyDescent="0.25">
      <c r="A133" t="str">
        <f>LOWER(SUBSTITUTE(SUBSTITUTE(SUBSTITUTE(keluar[[#This Row],[NAMA BARANG]]," ",""),"-",""),".",""))</f>
        <v>memofancy912(1)</v>
      </c>
      <c r="C133" s="20" t="s">
        <v>3264</v>
      </c>
      <c r="D133">
        <v>1</v>
      </c>
      <c r="G133">
        <v>1</v>
      </c>
      <c r="I133">
        <f>IF(keluar[[#This Row],[NAMA BARANG]]="","",_xlfn.IFNA(MATCH(keluar[[#This Row],[concat]],BIASA[concat],0),""))</f>
        <v>2521</v>
      </c>
    </row>
    <row r="134" spans="1:9" x14ac:dyDescent="0.25">
      <c r="A134" t="str">
        <f>LOWER(SUBSTITUTE(SUBSTITUTE(SUBSTITUTE(keluar[[#This Row],[NAMA BARANG]]," ",""),"-",""),".",""))</f>
        <v>memoringevamn002wland</v>
      </c>
      <c r="C134" s="20" t="s">
        <v>3265</v>
      </c>
      <c r="D134">
        <v>1</v>
      </c>
      <c r="G134">
        <v>1</v>
      </c>
      <c r="I134">
        <f>IF(keluar[[#This Row],[NAMA BARANG]]="","",_xlfn.IFNA(MATCH(keluar[[#This Row],[concat]],BIASA[concat],0),""))</f>
        <v>2522</v>
      </c>
    </row>
    <row r="135" spans="1:9" x14ac:dyDescent="0.25">
      <c r="A135" t="str">
        <f>LOWER(SUBSTITUTE(SUBSTITUTE(SUBSTITUTE(keluar[[#This Row],[NAMA BARANG]]," ",""),"-",""),".",""))</f>
        <v>nba6bts80biasa2885051</v>
      </c>
      <c r="C135" s="20" t="s">
        <v>3266</v>
      </c>
      <c r="D135">
        <v>1</v>
      </c>
      <c r="I135">
        <f>IF(keluar[[#This Row],[NAMA BARANG]]="","",_xlfn.IFNA(MATCH(keluar[[#This Row],[concat]],BIASA[concat],0),""))</f>
        <v>2526</v>
      </c>
    </row>
    <row r="136" spans="1:9" x14ac:dyDescent="0.25">
      <c r="A136" t="str">
        <f>LOWER(SUBSTITUTE(SUBSTITUTE(SUBSTITUTE(keluar[[#This Row],[NAMA BARANG]]," ",""),"-",""),".",""))</f>
        <v>nba6bts80biasa2885064</v>
      </c>
      <c r="C136" s="20" t="s">
        <v>3267</v>
      </c>
      <c r="D136">
        <v>1</v>
      </c>
      <c r="G136">
        <v>6</v>
      </c>
      <c r="I136">
        <f>IF(keluar[[#This Row],[NAMA BARANG]]="","",_xlfn.IFNA(MATCH(keluar[[#This Row],[concat]],BIASA[concat],0),""))</f>
        <v>2527</v>
      </c>
    </row>
    <row r="137" spans="1:9" x14ac:dyDescent="0.25">
      <c r="A137" t="str">
        <f>LOWER(SUBSTITUTE(SUBSTITUTE(SUBSTITUTE(keluar[[#This Row],[NAMA BARANG]]," ",""),"-",""),".",""))</f>
        <v>nbspiralb5b15222618</v>
      </c>
      <c r="C137" s="20" t="s">
        <v>3268</v>
      </c>
      <c r="D137">
        <v>1</v>
      </c>
      <c r="G137">
        <v>1</v>
      </c>
      <c r="I137">
        <f>IF(keluar[[#This Row],[NAMA BARANG]]="","",_xlfn.IFNA(MATCH(keluar[[#This Row],[concat]],BIASA[concat],0),""))</f>
        <v>2528</v>
      </c>
    </row>
    <row r="138" spans="1:9" x14ac:dyDescent="0.25">
      <c r="A138" t="str">
        <f>LOWER(SUBSTITUTE(SUBSTITUTE(SUBSTITUTE(keluar[[#This Row],[NAMA BARANG]]," ",""),"-",""),".",""))</f>
        <v>notesspiralbatik501jos</v>
      </c>
      <c r="C138" s="20" t="s">
        <v>3269</v>
      </c>
      <c r="D138">
        <v>1</v>
      </c>
      <c r="G138">
        <v>1</v>
      </c>
      <c r="I138">
        <f>IF(keluar[[#This Row],[NAMA BARANG]]="","",_xlfn.IFNA(MATCH(keluar[[#This Row],[concat]],BIASA[concat],0),""))</f>
        <v>2529</v>
      </c>
    </row>
    <row r="139" spans="1:9" x14ac:dyDescent="0.25">
      <c r="A139" t="str">
        <f>LOWER(SUBSTITUTE(SUBSTITUTE(SUBSTITUTE(keluar[[#This Row],[NAMA BARANG]]," ",""),"-",""),".",""))</f>
        <v>klipatfluorescent12x12</v>
      </c>
      <c r="C139" s="20" t="s">
        <v>3241</v>
      </c>
      <c r="D139">
        <v>1</v>
      </c>
      <c r="I139">
        <f>IF(keluar[[#This Row],[NAMA BARANG]]="","",_xlfn.IFNA(MATCH(keluar[[#This Row],[concat]],BIASA[concat],0),""))</f>
        <v>1054</v>
      </c>
    </row>
    <row r="140" spans="1:9" x14ac:dyDescent="0.25">
      <c r="A140" t="str">
        <f>LOWER(SUBSTITUTE(SUBSTITUTE(SUBSTITUTE(keluar[[#This Row],[NAMA BARANG]]," ",""),"-",""),".",""))</f>
        <v>klipatfluorescent14x14</v>
      </c>
      <c r="C140" s="20" t="s">
        <v>3242</v>
      </c>
      <c r="D140">
        <v>1</v>
      </c>
      <c r="I140">
        <f>IF(keluar[[#This Row],[NAMA BARANG]]="","",_xlfn.IFNA(MATCH(keluar[[#This Row],[concat]],BIASA[concat],0),""))</f>
        <v>1055</v>
      </c>
    </row>
    <row r="141" spans="1:9" x14ac:dyDescent="0.25">
      <c r="A141" t="str">
        <f>LOWER(SUBSTITUTE(SUBSTITUTE(SUBSTITUTE(keluar[[#This Row],[NAMA BARANG]]," ",""),"-",""),".",""))</f>
        <v>klipatfluorescent20x20</v>
      </c>
      <c r="C141" s="20" t="s">
        <v>3243</v>
      </c>
      <c r="D141">
        <v>1</v>
      </c>
      <c r="I141">
        <f>IF(keluar[[#This Row],[NAMA BARANG]]="","",_xlfn.IFNA(MATCH(keluar[[#This Row],[concat]],BIASA[concat],0),""))</f>
        <v>1057</v>
      </c>
    </row>
    <row r="142" spans="1:9" x14ac:dyDescent="0.25">
      <c r="A142" t="str">
        <f>LOWER(SUBSTITUTE(SUBSTITUTE(SUBSTITUTE(keluar[[#This Row],[NAMA BARANG]]," ",""),"-",""),".",""))</f>
        <v>kartuundangananakdeluxe</v>
      </c>
      <c r="C142" s="20" t="s">
        <v>3253</v>
      </c>
      <c r="D142">
        <v>1</v>
      </c>
      <c r="I142">
        <f>IF(keluar[[#This Row],[NAMA BARANG]]="","",_xlfn.IFNA(MATCH(keluar[[#This Row],[concat]],BIASA[concat],0),""))</f>
        <v>1085</v>
      </c>
    </row>
    <row r="143" spans="1:9" x14ac:dyDescent="0.25">
      <c r="A143" t="str">
        <f>LOWER(SUBSTITUTE(SUBSTITUTE(SUBSTITUTE(keluar[[#This Row],[NAMA BARANG]]," ",""),"-",""),".",""))</f>
        <v>kartuundangananakb</v>
      </c>
      <c r="C143" s="20" t="s">
        <v>3254</v>
      </c>
      <c r="D143">
        <v>1</v>
      </c>
      <c r="G143">
        <v>1</v>
      </c>
      <c r="I143">
        <f>IF(keluar[[#This Row],[NAMA BARANG]]="","",_xlfn.IFNA(MATCH(keluar[[#This Row],[concat]],BIASA[concat],0),""))</f>
        <v>2509</v>
      </c>
    </row>
    <row r="144" spans="1:9" x14ac:dyDescent="0.25">
      <c r="A144" t="str">
        <f>LOWER(SUBSTITUTE(SUBSTITUTE(SUBSTITUTE(keluar[[#This Row],[NAMA BARANG]]," ",""),"-",""),".",""))</f>
        <v>kuaspbb1110</v>
      </c>
      <c r="C144" s="20" t="s">
        <v>1423</v>
      </c>
      <c r="D144">
        <v>1</v>
      </c>
      <c r="G144">
        <v>6</v>
      </c>
      <c r="I144">
        <f>IF(keluar[[#This Row],[NAMA BARANG]]="","",_xlfn.IFNA(MATCH(keluar[[#This Row],[concat]],BIASA[concat],0),""))</f>
        <v>1142</v>
      </c>
    </row>
    <row r="145" spans="1:9" x14ac:dyDescent="0.25">
      <c r="A145" t="str">
        <f>LOWER(SUBSTITUTE(SUBSTITUTE(SUBSTITUTE(keluar[[#This Row],[NAMA BARANG]]," ",""),"-",""),".",""))</f>
        <v>kuaspbb1111</v>
      </c>
      <c r="C145" s="20" t="s">
        <v>1424</v>
      </c>
      <c r="D145">
        <v>1</v>
      </c>
      <c r="G145">
        <v>7</v>
      </c>
      <c r="I145">
        <f>IF(keluar[[#This Row],[NAMA BARANG]]="","",_xlfn.IFNA(MATCH(keluar[[#This Row],[concat]],BIASA[concat],0),""))</f>
        <v>1143</v>
      </c>
    </row>
    <row r="146" spans="1:9" x14ac:dyDescent="0.25">
      <c r="A146" t="str">
        <f>LOWER(SUBSTITUTE(SUBSTITUTE(SUBSTITUTE(keluar[[#This Row],[NAMA BARANG]]," ",""),"-",""),".",""))</f>
        <v>mapjalacwarnamoshikancing</v>
      </c>
      <c r="C146" s="20" t="s">
        <v>3305</v>
      </c>
      <c r="D146">
        <v>1</v>
      </c>
      <c r="G146">
        <v>2</v>
      </c>
      <c r="I146">
        <f>IF(keluar[[#This Row],[NAMA BARANG]]="","",_xlfn.IFNA(MATCH(keluar[[#This Row],[concat]],BIASA[concat],0),""))</f>
        <v>1289</v>
      </c>
    </row>
    <row r="147" spans="1:9" x14ac:dyDescent="0.25">
      <c r="A147" t="str">
        <f>LOWER(SUBSTITUTE(SUBSTITUTE(SUBSTITUTE(keluar[[#This Row],[NAMA BARANG]]," ",""),"-",""),".",""))</f>
        <v>mapfancybatikkcg2</v>
      </c>
      <c r="C147" s="20" t="s">
        <v>3260</v>
      </c>
      <c r="D147">
        <v>1</v>
      </c>
      <c r="G147">
        <v>2</v>
      </c>
      <c r="I147">
        <f>IF(keluar[[#This Row],[NAMA BARANG]]="","",_xlfn.IFNA(MATCH(keluar[[#This Row],[concat]],BIASA[concat],0),""))</f>
        <v>1254</v>
      </c>
    </row>
    <row r="148" spans="1:9" x14ac:dyDescent="0.25">
      <c r="A148" t="str">
        <f>LOWER(SUBSTITUTE(SUBSTITUTE(SUBSTITUTE(keluar[[#This Row],[NAMA BARANG]]," ",""),"-",""),".",""))</f>
        <v>expandingfile3603</v>
      </c>
      <c r="C148" s="22" t="s">
        <v>3118</v>
      </c>
      <c r="D148">
        <v>1</v>
      </c>
      <c r="I148" t="str">
        <f>IF(keluar[[#This Row],[NAMA BARANG]]="","",_xlfn.IFNA(MATCH(keluar[[#This Row],[concat]],BIASA[concat],0),""))</f>
        <v/>
      </c>
    </row>
    <row r="149" spans="1:9" x14ac:dyDescent="0.25">
      <c r="A149" t="str">
        <f>LOWER(SUBSTITUTE(SUBSTITUTE(SUBSTITUTE(keluar[[#This Row],[NAMA BARANG]]," ",""),"-",""),".",""))</f>
        <v>idcardaiwarnakuning</v>
      </c>
      <c r="C149" s="22" t="s">
        <v>3119</v>
      </c>
      <c r="D149">
        <v>1</v>
      </c>
      <c r="G149">
        <v>2</v>
      </c>
      <c r="I149" t="str">
        <f>IF(keluar[[#This Row],[NAMA BARANG]]="","",_xlfn.IFNA(MATCH(keluar[[#This Row],[concat]],BIASA[concat],0),""))</f>
        <v/>
      </c>
    </row>
    <row r="150" spans="1:9" x14ac:dyDescent="0.25">
      <c r="A150" t="str">
        <f>LOWER(SUBSTITUTE(SUBSTITUTE(SUBSTITUTE(keluar[[#This Row],[NAMA BARANG]]," ",""),"-",""),".",""))</f>
        <v>lemcair4020(50ml)(36)</v>
      </c>
      <c r="C150" s="20" t="s">
        <v>3255</v>
      </c>
      <c r="D150">
        <v>1</v>
      </c>
      <c r="I150">
        <f>IF(keluar[[#This Row],[NAMA BARANG]]="","",_xlfn.IFNA(MATCH(keluar[[#This Row],[concat]],BIASA[concat],0),""))</f>
        <v>2513</v>
      </c>
    </row>
    <row r="151" spans="1:9" x14ac:dyDescent="0.25">
      <c r="A151" t="str">
        <f>LOWER(SUBSTITUTE(SUBSTITUTE(SUBSTITUTE(keluar[[#This Row],[NAMA BARANG]]," ",""),"-",""),".",""))</f>
        <v>lemcairby30938ml(24)</v>
      </c>
      <c r="C151" s="20" t="s">
        <v>3258</v>
      </c>
      <c r="D151">
        <v>1</v>
      </c>
      <c r="G151">
        <v>10</v>
      </c>
      <c r="I151">
        <f>IF(keluar[[#This Row],[NAMA BARANG]]="","",_xlfn.IFNA(MATCH(keluar[[#This Row],[concat]],BIASA[concat],0),""))</f>
        <v>1196</v>
      </c>
    </row>
    <row r="152" spans="1:9" x14ac:dyDescent="0.25">
      <c r="A152" t="str">
        <f>LOWER(SUBSTITUTE(SUBSTITUTE(SUBSTITUTE(keluar[[#This Row],[NAMA BARANG]]," ",""),"-",""),".",""))</f>
        <v>lemcairbglue22mlmini</v>
      </c>
      <c r="C152" s="20" t="s">
        <v>3256</v>
      </c>
      <c r="D152">
        <v>1</v>
      </c>
      <c r="I152">
        <f>IF(keluar[[#This Row],[NAMA BARANG]]="","",_xlfn.IFNA(MATCH(keluar[[#This Row],[concat]],BIASA[concat],0),""))</f>
        <v>1194</v>
      </c>
    </row>
    <row r="153" spans="1:9" x14ac:dyDescent="0.25">
      <c r="A153" t="str">
        <f>LOWER(SUBSTITUTE(SUBSTITUTE(SUBSTITUTE(keluar[[#This Row],[NAMA BARANG]]," ",""),"-",""),".",""))</f>
        <v>lemcairbglue75mlt</v>
      </c>
      <c r="C153" s="20" t="s">
        <v>3257</v>
      </c>
      <c r="D153">
        <v>1</v>
      </c>
      <c r="I153">
        <f>IF(keluar[[#This Row],[NAMA BARANG]]="","",_xlfn.IFNA(MATCH(keluar[[#This Row],[concat]],BIASA[concat],0),""))</f>
        <v>1195</v>
      </c>
    </row>
    <row r="154" spans="1:9" x14ac:dyDescent="0.25">
      <c r="A154" t="str">
        <f>LOWER(SUBSTITUTE(SUBSTITUTE(SUBSTITUTE(keluar[[#This Row],[NAMA BARANG]]," ",""),"-",""),".",""))</f>
        <v>lemgliter9006</v>
      </c>
      <c r="C154" s="20" t="s">
        <v>1484</v>
      </c>
      <c r="D154">
        <v>1</v>
      </c>
      <c r="G154">
        <v>25</v>
      </c>
      <c r="I154">
        <f>IF(keluar[[#This Row],[NAMA BARANG]]="","",_xlfn.IFNA(MATCH(keluar[[#This Row],[concat]],BIASA[concat],0),""))</f>
        <v>1202</v>
      </c>
    </row>
    <row r="155" spans="1:9" x14ac:dyDescent="0.25">
      <c r="A155" t="str">
        <f>LOWER(SUBSTITUTE(SUBSTITUTE(SUBSTITUTE(keluar[[#This Row],[NAMA BARANG]]," ",""),"-",""),".",""))</f>
        <v>magicboard105house</v>
      </c>
      <c r="C155" s="20" t="s">
        <v>3259</v>
      </c>
      <c r="D155">
        <v>1</v>
      </c>
      <c r="I155">
        <f>IF(keluar[[#This Row],[NAMA BARANG]]="","",_xlfn.IFNA(MATCH(keluar[[#This Row],[concat]],BIASA[concat],0),""))</f>
        <v>1224</v>
      </c>
    </row>
    <row r="156" spans="1:9" x14ac:dyDescent="0.25">
      <c r="A156" t="str">
        <f>LOWER(SUBSTITUTE(SUBSTITUTE(SUBSTITUTE(keluar[[#This Row],[NAMA BARANG]]," ",""),"-",""),".",""))</f>
        <v>pcmagnit8123jam</v>
      </c>
      <c r="C156" s="20" t="s">
        <v>3273</v>
      </c>
      <c r="D156">
        <v>1</v>
      </c>
      <c r="I156">
        <f>IF(keluar[[#This Row],[NAMA BARANG]]="","",_xlfn.IFNA(MATCH(keluar[[#This Row],[concat]],BIASA[concat],0),""))</f>
        <v>2537</v>
      </c>
    </row>
    <row r="157" spans="1:9" x14ac:dyDescent="0.25">
      <c r="A157" t="str">
        <f>LOWER(SUBSTITUTE(SUBSTITUTE(SUBSTITUTE(keluar[[#This Row],[NAMA BARANG]]," ",""),"-",""),".",""))</f>
        <v>pcmagnita787pu+cb</v>
      </c>
      <c r="C157" s="20" t="s">
        <v>3275</v>
      </c>
      <c r="D157">
        <v>1</v>
      </c>
      <c r="I157">
        <f>IF(keluar[[#This Row],[NAMA BARANG]]="","",_xlfn.IFNA(MATCH(keluar[[#This Row],[concat]],BIASA[concat],0),""))</f>
        <v>2539</v>
      </c>
    </row>
    <row r="158" spans="1:9" x14ac:dyDescent="0.25">
      <c r="A158" t="str">
        <f>LOWER(SUBSTITUTE(SUBSTITUTE(SUBSTITUTE(keluar[[#This Row],[NAMA BARANG]]," ",""),"-",""),".",""))</f>
        <v>pcmagnita863</v>
      </c>
      <c r="C158" s="20" t="s">
        <v>3276</v>
      </c>
      <c r="D158">
        <v>1</v>
      </c>
      <c r="G158">
        <v>1</v>
      </c>
      <c r="I158">
        <f>IF(keluar[[#This Row],[NAMA BARANG]]="","",_xlfn.IFNA(MATCH(keluar[[#This Row],[concat]],BIASA[concat],0),""))</f>
        <v>2540</v>
      </c>
    </row>
    <row r="159" spans="1:9" x14ac:dyDescent="0.25">
      <c r="A159" t="str">
        <f>LOWER(SUBSTITUTE(SUBSTITUTE(SUBSTITUTE(keluar[[#This Row],[NAMA BARANG]]," ",""),"-",""),".",""))</f>
        <v>pcmagnitb2008</v>
      </c>
      <c r="C159" s="20" t="s">
        <v>3277</v>
      </c>
      <c r="D159">
        <v>1</v>
      </c>
      <c r="E159" s="8" t="s">
        <v>3120</v>
      </c>
      <c r="G159">
        <v>4</v>
      </c>
      <c r="I159">
        <f>IF(keluar[[#This Row],[NAMA BARANG]]="","",_xlfn.IFNA(MATCH(keluar[[#This Row],[concat]],BIASA[concat],0),""))</f>
        <v>1635</v>
      </c>
    </row>
    <row r="160" spans="1:9" x14ac:dyDescent="0.25">
      <c r="A160" t="str">
        <f>LOWER(SUBSTITUTE(SUBSTITUTE(SUBSTITUTE(keluar[[#This Row],[NAMA BARANG]]," ",""),"-",""),".",""))</f>
        <v>pca220pc5080</v>
      </c>
      <c r="C160" s="20" t="s">
        <v>3271</v>
      </c>
      <c r="D160">
        <v>1</v>
      </c>
      <c r="G160">
        <v>3</v>
      </c>
      <c r="I160">
        <f>IF(keluar[[#This Row],[NAMA BARANG]]="","",_xlfn.IFNA(MATCH(keluar[[#This Row],[concat]],BIASA[concat],0),""))</f>
        <v>2534</v>
      </c>
    </row>
    <row r="161" spans="1:9" x14ac:dyDescent="0.25">
      <c r="A161" t="str">
        <f>LOWER(SUBSTITUTE(SUBSTITUTE(SUBSTITUTE(keluar[[#This Row],[NAMA BARANG]]," ",""),"-",""),".",""))</f>
        <v>pcmagnitkt858</v>
      </c>
      <c r="C161" s="20" t="s">
        <v>3278</v>
      </c>
      <c r="D161">
        <v>1</v>
      </c>
      <c r="G161">
        <v>6</v>
      </c>
      <c r="H161" t="s">
        <v>3097</v>
      </c>
      <c r="I161">
        <f>IF(keluar[[#This Row],[NAMA BARANG]]="","",_xlfn.IFNA(MATCH(keluar[[#This Row],[concat]],BIASA[concat],0),""))</f>
        <v>1664</v>
      </c>
    </row>
    <row r="162" spans="1:9" x14ac:dyDescent="0.25">
      <c r="A162" t="str">
        <f>LOWER(SUBSTITUTE(SUBSTITUTE(SUBSTITUTE(keluar[[#This Row],[NAMA BARANG]]," ",""),"-",""),".",""))</f>
        <v>garisanset7505</v>
      </c>
      <c r="C162" s="22" t="s">
        <v>3121</v>
      </c>
      <c r="D162">
        <v>1</v>
      </c>
      <c r="I162" t="str">
        <f>IF(keluar[[#This Row],[NAMA BARANG]]="","",_xlfn.IFNA(MATCH(keluar[[#This Row],[concat]],BIASA[concat],0),""))</f>
        <v/>
      </c>
    </row>
    <row r="163" spans="1:9" x14ac:dyDescent="0.25">
      <c r="A163" t="str">
        <f>LOWER(SUBSTITUTE(SUBSTITUTE(SUBSTITUTE(keluar[[#This Row],[NAMA BARANG]]," ",""),"-",""),".",""))</f>
        <v>tasbatikb5vti</v>
      </c>
      <c r="C163" s="22" t="s">
        <v>3122</v>
      </c>
      <c r="D163">
        <v>1</v>
      </c>
      <c r="I163" t="str">
        <f>IF(keluar[[#This Row],[NAMA BARANG]]="","",_xlfn.IFNA(MATCH(keluar[[#This Row],[concat]],BIASA[concat],0),""))</f>
        <v/>
      </c>
    </row>
    <row r="164" spans="1:9" x14ac:dyDescent="0.25">
      <c r="A164" t="str">
        <f>LOWER(SUBSTITUTE(SUBSTITUTE(SUBSTITUTE(keluar[[#This Row],[NAMA BARANG]]," ",""),"-",""),".",""))</f>
        <v>tasidulfitrikertas</v>
      </c>
      <c r="C164" s="22" t="s">
        <v>3123</v>
      </c>
      <c r="D164">
        <v>1</v>
      </c>
      <c r="I164" t="str">
        <f>IF(keluar[[#This Row],[NAMA BARANG]]="","",_xlfn.IFNA(MATCH(keluar[[#This Row],[concat]],BIASA[concat],0),""))</f>
        <v/>
      </c>
    </row>
    <row r="165" spans="1:9" x14ac:dyDescent="0.25">
      <c r="A165" t="str">
        <f>LOWER(SUBSTITUTE(SUBSTITUTE(SUBSTITUTE(keluar[[#This Row],[NAMA BARANG]]," ",""),"-",""),".",""))</f>
        <v>bptg340ht(f)</v>
      </c>
      <c r="C165" s="20" t="s">
        <v>3226</v>
      </c>
      <c r="D165">
        <v>1</v>
      </c>
      <c r="I165">
        <f>IF(keluar[[#This Row],[NAMA BARANG]]="","",_xlfn.IFNA(MATCH(keluar[[#This Row],[concat]],BIASA[concat],0),""))</f>
        <v>546</v>
      </c>
    </row>
    <row r="166" spans="1:9" x14ac:dyDescent="0.25">
      <c r="A166" t="str">
        <f>LOWER(SUBSTITUTE(SUBSTITUTE(SUBSTITUTE(keluar[[#This Row],[NAMA BARANG]]," ",""),"-",""),".",""))</f>
        <v>bpzhixin3086/3056/30089/3031/3068faktur</v>
      </c>
      <c r="C166" s="22" t="s">
        <v>3124</v>
      </c>
      <c r="D166">
        <v>1</v>
      </c>
      <c r="I166" t="str">
        <f>IF(keluar[[#This Row],[NAMA BARANG]]="","",_xlfn.IFNA(MATCH(keluar[[#This Row],[concat]],BIASA[concat],0),""))</f>
        <v/>
      </c>
    </row>
    <row r="167" spans="1:9" x14ac:dyDescent="0.25">
      <c r="A167" t="str">
        <f>LOWER(SUBSTITUTE(SUBSTITUTE(SUBSTITUTE(keluar[[#This Row],[NAMA BARANG]]," ",""),"-",""),".",""))</f>
        <v>bptf1190b</v>
      </c>
      <c r="C167" s="20" t="s">
        <v>3224</v>
      </c>
      <c r="D167" s="21">
        <v>3</v>
      </c>
      <c r="E167" s="8" t="s">
        <v>207</v>
      </c>
      <c r="I167">
        <f>IF(keluar[[#This Row],[NAMA BARANG]]="","",_xlfn.IFNA(MATCH(keluar[[#This Row],[concat]],BIASA[concat],0),""))</f>
        <v>538</v>
      </c>
    </row>
    <row r="168" spans="1:9" x14ac:dyDescent="0.25">
      <c r="A168" t="str">
        <f>LOWER(SUBSTITUTE(SUBSTITUTE(SUBSTITUTE(keluar[[#This Row],[NAMA BARANG]]," ",""),"-",""),".",""))</f>
        <v>tipeex0807pr</v>
      </c>
      <c r="C168" s="20" t="s">
        <v>3301</v>
      </c>
      <c r="D168" s="21">
        <v>1</v>
      </c>
      <c r="I168">
        <f>IF(keluar[[#This Row],[NAMA BARANG]]="","",_xlfn.IFNA(MATCH(keluar[[#This Row],[concat]],BIASA[concat],0),""))</f>
        <v>2317</v>
      </c>
    </row>
    <row r="169" spans="1:9" x14ac:dyDescent="0.25">
      <c r="A169" s="16" t="str">
        <f>LOWER(SUBSTITUTE(SUBSTITUTE(SUBSTITUTE(keluar[[#This Row],[NAMA BARANG]]," ",""),"-",""),".",""))</f>
        <v>tipeex0808hkitty</v>
      </c>
      <c r="C169" s="20" t="s">
        <v>3302</v>
      </c>
      <c r="D169" s="21">
        <v>1</v>
      </c>
      <c r="I169" s="16">
        <f>IF(keluar[[#This Row],[NAMA BARANG]]="","",_xlfn.IFNA(MATCH(keluar[[#This Row],[concat]],BIASA[concat],0),""))</f>
        <v>2318</v>
      </c>
    </row>
    <row r="170" spans="1:9" x14ac:dyDescent="0.25">
      <c r="A170" t="str">
        <f>LOWER(SUBSTITUTE(SUBSTITUTE(SUBSTITUTE(keluar[[#This Row],[NAMA BARANG]]," ",""),"-",""),".",""))</f>
        <v>postitmagnet320</v>
      </c>
      <c r="C170" s="22" t="s">
        <v>3125</v>
      </c>
      <c r="D170" s="21">
        <v>1</v>
      </c>
      <c r="H170" t="s">
        <v>3097</v>
      </c>
      <c r="I170" t="str">
        <f>IF(keluar[[#This Row],[NAMA BARANG]]="","",_xlfn.IFNA(MATCH(keluar[[#This Row],[concat]],BIASA[concat],0),""))</f>
        <v/>
      </c>
    </row>
    <row r="171" spans="1:9" x14ac:dyDescent="0.25">
      <c r="A171" t="str">
        <f>LOWER(SUBSTITUTE(SUBSTITUTE(SUBSTITUTE(keluar[[#This Row],[NAMA BARANG]]," ",""),"-",""),".",""))</f>
        <v>postitmagnit812</v>
      </c>
      <c r="C171" s="22" t="s">
        <v>3126</v>
      </c>
      <c r="D171">
        <v>1</v>
      </c>
      <c r="I171" t="str">
        <f>IF(keluar[[#This Row],[NAMA BARANG]]="","",_xlfn.IFNA(MATCH(keluar[[#This Row],[concat]],BIASA[concat],0),""))</f>
        <v/>
      </c>
    </row>
    <row r="172" spans="1:9" x14ac:dyDescent="0.25">
      <c r="A172" t="str">
        <f>LOWER(SUBSTITUTE(SUBSTITUTE(SUBSTITUTE(keluar[[#This Row],[NAMA BARANG]]," ",""),"-",""),".",""))</f>
        <v>crayonputar12wfancypanjang</v>
      </c>
      <c r="C172" s="20" t="s">
        <v>3127</v>
      </c>
      <c r="D172">
        <v>1</v>
      </c>
      <c r="H172" t="s">
        <v>3097</v>
      </c>
      <c r="I172" t="str">
        <f>IF(keluar[[#This Row],[NAMA BARANG]]="","",_xlfn.IFNA(MATCH(keluar[[#This Row],[concat]],BIASA[concat],0),""))</f>
        <v/>
      </c>
    </row>
    <row r="173" spans="1:9" x14ac:dyDescent="0.25">
      <c r="A173" t="str">
        <f>LOWER(SUBSTITUTE(SUBSTITUTE(SUBSTITUTE(keluar[[#This Row],[NAMA BARANG]]," ",""),"-",""),".",""))</f>
        <v>crayonputar12wfancypanjang</v>
      </c>
      <c r="C173" s="20" t="s">
        <v>3128</v>
      </c>
      <c r="D173">
        <v>1</v>
      </c>
      <c r="I173" t="str">
        <f>IF(keluar[[#This Row],[NAMA BARANG]]="","",_xlfn.IFNA(MATCH(keluar[[#This Row],[concat]],BIASA[concat],0),""))</f>
        <v/>
      </c>
    </row>
    <row r="174" spans="1:9" x14ac:dyDescent="0.25">
      <c r="A174" t="str">
        <f>LOWER(SUBSTITUTE(SUBSTITUTE(SUBSTITUTE(keluar[[#This Row],[NAMA BARANG]]," ",""),"-",""),".",""))</f>
        <v>pcretcoinlittlepony1012</v>
      </c>
      <c r="B174" s="2">
        <v>44679</v>
      </c>
      <c r="C174" t="s">
        <v>2016</v>
      </c>
      <c r="D174">
        <v>1</v>
      </c>
      <c r="H174" t="s">
        <v>3097</v>
      </c>
      <c r="I174">
        <f>IF(keluar[[#This Row],[NAMA BARANG]]="","",_xlfn.IFNA(MATCH(keluar[[#This Row],[concat]],BIASA[concat],0),""))</f>
        <v>2550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8"/>
  <sheetViews>
    <sheetView topLeftCell="B1" workbookViewId="0">
      <selection activeCell="H4" sqref="H4"/>
    </sheetView>
  </sheetViews>
  <sheetFormatPr defaultRowHeight="15" outlineLevelCol="1" x14ac:dyDescent="0.25"/>
  <cols>
    <col min="1" max="1" width="42.140625" style="10" hidden="1" customWidth="1" outlineLevel="1"/>
    <col min="2" max="2" width="11.42578125" style="10" customWidth="1" collapsed="1"/>
    <col min="3" max="3" width="47.5703125" style="10" bestFit="1" customWidth="1"/>
    <col min="4" max="4" width="15.85546875" style="11" bestFit="1" customWidth="1"/>
    <col min="5" max="5" width="9.140625" style="11" bestFit="1" customWidth="1"/>
    <col min="6" max="6" width="10.85546875" style="11" bestFit="1" customWidth="1"/>
    <col min="7" max="7" width="9.7109375" style="11" bestFit="1" customWidth="1"/>
    <col min="8" max="8" width="10" style="10" bestFit="1" customWidth="1"/>
    <col min="9" max="16384" width="9.140625" style="10"/>
  </cols>
  <sheetData>
    <row r="2" spans="1:8" x14ac:dyDescent="0.25">
      <c r="A2" s="10" t="s">
        <v>249</v>
      </c>
      <c r="B2" s="10" t="s">
        <v>87</v>
      </c>
      <c r="C2" s="10" t="s">
        <v>248</v>
      </c>
      <c r="D2" s="11" t="s">
        <v>201</v>
      </c>
      <c r="E2" s="11" t="s">
        <v>6</v>
      </c>
      <c r="F2" s="11" t="s">
        <v>251</v>
      </c>
      <c r="G2" s="11" t="s">
        <v>252</v>
      </c>
      <c r="H2" s="10" t="s">
        <v>253</v>
      </c>
    </row>
    <row r="3" spans="1:8" x14ac:dyDescent="0.25">
      <c r="A3" s="10" t="str">
        <f>LOWER(SUBSTITUTE(SUBSTITUTE(SUBSTITUTE(JK_KENKO[[#This Row],[NAMA BARANG]]," ",""),"-",""),".",""))</f>
        <v>asahankenkof4ft</v>
      </c>
      <c r="B3" s="10">
        <f>IF(JK_KENKO[[#This Row],[CTN]]&gt;0,ROW()-ROWS($B$1:$B$2),"")</f>
        <v>1</v>
      </c>
      <c r="C3" s="10" t="s">
        <v>88</v>
      </c>
      <c r="D3" s="11">
        <v>72</v>
      </c>
      <c r="E3" s="11">
        <f>SUM(JK_KENKO[[#This Row],[AWAL]]:JK_KENKO[[#This Row],[MASUK]])-JK_KENKO[[#This Row],[KELUAR]]</f>
        <v>1</v>
      </c>
      <c r="F3" s="11">
        <v>1</v>
      </c>
      <c r="G3" s="11">
        <f>SUMIF(masuk[concat],JK_KENKO[[#This Row],[concat]],masuk[CTN])</f>
        <v>0</v>
      </c>
      <c r="H3" s="11">
        <f>SUMIF(keluar[concat],JK_KENKO[[#This Row],[concat]],keluar[CTN])</f>
        <v>0</v>
      </c>
    </row>
    <row r="4" spans="1:8" x14ac:dyDescent="0.25">
      <c r="A4" s="10" t="str">
        <f>LOWER(SUBSTITUTE(SUBSTITUTE(SUBSTITUTE(JK_KENKO[[#This Row],[NAMA BARANG]]," ",""),"-",""),".",""))</f>
        <v>bclip105jk</v>
      </c>
      <c r="B4" s="10">
        <f>IF(JK_KENKO[[#This Row],[CTN]]&gt;0,ROW()-ROWS($B$1:$B$2),"")</f>
        <v>2</v>
      </c>
      <c r="C4" s="10" t="s">
        <v>89</v>
      </c>
      <c r="D4" s="11" t="s">
        <v>202</v>
      </c>
      <c r="E4" s="11">
        <f>SUM(JK_KENKO[[#This Row],[AWAL]]:JK_KENKO[[#This Row],[MASUK]])-JK_KENKO[[#This Row],[KELUAR]]</f>
        <v>1</v>
      </c>
      <c r="F4" s="11">
        <v>1</v>
      </c>
      <c r="G4" s="11">
        <f>SUMIF(masuk[concat],JK_KENKO[[#This Row],[concat]],masuk[CTN])</f>
        <v>0</v>
      </c>
      <c r="H4" s="11">
        <f>SUMIF(keluar[concat],JK_KENKO[[#This Row],[concat]],keluar[CTN])</f>
        <v>0</v>
      </c>
    </row>
    <row r="5" spans="1:8" x14ac:dyDescent="0.25">
      <c r="A5" s="10" t="str">
        <f>LOWER(SUBSTITUTE(SUBSTITUTE(SUBSTITUTE(JK_KENKO[[#This Row],[NAMA BARANG]]," ",""),"-",""),".",""))</f>
        <v>bclip107jk</v>
      </c>
      <c r="B5" s="10">
        <f>IF(JK_KENKO[[#This Row],[CTN]]&gt;0,ROW()-ROWS($B$1:$B$2),"")</f>
        <v>3</v>
      </c>
      <c r="C5" s="10" t="s">
        <v>90</v>
      </c>
      <c r="D5" s="11" t="s">
        <v>203</v>
      </c>
      <c r="E5" s="11">
        <f>SUM(JK_KENKO[[#This Row],[AWAL]]:JK_KENKO[[#This Row],[MASUK]])-JK_KENKO[[#This Row],[KELUAR]]</f>
        <v>7</v>
      </c>
      <c r="F5" s="11">
        <v>7</v>
      </c>
      <c r="G5" s="11">
        <f>SUMIF(masuk[concat],JK_KENKO[[#This Row],[concat]],masuk[CTN])</f>
        <v>0</v>
      </c>
      <c r="H5" s="11">
        <f>SUMIF(keluar[concat],JK_KENKO[[#This Row],[concat]],keluar[CTN])</f>
        <v>0</v>
      </c>
    </row>
    <row r="6" spans="1:8" x14ac:dyDescent="0.25">
      <c r="A6" s="10" t="str">
        <f>LOWER(SUBSTITUTE(SUBSTITUTE(SUBSTITUTE(JK_KENKO[[#This Row],[NAMA BARANG]]," ",""),"-",""),".",""))</f>
        <v>bclip111jk</v>
      </c>
      <c r="B6" s="10">
        <f>IF(JK_KENKO[[#This Row],[CTN]]&gt;0,ROW()-ROWS($B$1:$B$2),"")</f>
        <v>4</v>
      </c>
      <c r="C6" s="10" t="s">
        <v>91</v>
      </c>
      <c r="D6" s="11" t="s">
        <v>204</v>
      </c>
      <c r="E6" s="11">
        <f>SUM(JK_KENKO[[#This Row],[AWAL]]:JK_KENKO[[#This Row],[MASUK]])-JK_KENKO[[#This Row],[KELUAR]]</f>
        <v>3</v>
      </c>
      <c r="F6" s="11">
        <v>3</v>
      </c>
      <c r="G6" s="11">
        <f>SUMIF(masuk[concat],JK_KENKO[[#This Row],[concat]],masuk[CTN])</f>
        <v>0</v>
      </c>
      <c r="H6" s="11">
        <f>SUMIF(keluar[concat],JK_KENKO[[#This Row],[concat]],keluar[CTN])</f>
        <v>0</v>
      </c>
    </row>
    <row r="7" spans="1:8" x14ac:dyDescent="0.25">
      <c r="A7" s="10" t="str">
        <f>LOWER(SUBSTITUTE(SUBSTITUTE(SUBSTITUTE(JK_KENKO[[#This Row],[NAMA BARANG]]," ",""),"-",""),".",""))</f>
        <v>bclip200jk</v>
      </c>
      <c r="B7" s="10">
        <f>IF(JK_KENKO[[#This Row],[CTN]]&gt;0,ROW()-ROWS($B$1:$B$2),"")</f>
        <v>5</v>
      </c>
      <c r="C7" s="10" t="s">
        <v>92</v>
      </c>
      <c r="D7" s="11" t="s">
        <v>205</v>
      </c>
      <c r="E7" s="11">
        <f>SUM(JK_KENKO[[#This Row],[AWAL]]:JK_KENKO[[#This Row],[MASUK]])-JK_KENKO[[#This Row],[KELUAR]]</f>
        <v>4</v>
      </c>
      <c r="F7" s="11">
        <v>4</v>
      </c>
      <c r="G7" s="11">
        <f>SUMIF(masuk[concat],JK_KENKO[[#This Row],[concat]],masuk[CTN])</f>
        <v>0</v>
      </c>
      <c r="H7" s="11">
        <f>SUMIF(keluar[concat],JK_KENKO[[#This Row],[concat]],keluar[CTN])</f>
        <v>0</v>
      </c>
    </row>
    <row r="8" spans="1:8" x14ac:dyDescent="0.25">
      <c r="A8" s="12" t="str">
        <f>LOWER(SUBSTITUTE(SUBSTITUTE(SUBSTITUTE(JK_KENKO[[#This Row],[NAMA BARANG]]," ",""),"-",""),".",""))</f>
        <v>binderclipkenkono260</v>
      </c>
      <c r="B8" s="12">
        <f>IF(JK_KENKO[[#This Row],[CTN]]&gt;0,ROW()-ROWS($B$1:$B$2),"")</f>
        <v>6</v>
      </c>
      <c r="C8" s="13" t="s">
        <v>26</v>
      </c>
      <c r="D8" s="11" t="s">
        <v>27</v>
      </c>
      <c r="E8" s="11">
        <f>SUM(JK_KENKO[[#This Row],[AWAL]]:JK_KENKO[[#This Row],[MASUK]])-JK_KENKO[[#This Row],[KELUAR]]</f>
        <v>2</v>
      </c>
      <c r="G8" s="9">
        <f>SUMIF(masuk[concat],JK_KENKO[[#This Row],[concat]],masuk[CTN])</f>
        <v>2</v>
      </c>
      <c r="H8" s="11">
        <f>SUMIF(keluar[concat],JK_KENKO[[#This Row],[concat]],keluar[CTN])</f>
        <v>0</v>
      </c>
    </row>
    <row r="9" spans="1:8" x14ac:dyDescent="0.25">
      <c r="A9" s="10" t="str">
        <f>LOWER(SUBSTITUTE(SUBSTITUTE(SUBSTITUTE(JK_KENKO[[#This Row],[NAMA BARANG]]," ",""),"-",""),".",""))</f>
        <v>bna5fancyjk</v>
      </c>
      <c r="B9" s="10">
        <f>IF(JK_KENKO[[#This Row],[CTN]]&gt;0,ROW()-ROWS($B$1:$B$2),"")</f>
        <v>7</v>
      </c>
      <c r="C9" s="10" t="s">
        <v>93</v>
      </c>
      <c r="D9" s="11" t="s">
        <v>206</v>
      </c>
      <c r="E9" s="11">
        <f>SUM(JK_KENKO[[#This Row],[AWAL]]:JK_KENKO[[#This Row],[MASUK]])-JK_KENKO[[#This Row],[KELUAR]]</f>
        <v>7</v>
      </c>
      <c r="F9" s="11">
        <v>7</v>
      </c>
      <c r="G9" s="11">
        <f>SUMIF(masuk[concat],JK_KENKO[[#This Row],[concat]],masuk[CTN])</f>
        <v>0</v>
      </c>
      <c r="H9" s="11">
        <f>SUMIF(keluar[concat],JK_KENKO[[#This Row],[concat]],keluar[CTN])</f>
        <v>0</v>
      </c>
    </row>
    <row r="10" spans="1:8" x14ac:dyDescent="0.25">
      <c r="A10" s="10" t="str">
        <f>LOWER(SUBSTITUTE(SUBSTITUTE(SUBSTITUTE(JK_KENKO[[#This Row],[NAMA BARANG]]," ",""),"-",""),".",""))</f>
        <v>bna5kenkocc79campus</v>
      </c>
      <c r="B10" s="10">
        <f>IF(JK_KENKO[[#This Row],[CTN]]&gt;0,ROW()-ROWS($B$1:$B$2),"")</f>
        <v>8</v>
      </c>
      <c r="C10" s="10" t="s">
        <v>94</v>
      </c>
      <c r="D10" s="11">
        <v>72</v>
      </c>
      <c r="E10" s="11">
        <f>SUM(JK_KENKO[[#This Row],[AWAL]]:JK_KENKO[[#This Row],[MASUK]])-JK_KENKO[[#This Row],[KELUAR]]</f>
        <v>1</v>
      </c>
      <c r="F10" s="11">
        <v>1</v>
      </c>
      <c r="G10" s="11">
        <f>SUMIF(masuk[concat],JK_KENKO[[#This Row],[concat]],masuk[CTN])</f>
        <v>0</v>
      </c>
      <c r="H10" s="11">
        <f>SUMIF(keluar[concat],JK_KENKO[[#This Row],[concat]],keluar[CTN])</f>
        <v>0</v>
      </c>
    </row>
    <row r="11" spans="1:8" x14ac:dyDescent="0.25">
      <c r="A11" s="10" t="str">
        <f>LOWER(SUBSTITUTE(SUBSTITUTE(SUBSTITUTE(JK_KENKO[[#This Row],[NAMA BARANG]]," ",""),"-",""),".",""))</f>
        <v>bna5kenkocc83campus</v>
      </c>
      <c r="B11" s="10">
        <f>IF(JK_KENKO[[#This Row],[CTN]]&gt;0,ROW()-ROWS($B$1:$B$2),"")</f>
        <v>9</v>
      </c>
      <c r="C11" s="10" t="s">
        <v>95</v>
      </c>
      <c r="D11" s="11">
        <v>72</v>
      </c>
      <c r="E11" s="11">
        <f>SUM(JK_KENKO[[#This Row],[AWAL]]:JK_KENKO[[#This Row],[MASUK]])-JK_KENKO[[#This Row],[KELUAR]]</f>
        <v>1</v>
      </c>
      <c r="F11" s="11">
        <v>1</v>
      </c>
      <c r="G11" s="11">
        <f>SUMIF(masuk[concat],JK_KENKO[[#This Row],[concat]],masuk[CTN])</f>
        <v>0</v>
      </c>
      <c r="H11" s="11">
        <f>SUMIF(keluar[concat],JK_KENKO[[#This Row],[concat]],keluar[CTN])</f>
        <v>0</v>
      </c>
    </row>
    <row r="12" spans="1:8" x14ac:dyDescent="0.25">
      <c r="A12" s="10" t="str">
        <f>LOWER(SUBSTITUTE(SUBSTITUTE(SUBSTITUTE(JK_KENKO[[#This Row],[NAMA BARANG]]," ",""),"-",""),".",""))</f>
        <v>bnb5campusjk</v>
      </c>
      <c r="B12" s="10">
        <f>IF(JK_KENKO[[#This Row],[CTN]]&gt;0,ROW()-ROWS($B$1:$B$2),"")</f>
        <v>10</v>
      </c>
      <c r="C12" s="10" t="s">
        <v>96</v>
      </c>
      <c r="D12" s="11" t="s">
        <v>206</v>
      </c>
      <c r="E12" s="11">
        <f>SUM(JK_KENKO[[#This Row],[AWAL]]:JK_KENKO[[#This Row],[MASUK]])-JK_KENKO[[#This Row],[KELUAR]]</f>
        <v>10</v>
      </c>
      <c r="F12" s="11">
        <v>10</v>
      </c>
      <c r="G12" s="11">
        <f>SUMIF(masuk[concat],JK_KENKO[[#This Row],[concat]],masuk[CTN])</f>
        <v>0</v>
      </c>
      <c r="H12" s="11">
        <f>SUMIF(keluar[concat],JK_KENKO[[#This Row],[concat]],keluar[CTN])</f>
        <v>0</v>
      </c>
    </row>
    <row r="13" spans="1:8" x14ac:dyDescent="0.25">
      <c r="A13" s="10" t="str">
        <f>LOWER(SUBSTITUTE(SUBSTITUTE(SUBSTITUTE(JK_KENKO[[#This Row],[NAMA BARANG]]," ",""),"-",""),".",""))</f>
        <v>bpgellkenkofunhtb</v>
      </c>
      <c r="B13" s="10">
        <f>IF(JK_KENKO[[#This Row],[CTN]]&gt;0,ROW()-ROWS($B$1:$B$2),"")</f>
        <v>11</v>
      </c>
      <c r="C13" s="10" t="s">
        <v>97</v>
      </c>
      <c r="D13" s="11" t="s">
        <v>207</v>
      </c>
      <c r="E13" s="11">
        <f>SUM(JK_KENKO[[#This Row],[AWAL]]:JK_KENKO[[#This Row],[MASUK]])-JK_KENKO[[#This Row],[KELUAR]]</f>
        <v>2</v>
      </c>
      <c r="F13" s="11">
        <v>2</v>
      </c>
      <c r="G13" s="11">
        <f>SUMIF(masuk[concat],JK_KENKO[[#This Row],[concat]],masuk[CTN])</f>
        <v>0</v>
      </c>
      <c r="H13" s="11">
        <f>SUMIF(keluar[concat],JK_KENKO[[#This Row],[concat]],keluar[CTN])</f>
        <v>0</v>
      </c>
    </row>
    <row r="14" spans="1:8" x14ac:dyDescent="0.25">
      <c r="A14" s="10" t="str">
        <f>LOWER(SUBSTITUTE(SUBSTITUTE(SUBSTITUTE(JK_KENKO[[#This Row],[NAMA BARANG]]," ",""),"-",""),".",""))</f>
        <v>bpkenkokc6nanotip</v>
      </c>
      <c r="B14" s="10">
        <f>IF(JK_KENKO[[#This Row],[CTN]]&gt;0,ROW()-ROWS($B$1:$B$2),"")</f>
        <v>12</v>
      </c>
      <c r="C14" s="10" t="s">
        <v>98</v>
      </c>
      <c r="D14" s="11" t="s">
        <v>207</v>
      </c>
      <c r="E14" s="11">
        <f>SUM(JK_KENKO[[#This Row],[AWAL]]:JK_KENKO[[#This Row],[MASUK]])-JK_KENKO[[#This Row],[KELUAR]]</f>
        <v>2</v>
      </c>
      <c r="F14" s="11">
        <v>2</v>
      </c>
      <c r="G14" s="11">
        <f>SUMIF(masuk[concat],JK_KENKO[[#This Row],[concat]],masuk[CTN])</f>
        <v>0</v>
      </c>
      <c r="H14" s="11">
        <f>SUMIF(keluar[concat],JK_KENKO[[#This Row],[concat]],keluar[CTN])</f>
        <v>0</v>
      </c>
    </row>
    <row r="15" spans="1:8" x14ac:dyDescent="0.25">
      <c r="A15" s="10" t="str">
        <f>LOWER(SUBSTITUTE(SUBSTITUTE(SUBSTITUTE(JK_KENKO[[#This Row],[NAMA BARANG]]," ",""),"-",""),".",""))</f>
        <v>bpkenkokispiderb</v>
      </c>
      <c r="B15" s="10">
        <f>IF(JK_KENKO[[#This Row],[CTN]]&gt;0,ROW()-ROWS($B$1:$B$2),"")</f>
        <v>13</v>
      </c>
      <c r="C15" s="10" t="s">
        <v>99</v>
      </c>
      <c r="D15" s="11" t="s">
        <v>207</v>
      </c>
      <c r="E15" s="11">
        <f>SUM(JK_KENKO[[#This Row],[AWAL]]:JK_KENKO[[#This Row],[MASUK]])-JK_KENKO[[#This Row],[KELUAR]]</f>
        <v>14</v>
      </c>
      <c r="F15" s="11">
        <v>14</v>
      </c>
      <c r="G15" s="11">
        <f>SUMIF(masuk[concat],JK_KENKO[[#This Row],[concat]],masuk[CTN])</f>
        <v>0</v>
      </c>
      <c r="H15" s="11">
        <f>SUMIF(keluar[concat],JK_KENKO[[#This Row],[concat]],keluar[CTN])</f>
        <v>0</v>
      </c>
    </row>
    <row r="16" spans="1:8" x14ac:dyDescent="0.25">
      <c r="A16" s="10" t="str">
        <f>LOWER(SUBSTITUTE(SUBSTITUTE(SUBSTITUTE(JK_KENKO[[#This Row],[NAMA BARANG]]," ",""),"-",""),".",""))</f>
        <v>bpkenkokispiderm</v>
      </c>
      <c r="B16" s="10">
        <f>IF(JK_KENKO[[#This Row],[CTN]]&gt;0,ROW()-ROWS($B$1:$B$2),"")</f>
        <v>14</v>
      </c>
      <c r="C16" s="10" t="s">
        <v>100</v>
      </c>
      <c r="D16" s="11" t="s">
        <v>207</v>
      </c>
      <c r="E16" s="11">
        <f>SUM(JK_KENKO[[#This Row],[AWAL]]:JK_KENKO[[#This Row],[MASUK]])-JK_KENKO[[#This Row],[KELUAR]]</f>
        <v>7</v>
      </c>
      <c r="F16" s="11">
        <v>7</v>
      </c>
      <c r="G16" s="11">
        <f>SUMIF(masuk[concat],JK_KENKO[[#This Row],[concat]],masuk[CTN])</f>
        <v>0</v>
      </c>
      <c r="H16" s="11">
        <f>SUMIF(keluar[concat],JK_KENKO[[#This Row],[concat]],keluar[CTN])</f>
        <v>0</v>
      </c>
    </row>
    <row r="17" spans="1:8" x14ac:dyDescent="0.25">
      <c r="A17" s="10" t="str">
        <f>LOWER(SUBSTITUTE(SUBSTITUTE(SUBSTITUTE(JK_KENKO[[#This Row],[NAMA BARANG]]," ",""),"-",""),".",""))</f>
        <v>bpkenkokr6nanoray</v>
      </c>
      <c r="B17" s="10">
        <f>IF(JK_KENKO[[#This Row],[CTN]]&gt;0,ROW()-ROWS($B$1:$B$2),"")</f>
        <v>15</v>
      </c>
      <c r="C17" s="10" t="s">
        <v>101</v>
      </c>
      <c r="D17" s="11" t="s">
        <v>208</v>
      </c>
      <c r="E17" s="11">
        <f>SUM(JK_KENKO[[#This Row],[AWAL]]:JK_KENKO[[#This Row],[MASUK]])-JK_KENKO[[#This Row],[KELUAR]]</f>
        <v>31</v>
      </c>
      <c r="F17" s="11">
        <v>31</v>
      </c>
      <c r="G17" s="11">
        <f>SUMIF(masuk[concat],JK_KENKO[[#This Row],[concat]],masuk[CTN])</f>
        <v>0</v>
      </c>
      <c r="H17" s="11">
        <f>SUMIF(keluar[concat],JK_KENKO[[#This Row],[concat]],keluar[CTN])</f>
        <v>0</v>
      </c>
    </row>
    <row r="18" spans="1:8" x14ac:dyDescent="0.25">
      <c r="A18" s="10" t="str">
        <f>LOWER(SUBSTITUTE(SUBSTITUTE(SUBSTITUTE(JK_KENKO[[#This Row],[NAMA BARANG]]," ",""),"-",""),".",""))</f>
        <v>bpkenkokr6nanotip</v>
      </c>
      <c r="B18" s="10">
        <f>IF(JK_KENKO[[#This Row],[CTN]]&gt;0,ROW()-ROWS($B$1:$B$2),"")</f>
        <v>16</v>
      </c>
      <c r="C18" s="10" t="s">
        <v>102</v>
      </c>
      <c r="D18" s="11" t="s">
        <v>208</v>
      </c>
      <c r="E18" s="11">
        <f>SUM(JK_KENKO[[#This Row],[AWAL]]:JK_KENKO[[#This Row],[MASUK]])-JK_KENKO[[#This Row],[KELUAR]]</f>
        <v>40</v>
      </c>
      <c r="F18" s="11">
        <v>40</v>
      </c>
      <c r="G18" s="11">
        <f>SUMIF(masuk[concat],JK_KENKO[[#This Row],[concat]],masuk[CTN])</f>
        <v>0</v>
      </c>
      <c r="H18" s="11">
        <f>SUMIF(keluar[concat],JK_KENKO[[#This Row],[concat]],keluar[CTN])</f>
        <v>0</v>
      </c>
    </row>
    <row r="19" spans="1:8" x14ac:dyDescent="0.25">
      <c r="A19" s="10" t="str">
        <f>LOWER(SUBSTITUTE(SUBSTITUTE(SUBSTITUTE(JK_KENKO[[#This Row],[NAMA BARANG]]," ",""),"-",""),".",""))</f>
        <v>bpkenkomd2</v>
      </c>
      <c r="B19" s="10">
        <f>IF(JK_KENKO[[#This Row],[CTN]]&gt;0,ROW()-ROWS($B$1:$B$2),"")</f>
        <v>17</v>
      </c>
      <c r="C19" s="10" t="s">
        <v>103</v>
      </c>
      <c r="D19" s="11" t="s">
        <v>207</v>
      </c>
      <c r="E19" s="11">
        <f>SUM(JK_KENKO[[#This Row],[AWAL]]:JK_KENKO[[#This Row],[MASUK]])-JK_KENKO[[#This Row],[KELUAR]]</f>
        <v>1</v>
      </c>
      <c r="F19" s="11">
        <v>1</v>
      </c>
      <c r="G19" s="11">
        <f>SUMIF(masuk[concat],JK_KENKO[[#This Row],[concat]],masuk[CTN])</f>
        <v>0</v>
      </c>
      <c r="H19" s="11">
        <f>SUMIF(keluar[concat],JK_KENKO[[#This Row],[concat]],keluar[CTN])</f>
        <v>0</v>
      </c>
    </row>
    <row r="20" spans="1:8" x14ac:dyDescent="0.25">
      <c r="A20" s="10" t="str">
        <f>LOWER(SUBSTITUTE(SUBSTITUTE(SUBSTITUTE(JK_KENKO[[#This Row],[NAMA BARANG]]," ",""),"-",""),".",""))</f>
        <v>bpkenkosibiru</v>
      </c>
      <c r="B20" s="10">
        <f>IF(JK_KENKO[[#This Row],[CTN]]&gt;0,ROW()-ROWS($B$1:$B$2),"")</f>
        <v>18</v>
      </c>
      <c r="C20" s="10" t="s">
        <v>104</v>
      </c>
      <c r="D20" s="11" t="s">
        <v>207</v>
      </c>
      <c r="E20" s="11">
        <f>SUM(JK_KENKO[[#This Row],[AWAL]]:JK_KENKO[[#This Row],[MASUK]])-JK_KENKO[[#This Row],[KELUAR]]</f>
        <v>74</v>
      </c>
      <c r="F20" s="11">
        <v>74</v>
      </c>
      <c r="G20" s="11">
        <f>SUMIF(masuk[concat],JK_KENKO[[#This Row],[concat]],masuk[CTN])</f>
        <v>0</v>
      </c>
      <c r="H20" s="11">
        <f>SUMIF(keluar[concat],JK_KENKO[[#This Row],[concat]],keluar[CTN])</f>
        <v>0</v>
      </c>
    </row>
    <row r="21" spans="1:8" x14ac:dyDescent="0.25">
      <c r="A21" s="10" t="str">
        <f>LOWER(SUBSTITUTE(SUBSTITUTE(SUBSTITUTE(JK_KENKO[[#This Row],[NAMA BARANG]]," ",""),"-",""),".",""))</f>
        <v>bpkenkotilsiht</v>
      </c>
      <c r="B21" s="10">
        <f>IF(JK_KENKO[[#This Row],[CTN]]&gt;0,ROW()-ROWS($B$1:$B$2),"")</f>
        <v>19</v>
      </c>
      <c r="C21" s="10" t="s">
        <v>105</v>
      </c>
      <c r="D21" s="11" t="s">
        <v>207</v>
      </c>
      <c r="E21" s="11">
        <f>SUM(JK_KENKO[[#This Row],[AWAL]]:JK_KENKO[[#This Row],[MASUK]])-JK_KENKO[[#This Row],[KELUAR]]</f>
        <v>17</v>
      </c>
      <c r="F21" s="11">
        <v>17</v>
      </c>
      <c r="G21" s="11">
        <f>SUMIF(masuk[concat],JK_KENKO[[#This Row],[concat]],masuk[CTN])</f>
        <v>0</v>
      </c>
      <c r="H21" s="11">
        <f>SUMIF(keluar[concat],JK_KENKO[[#This Row],[concat]],keluar[CTN])</f>
        <v>0</v>
      </c>
    </row>
    <row r="22" spans="1:8" x14ac:dyDescent="0.25">
      <c r="A22" s="10" t="str">
        <f>LOWER(SUBSTITUTE(SUBSTITUTE(SUBSTITUTE(JK_KENKO[[#This Row],[NAMA BARANG]]," ",""),"-",""),".",""))</f>
        <v>bppenstandstp300sgkenko</v>
      </c>
      <c r="B22" s="10">
        <f>IF(JK_KENKO[[#This Row],[CTN]]&gt;0,ROW()-ROWS($B$1:$B$2),"")</f>
        <v>20</v>
      </c>
      <c r="C22" s="10" t="s">
        <v>106</v>
      </c>
      <c r="D22" s="11" t="s">
        <v>209</v>
      </c>
      <c r="E22" s="11">
        <f>SUM(JK_KENKO[[#This Row],[AWAL]]:JK_KENKO[[#This Row],[MASUK]])-JK_KENKO[[#This Row],[KELUAR]]</f>
        <v>2</v>
      </c>
      <c r="F22" s="11">
        <v>2</v>
      </c>
      <c r="G22" s="11">
        <f>SUMIF(masuk[concat],JK_KENKO[[#This Row],[concat]],masuk[CTN])</f>
        <v>0</v>
      </c>
      <c r="H22" s="11">
        <f>SUMIF(keluar[concat],JK_KENKO[[#This Row],[concat]],keluar[CTN])</f>
        <v>0</v>
      </c>
    </row>
    <row r="23" spans="1:8" x14ac:dyDescent="0.25">
      <c r="A23" s="10" t="str">
        <f>LOWER(SUBSTITUTE(SUBSTITUTE(SUBSTITUTE(JK_KENKO[[#This Row],[NAMA BARANG]]," ",""),"-",""),".",""))</f>
        <v>bpsaharakenkoht</v>
      </c>
      <c r="B23" s="10">
        <f>IF(JK_KENKO[[#This Row],[CTN]]&gt;0,ROW()-ROWS($B$1:$B$2),"")</f>
        <v>21</v>
      </c>
      <c r="C23" s="10" t="s">
        <v>107</v>
      </c>
      <c r="D23" s="11" t="s">
        <v>207</v>
      </c>
      <c r="E23" s="11">
        <f>SUM(JK_KENKO[[#This Row],[AWAL]]:JK_KENKO[[#This Row],[MASUK]])-JK_KENKO[[#This Row],[KELUAR]]</f>
        <v>1</v>
      </c>
      <c r="F23" s="11">
        <v>1</v>
      </c>
      <c r="G23" s="11">
        <f>SUMIF(masuk[concat],JK_KENKO[[#This Row],[concat]],masuk[CTN])</f>
        <v>0</v>
      </c>
      <c r="H23" s="11">
        <f>SUMIF(keluar[concat],JK_KENKO[[#This Row],[concat]],keluar[CTN])</f>
        <v>0</v>
      </c>
    </row>
    <row r="24" spans="1:8" x14ac:dyDescent="0.25">
      <c r="A24" s="10" t="str">
        <f>LOWER(SUBSTITUTE(SUBSTITUTE(SUBSTITUTE(JK_KENKO[[#This Row],[NAMA BARANG]]," ",""),"-",""),".",""))</f>
        <v>bt29203kembang</v>
      </c>
      <c r="B24" s="10">
        <f>IF(JK_KENKO[[#This Row],[CTN]]&gt;0,ROW()-ROWS($B$1:$B$2),"")</f>
        <v>22</v>
      </c>
      <c r="C24" s="10" t="s">
        <v>108</v>
      </c>
      <c r="D24" s="11" t="s">
        <v>210</v>
      </c>
      <c r="E24" s="11">
        <f>SUM(JK_KENKO[[#This Row],[AWAL]]:JK_KENKO[[#This Row],[MASUK]])-JK_KENKO[[#This Row],[KELUAR]]</f>
        <v>1</v>
      </c>
      <c r="F24" s="11">
        <v>1</v>
      </c>
      <c r="G24" s="11">
        <f>SUMIF(masuk[concat],JK_KENKO[[#This Row],[concat]],masuk[CTN])</f>
        <v>0</v>
      </c>
      <c r="H24" s="11">
        <f>SUMIF(keluar[concat],JK_KENKO[[#This Row],[concat]],keluar[CTN])</f>
        <v>0</v>
      </c>
    </row>
    <row r="25" spans="1:8" x14ac:dyDescent="0.25">
      <c r="A25" s="10" t="str">
        <f>LOWER(SUBSTITUTE(SUBSTITUTE(SUBSTITUTE(JK_KENKO[[#This Row],[NAMA BARANG]]," ",""),"-",""),".",""))</f>
        <v>bt3224batik</v>
      </c>
      <c r="B25" s="10">
        <f>IF(JK_KENKO[[#This Row],[CTN]]&gt;0,ROW()-ROWS($B$1:$B$2),"")</f>
        <v>23</v>
      </c>
      <c r="C25" s="10" t="s">
        <v>109</v>
      </c>
      <c r="D25" s="11">
        <v>60</v>
      </c>
      <c r="E25" s="11">
        <f>SUM(JK_KENKO[[#This Row],[AWAL]]:JK_KENKO[[#This Row],[MASUK]])-JK_KENKO[[#This Row],[KELUAR]]</f>
        <v>2</v>
      </c>
      <c r="F25" s="11">
        <v>2</v>
      </c>
      <c r="G25" s="11">
        <f>SUMIF(masuk[concat],JK_KENKO[[#This Row],[concat]],masuk[CTN])</f>
        <v>0</v>
      </c>
      <c r="H25" s="11">
        <f>SUMIF(keluar[concat],JK_KENKO[[#This Row],[concat]],keluar[CTN])</f>
        <v>0</v>
      </c>
    </row>
    <row r="26" spans="1:8" x14ac:dyDescent="0.25">
      <c r="A26" s="10" t="str">
        <f>LOWER(SUBSTITUTE(SUBSTITUTE(SUBSTITUTE(JK_KENKO[[#This Row],[NAMA BARANG]]," ",""),"-",""),".",""))</f>
        <v>bt322401kembang</v>
      </c>
      <c r="B26" s="10">
        <f>IF(JK_KENKO[[#This Row],[CTN]]&gt;0,ROW()-ROWS($B$1:$B$2),"")</f>
        <v>24</v>
      </c>
      <c r="C26" s="10" t="s">
        <v>110</v>
      </c>
      <c r="D26" s="11">
        <v>60</v>
      </c>
      <c r="E26" s="11">
        <f>SUM(JK_KENKO[[#This Row],[AWAL]]:JK_KENKO[[#This Row],[MASUK]])-JK_KENKO[[#This Row],[KELUAR]]</f>
        <v>3</v>
      </c>
      <c r="F26" s="11">
        <v>3</v>
      </c>
      <c r="G26" s="11">
        <f>SUMIF(masuk[concat],JK_KENKO[[#This Row],[concat]],masuk[CTN])</f>
        <v>0</v>
      </c>
      <c r="H26" s="11">
        <f>SUMIF(keluar[concat],JK_KENKO[[#This Row],[concat]],keluar[CTN])</f>
        <v>0</v>
      </c>
    </row>
    <row r="27" spans="1:8" x14ac:dyDescent="0.25">
      <c r="A27" s="10" t="str">
        <f>LOWER(SUBSTITUTE(SUBSTITUTE(SUBSTITUTE(JK_KENKO[[#This Row],[NAMA BARANG]]," ",""),"-",""),".",""))</f>
        <v>bussinesfilefpp320a4kenko</v>
      </c>
      <c r="B27" s="10">
        <f>IF(JK_KENKO[[#This Row],[CTN]]&gt;0,ROW()-ROWS($B$1:$B$2),"")</f>
        <v>25</v>
      </c>
      <c r="C27" s="10" t="s">
        <v>111</v>
      </c>
      <c r="D27" s="11" t="s">
        <v>211</v>
      </c>
      <c r="E27" s="11">
        <f>SUM(JK_KENKO[[#This Row],[AWAL]]:JK_KENKO[[#This Row],[MASUK]])-JK_KENKO[[#This Row],[KELUAR]]</f>
        <v>2</v>
      </c>
      <c r="F27" s="11">
        <v>2</v>
      </c>
      <c r="G27" s="11">
        <f>SUMIF(masuk[concat],JK_KENKO[[#This Row],[concat]],masuk[CTN])</f>
        <v>0</v>
      </c>
      <c r="H27" s="11">
        <f>SUMIF(keluar[concat],JK_KENKO[[#This Row],[concat]],keluar[CTN])</f>
        <v>0</v>
      </c>
    </row>
    <row r="28" spans="1:8" x14ac:dyDescent="0.25">
      <c r="A28" s="10" t="str">
        <f>LOWER(SUBSTITUTE(SUBSTITUTE(SUBSTITUTE(JK_KENKO[[#This Row],[NAMA BARANG]]," ",""),"-",""),".",""))</f>
        <v>calljkpkc0711hc</v>
      </c>
      <c r="B28" s="10">
        <f>IF(JK_KENKO[[#This Row],[CTN]]&gt;0,ROW()-ROWS($B$1:$B$2),"")</f>
        <v>26</v>
      </c>
      <c r="C28" s="10" t="s">
        <v>112</v>
      </c>
      <c r="D28" s="11" t="s">
        <v>212</v>
      </c>
      <c r="E28" s="11">
        <f>SUM(JK_KENKO[[#This Row],[AWAL]]:JK_KENKO[[#This Row],[MASUK]])-JK_KENKO[[#This Row],[KELUAR]]</f>
        <v>3</v>
      </c>
      <c r="F28" s="11">
        <v>3</v>
      </c>
      <c r="G28" s="11">
        <f>SUMIF(masuk[concat],JK_KENKO[[#This Row],[concat]],masuk[CTN])</f>
        <v>0</v>
      </c>
      <c r="H28" s="11">
        <f>SUMIF(keluar[concat],JK_KENKO[[#This Row],[concat]],keluar[CTN])</f>
        <v>0</v>
      </c>
    </row>
    <row r="29" spans="1:8" x14ac:dyDescent="0.25">
      <c r="A29" s="10" t="str">
        <f>LOWER(SUBSTITUTE(SUBSTITUTE(SUBSTITUTE(JK_KENKO[[#This Row],[NAMA BARANG]]," ",""),"-",""),".",""))</f>
        <v>clearholdersolidch840a4kenko</v>
      </c>
      <c r="B29" s="10">
        <f>IF(JK_KENKO[[#This Row],[CTN]]&gt;0,ROW()-ROWS($B$1:$B$2),"")</f>
        <v>27</v>
      </c>
      <c r="C29" s="10" t="s">
        <v>113</v>
      </c>
      <c r="D29" s="11" t="s">
        <v>213</v>
      </c>
      <c r="E29" s="11">
        <f>SUM(JK_KENKO[[#This Row],[AWAL]]:JK_KENKO[[#This Row],[MASUK]])-JK_KENKO[[#This Row],[KELUAR]]</f>
        <v>3</v>
      </c>
      <c r="F29" s="11">
        <v>3</v>
      </c>
      <c r="G29" s="11">
        <f>SUMIF(masuk[concat],JK_KENKO[[#This Row],[concat]],masuk[CTN])</f>
        <v>0</v>
      </c>
      <c r="H29" s="11">
        <f>SUMIF(keluar[concat],JK_KENKO[[#This Row],[concat]],keluar[CTN])</f>
        <v>0</v>
      </c>
    </row>
    <row r="30" spans="1:8" x14ac:dyDescent="0.25">
      <c r="A30" s="12" t="str">
        <f>LOWER(SUBSTITUTE(SUBSTITUTE(SUBSTITUTE(JK_KENKO[[#This Row],[NAMA BARANG]]," ",""),"-",""),".",""))</f>
        <v>clipjumbokenkono5</v>
      </c>
      <c r="B30" s="12" t="str">
        <f>IF(JK_KENKO[[#This Row],[CTN]]&gt;0,ROW()-ROWS($B$1:$B$2),"")</f>
        <v/>
      </c>
      <c r="C30" s="13" t="s">
        <v>18</v>
      </c>
      <c r="D30" s="11" t="s">
        <v>19</v>
      </c>
      <c r="E30" s="11">
        <f>SUM(JK_KENKO[[#This Row],[AWAL]]:JK_KENKO[[#This Row],[MASUK]])-JK_KENKO[[#This Row],[KELUAR]]</f>
        <v>0</v>
      </c>
      <c r="G30" s="9">
        <f>SUMIF(masuk[concat],JK_KENKO[[#This Row],[concat]],masuk[CTN])</f>
        <v>1</v>
      </c>
      <c r="H30" s="11">
        <f>SUMIF(keluar[concat],JK_KENKO[[#This Row],[concat]],keluar[CTN])</f>
        <v>1</v>
      </c>
    </row>
    <row r="31" spans="1:8" x14ac:dyDescent="0.25">
      <c r="A31" s="10" t="str">
        <f>LOWER(SUBSTITUTE(SUBSTITUTE(SUBSTITUTE(JK_KENKO[[#This Row],[NAMA BARANG]]," ",""),"-",""),".",""))</f>
        <v>crayonkenko12wminiputarclassic(pvcbag)</v>
      </c>
      <c r="B31" s="10">
        <f>IF(JK_KENKO[[#This Row],[CTN]]&gt;0,ROW()-ROWS($B$1:$B$2),"")</f>
        <v>29</v>
      </c>
      <c r="C31" s="10" t="s">
        <v>114</v>
      </c>
      <c r="D31" s="11" t="s">
        <v>214</v>
      </c>
      <c r="E31" s="11">
        <f>SUM(JK_KENKO[[#This Row],[AWAL]]:JK_KENKO[[#This Row],[MASUK]])-JK_KENKO[[#This Row],[KELUAR]]</f>
        <v>2</v>
      </c>
      <c r="F31" s="11">
        <v>2</v>
      </c>
      <c r="G31" s="11">
        <f>SUMIF(masuk[concat],JK_KENKO[[#This Row],[concat]],masuk[CTN])</f>
        <v>0</v>
      </c>
      <c r="H31" s="11">
        <f>SUMIF(keluar[concat],JK_KENKO[[#This Row],[concat]],keluar[CTN])</f>
        <v>0</v>
      </c>
    </row>
    <row r="32" spans="1:8" x14ac:dyDescent="0.25">
      <c r="A32" s="10" t="str">
        <f>LOWER(SUBSTITUTE(SUBSTITUTE(SUBSTITUTE(JK_KENKO[[#This Row],[NAMA BARANG]]," ",""),"-",""),".",""))</f>
        <v>crayonputar12wkenko</v>
      </c>
      <c r="B32" s="10">
        <f>IF(JK_KENKO[[#This Row],[CTN]]&gt;0,ROW()-ROWS($B$1:$B$2),"")</f>
        <v>30</v>
      </c>
      <c r="C32" s="10" t="s">
        <v>115</v>
      </c>
      <c r="D32" s="11" t="s">
        <v>215</v>
      </c>
      <c r="E32" s="11">
        <f>SUM(JK_KENKO[[#This Row],[AWAL]]:JK_KENKO[[#This Row],[MASUK]])-JK_KENKO[[#This Row],[KELUAR]]</f>
        <v>5</v>
      </c>
      <c r="F32" s="11">
        <v>5</v>
      </c>
      <c r="G32" s="11">
        <f>SUMIF(masuk[concat],JK_KENKO[[#This Row],[concat]],masuk[CTN])</f>
        <v>0</v>
      </c>
      <c r="H32" s="11">
        <f>SUMIF(keluar[concat],JK_KENKO[[#This Row],[concat]],keluar[CTN])</f>
        <v>0</v>
      </c>
    </row>
    <row r="33" spans="1:8" x14ac:dyDescent="0.25">
      <c r="A33" s="10" t="str">
        <f>LOWER(SUBSTITUTE(SUBSTITUTE(SUBSTITUTE(JK_KENKO[[#This Row],[NAMA BARANG]]," ",""),"-",""),".",""))</f>
        <v>crayonputar24ageeieikenko</v>
      </c>
      <c r="B33" s="10">
        <f>IF(JK_KENKO[[#This Row],[CTN]]&gt;0,ROW()-ROWS($B$1:$B$2),"")</f>
        <v>31</v>
      </c>
      <c r="C33" s="10" t="s">
        <v>116</v>
      </c>
      <c r="D33" s="11" t="s">
        <v>206</v>
      </c>
      <c r="E33" s="11">
        <f>SUM(JK_KENKO[[#This Row],[AWAL]]:JK_KENKO[[#This Row],[MASUK]])-JK_KENKO[[#This Row],[KELUAR]]</f>
        <v>11</v>
      </c>
      <c r="F33" s="11">
        <v>11</v>
      </c>
      <c r="G33" s="11">
        <f>SUMIF(masuk[concat],JK_KENKO[[#This Row],[concat]],masuk[CTN])</f>
        <v>0</v>
      </c>
      <c r="H33" s="11">
        <f>SUMIF(keluar[concat],JK_KENKO[[#This Row],[concat]],keluar[CTN])</f>
        <v>0</v>
      </c>
    </row>
    <row r="34" spans="1:8" x14ac:dyDescent="0.25">
      <c r="A34" s="10" t="str">
        <f>LOWER(SUBSTITUTE(SUBSTITUTE(SUBSTITUTE(JK_KENKO[[#This Row],[NAMA BARANG]]," ",""),"-",""),".",""))</f>
        <v>crayonputar24snoopyeieikenko</v>
      </c>
      <c r="B34" s="10">
        <f>IF(JK_KENKO[[#This Row],[CTN]]&gt;0,ROW()-ROWS($B$1:$B$2),"")</f>
        <v>32</v>
      </c>
      <c r="C34" s="10" t="s">
        <v>117</v>
      </c>
      <c r="D34" s="11" t="s">
        <v>206</v>
      </c>
      <c r="E34" s="11">
        <f>SUM(JK_KENKO[[#This Row],[AWAL]]:JK_KENKO[[#This Row],[MASUK]])-JK_KENKO[[#This Row],[KELUAR]]</f>
        <v>30</v>
      </c>
      <c r="F34" s="11">
        <v>30</v>
      </c>
      <c r="G34" s="11">
        <f>SUMIF(masuk[concat],JK_KENKO[[#This Row],[concat]],masuk[CTN])</f>
        <v>0</v>
      </c>
      <c r="H34" s="11">
        <f>SUMIF(keluar[concat],JK_KENKO[[#This Row],[concat]],keluar[CTN])</f>
        <v>0</v>
      </c>
    </row>
    <row r="35" spans="1:8" x14ac:dyDescent="0.25">
      <c r="A35" s="10" t="str">
        <f>LOWER(SUBSTITUTE(SUBSTITUTE(SUBSTITUTE(JK_KENKO[[#This Row],[NAMA BARANG]]," ",""),"-",""),".",""))</f>
        <v>crayontiti24wputarpendek</v>
      </c>
      <c r="B35" s="10">
        <f>IF(JK_KENKO[[#This Row],[CTN]]&gt;0,ROW()-ROWS($B$1:$B$2),"")</f>
        <v>33</v>
      </c>
      <c r="C35" s="10" t="s">
        <v>118</v>
      </c>
      <c r="D35" s="11">
        <v>72</v>
      </c>
      <c r="E35" s="11">
        <f>SUM(JK_KENKO[[#This Row],[AWAL]]:JK_KENKO[[#This Row],[MASUK]])-JK_KENKO[[#This Row],[KELUAR]]</f>
        <v>1</v>
      </c>
      <c r="F35" s="11">
        <v>1</v>
      </c>
      <c r="G35" s="11">
        <f>SUMIF(masuk[concat],JK_KENKO[[#This Row],[concat]],masuk[CTN])</f>
        <v>0</v>
      </c>
      <c r="H35" s="11">
        <f>SUMIF(keluar[concat],JK_KENKO[[#This Row],[concat]],keluar[CTN])</f>
        <v>0</v>
      </c>
    </row>
    <row r="36" spans="1:8" x14ac:dyDescent="0.25">
      <c r="A36" s="10" t="str">
        <f>LOWER(SUBSTITUTE(SUBSTITUTE(SUBSTITUTE(JK_KENKO[[#This Row],[NAMA BARANG]]," ",""),"-",""),".",""))</f>
        <v>cutterkenko918c</v>
      </c>
      <c r="B36" s="10">
        <f>IF(JK_KENKO[[#This Row],[CTN]]&gt;0,ROW()-ROWS($B$1:$B$2),"")</f>
        <v>34</v>
      </c>
      <c r="C36" s="10" t="s">
        <v>119</v>
      </c>
      <c r="D36" s="11" t="s">
        <v>216</v>
      </c>
      <c r="E36" s="11">
        <f>SUM(JK_KENKO[[#This Row],[AWAL]]:JK_KENKO[[#This Row],[MASUK]])-JK_KENKO[[#This Row],[KELUAR]]</f>
        <v>12</v>
      </c>
      <c r="F36" s="11">
        <v>12</v>
      </c>
      <c r="G36" s="11">
        <f>SUMIF(masuk[concat],JK_KENKO[[#This Row],[concat]],masuk[CTN])</f>
        <v>0</v>
      </c>
      <c r="H36" s="11">
        <f>SUMIF(keluar[concat],JK_KENKO[[#This Row],[concat]],keluar[CTN])</f>
        <v>0</v>
      </c>
    </row>
    <row r="37" spans="1:8" x14ac:dyDescent="0.25">
      <c r="A37" s="10" t="str">
        <f>LOWER(SUBSTITUTE(SUBSTITUTE(SUBSTITUTE(JK_KENKO[[#This Row],[NAMA BARANG]]," ",""),"-",""),".",""))</f>
        <v>cutterkenkok200</v>
      </c>
      <c r="B37" s="10">
        <f>IF(JK_KENKO[[#This Row],[CTN]]&gt;0,ROW()-ROWS($B$1:$B$2),"")</f>
        <v>35</v>
      </c>
      <c r="C37" s="10" t="s">
        <v>120</v>
      </c>
      <c r="D37" s="11" t="s">
        <v>217</v>
      </c>
      <c r="E37" s="11">
        <f>SUM(JK_KENKO[[#This Row],[AWAL]]:JK_KENKO[[#This Row],[MASUK]])-JK_KENKO[[#This Row],[KELUAR]]</f>
        <v>1</v>
      </c>
      <c r="F37" s="11">
        <v>1</v>
      </c>
      <c r="G37" s="11">
        <f>SUMIF(masuk[concat],JK_KENKO[[#This Row],[concat]],masuk[CTN])</f>
        <v>0</v>
      </c>
      <c r="H37" s="11">
        <f>SUMIF(keluar[concat],JK_KENKO[[#This Row],[concat]],keluar[CTN])</f>
        <v>0</v>
      </c>
    </row>
    <row r="38" spans="1:8" x14ac:dyDescent="0.25">
      <c r="A38" s="10" t="str">
        <f>LOWER(SUBSTITUTE(SUBSTITUTE(SUBSTITUTE(JK_KENKO[[#This Row],[NAMA BARANG]]," ",""),"-",""),".",""))</f>
        <v>dispenserjktd25</v>
      </c>
      <c r="B38" s="10">
        <f>IF(JK_KENKO[[#This Row],[CTN]]&gt;0,ROW()-ROWS($B$1:$B$2),"")</f>
        <v>36</v>
      </c>
      <c r="C38" s="10" t="s">
        <v>121</v>
      </c>
      <c r="D38" s="11" t="s">
        <v>218</v>
      </c>
      <c r="E38" s="11">
        <f>SUM(JK_KENKO[[#This Row],[AWAL]]:JK_KENKO[[#This Row],[MASUK]])-JK_KENKO[[#This Row],[KELUAR]]</f>
        <v>3</v>
      </c>
      <c r="F38" s="11">
        <v>3</v>
      </c>
      <c r="G38" s="11">
        <f>SUMIF(masuk[concat],JK_KENKO[[#This Row],[concat]],masuk[CTN])</f>
        <v>0</v>
      </c>
      <c r="H38" s="11">
        <f>SUMIF(keluar[concat],JK_KENKO[[#This Row],[concat]],keluar[CTN])</f>
        <v>0</v>
      </c>
    </row>
    <row r="39" spans="1:8" x14ac:dyDescent="0.25">
      <c r="A39" s="10" t="str">
        <f>LOWER(SUBSTITUTE(SUBSTITUTE(SUBSTITUTE(JK_KENKO[[#This Row],[NAMA BARANG]]," ",""),"-",""),".",""))</f>
        <v>expandingfillejk2638</v>
      </c>
      <c r="B39" s="10">
        <f>IF(JK_KENKO[[#This Row],[CTN]]&gt;0,ROW()-ROWS($B$1:$B$2),"")</f>
        <v>37</v>
      </c>
      <c r="C39" s="10" t="s">
        <v>122</v>
      </c>
      <c r="D39" s="11" t="s">
        <v>219</v>
      </c>
      <c r="E39" s="11">
        <f>SUM(JK_KENKO[[#This Row],[AWAL]]:JK_KENKO[[#This Row],[MASUK]])-JK_KENKO[[#This Row],[KELUAR]]</f>
        <v>3</v>
      </c>
      <c r="F39" s="11">
        <v>3</v>
      </c>
      <c r="G39" s="11">
        <f>SUMIF(masuk[concat],JK_KENKO[[#This Row],[concat]],masuk[CTN])</f>
        <v>0</v>
      </c>
      <c r="H39" s="11">
        <f>SUMIF(keluar[concat],JK_KENKO[[#This Row],[concat]],keluar[CTN])</f>
        <v>0</v>
      </c>
    </row>
    <row r="40" spans="1:8" x14ac:dyDescent="0.25">
      <c r="A40" s="10" t="str">
        <f>LOWER(SUBSTITUTE(SUBSTITUTE(SUBSTITUTE(JK_KENKO[[#This Row],[NAMA BARANG]]," ",""),"-",""),".",""))</f>
        <v>garisan30cmkenkof4(1box=120)</v>
      </c>
      <c r="B40" s="10">
        <f>IF(JK_KENKO[[#This Row],[CTN]]&gt;0,ROW()-ROWS($B$1:$B$2),"")</f>
        <v>38</v>
      </c>
      <c r="C40" s="10" t="s">
        <v>123</v>
      </c>
      <c r="D40" s="11" t="s">
        <v>220</v>
      </c>
      <c r="E40" s="11">
        <f>SUM(JK_KENKO[[#This Row],[AWAL]]:JK_KENKO[[#This Row],[MASUK]])-JK_KENKO[[#This Row],[KELUAR]]</f>
        <v>6</v>
      </c>
      <c r="F40" s="11">
        <v>6</v>
      </c>
      <c r="G40" s="11">
        <f>SUMIF(masuk[concat],JK_KENKO[[#This Row],[concat]],masuk[CTN])</f>
        <v>0</v>
      </c>
      <c r="H40" s="11">
        <f>SUMIF(keluar[concat],JK_KENKO[[#This Row],[concat]],keluar[CTN])</f>
        <v>0</v>
      </c>
    </row>
    <row r="41" spans="1:8" x14ac:dyDescent="0.25">
      <c r="A41" s="10" t="str">
        <f>LOWER(SUBSTITUTE(SUBSTITUTE(SUBSTITUTE(JK_KENKO[[#This Row],[NAMA BARANG]]," ",""),"-",""),".",""))</f>
        <v>garisanbesi60cmkenko</v>
      </c>
      <c r="B41" s="10">
        <f>IF(JK_KENKO[[#This Row],[CTN]]&gt;0,ROW()-ROWS($B$1:$B$2),"")</f>
        <v>39</v>
      </c>
      <c r="C41" s="10" t="s">
        <v>124</v>
      </c>
      <c r="D41" s="11" t="s">
        <v>221</v>
      </c>
      <c r="E41" s="11">
        <f>SUM(JK_KENKO[[#This Row],[AWAL]]:JK_KENKO[[#This Row],[MASUK]])-JK_KENKO[[#This Row],[KELUAR]]</f>
        <v>1</v>
      </c>
      <c r="F41" s="11">
        <v>1</v>
      </c>
      <c r="G41" s="11">
        <f>SUMIF(masuk[concat],JK_KENKO[[#This Row],[concat]],masuk[CTN])</f>
        <v>0</v>
      </c>
      <c r="H41" s="11">
        <f>SUMIF(keluar[concat],JK_KENKO[[#This Row],[concat]],keluar[CTN])</f>
        <v>0</v>
      </c>
    </row>
    <row r="42" spans="1:8" x14ac:dyDescent="0.25">
      <c r="A42" t="str">
        <f>LOWER(SUBSTITUTE(SUBSTITUTE(SUBSTITUTE(JK_KENKO[[#This Row],[NAMA BARANG]]," ",""),"-",""),".",""))</f>
        <v>gelpenkenkoke303tgelhitam</v>
      </c>
      <c r="B42" s="12">
        <f>IF(JK_KENKO[[#This Row],[CTN]]&gt;0,ROW()-ROWS($B$1:$B$2),"")</f>
        <v>40</v>
      </c>
      <c r="C42" s="13" t="s">
        <v>7</v>
      </c>
      <c r="D42" s="9" t="s">
        <v>9</v>
      </c>
      <c r="E42" s="9">
        <f>SUM(JK_KENKO[[#This Row],[AWAL]]:JK_KENKO[[#This Row],[MASUK]])-JK_KENKO[[#This Row],[KELUAR]]</f>
        <v>2</v>
      </c>
      <c r="G42" s="9">
        <f>SUMIF(masuk[concat],JK_KENKO[[#This Row],[concat]],masuk[CTN])</f>
        <v>2</v>
      </c>
      <c r="H42" s="11">
        <f>SUMIF(keluar[concat],JK_KENKO[[#This Row],[concat]],keluar[CTN])</f>
        <v>0</v>
      </c>
    </row>
    <row r="43" spans="1:8" x14ac:dyDescent="0.25">
      <c r="A43" s="10" t="str">
        <f>LOWER(SUBSTITUTE(SUBSTITUTE(SUBSTITUTE(JK_KENKO[[#This Row],[NAMA BARANG]]," ",""),"-",""),".",""))</f>
        <v>guntingkenkosc838</v>
      </c>
      <c r="B43" s="10">
        <f>IF(JK_KENKO[[#This Row],[CTN]]&gt;0,ROW()-ROWS($B$1:$B$2),"")</f>
        <v>41</v>
      </c>
      <c r="C43" s="10" t="s">
        <v>125</v>
      </c>
      <c r="D43" s="11" t="s">
        <v>221</v>
      </c>
      <c r="E43" s="11">
        <f>SUM(JK_KENKO[[#This Row],[AWAL]]:JK_KENKO[[#This Row],[MASUK]])-JK_KENKO[[#This Row],[KELUAR]]</f>
        <v>9</v>
      </c>
      <c r="F43" s="11">
        <v>9</v>
      </c>
      <c r="G43" s="11">
        <f>SUMIF(masuk[concat],JK_KENKO[[#This Row],[concat]],masuk[CTN])</f>
        <v>0</v>
      </c>
      <c r="H43" s="11">
        <f>SUMIF(keluar[concat],JK_KENKO[[#This Row],[concat]],keluar[CTN])</f>
        <v>0</v>
      </c>
    </row>
    <row r="44" spans="1:8" x14ac:dyDescent="0.25">
      <c r="A44" s="12" t="str">
        <f>LOWER(SUBSTITUTE(SUBSTITUTE(SUBSTITUTE(JK_KENKO[[#This Row],[NAMA BARANG]]," ",""),"-",""),".",""))</f>
        <v>isicutterjka100</v>
      </c>
      <c r="B44" s="12">
        <f>IF(JK_KENKO[[#This Row],[CTN]]&gt;0,ROW()-ROWS($B$1:$B$2),"")</f>
        <v>42</v>
      </c>
      <c r="C44" s="13" t="s">
        <v>53</v>
      </c>
      <c r="D44" s="11" t="s">
        <v>54</v>
      </c>
      <c r="E44" s="11">
        <f>SUM(JK_KENKO[[#This Row],[AWAL]]:JK_KENKO[[#This Row],[MASUK]])-JK_KENKO[[#This Row],[KELUAR]]</f>
        <v>2</v>
      </c>
      <c r="G44" s="9">
        <f>SUMIF(masuk[concat],JK_KENKO[[#This Row],[concat]],masuk[CTN])</f>
        <v>2</v>
      </c>
      <c r="H44" s="11">
        <f>SUMIF(keluar[concat],JK_KENKO[[#This Row],[concat]],keluar[CTN])</f>
        <v>0</v>
      </c>
    </row>
    <row r="45" spans="1:8" x14ac:dyDescent="0.25">
      <c r="A45" s="12" t="str">
        <f>LOWER(SUBSTITUTE(SUBSTITUTE(SUBSTITUTE(JK_KENKO[[#This Row],[NAMA BARANG]]," ",""),"-",""),".",""))</f>
        <v>isicutterkenkol150</v>
      </c>
      <c r="B45" s="12">
        <f>IF(JK_KENKO[[#This Row],[CTN]]&gt;0,ROW()-ROWS($B$1:$B$2),"")</f>
        <v>43</v>
      </c>
      <c r="C45" s="13" t="s">
        <v>15</v>
      </c>
      <c r="D45" s="9" t="s">
        <v>16</v>
      </c>
      <c r="E45" s="9">
        <f>SUM(JK_KENKO[[#This Row],[AWAL]]:JK_KENKO[[#This Row],[MASUK]])-JK_KENKO[[#This Row],[KELUAR]]</f>
        <v>2</v>
      </c>
      <c r="G45" s="9">
        <f>SUMIF(masuk[concat],JK_KENKO[[#This Row],[concat]],masuk[CTN])</f>
        <v>2</v>
      </c>
      <c r="H45" s="11">
        <f>SUMIF(keluar[concat],JK_KENKO[[#This Row],[concat]],keluar[CTN])</f>
        <v>0</v>
      </c>
    </row>
    <row r="46" spans="1:8" x14ac:dyDescent="0.25">
      <c r="A46" s="10" t="str">
        <f>LOWER(SUBSTITUTE(SUBSTITUTE(SUBSTITUTE(JK_KENKO[[#This Row],[NAMA BARANG]]," ",""),"-",""),".",""))</f>
        <v>isistaplerkenkono10</v>
      </c>
      <c r="B46" s="10">
        <f>IF(JK_KENKO[[#This Row],[CTN]]&gt;0,ROW()-ROWS($B$1:$B$2),"")</f>
        <v>44</v>
      </c>
      <c r="C46" s="10" t="s">
        <v>126</v>
      </c>
      <c r="D46" s="11">
        <v>800</v>
      </c>
      <c r="E46" s="11">
        <f>SUM(JK_KENKO[[#This Row],[AWAL]]:JK_KENKO[[#This Row],[MASUK]])-JK_KENKO[[#This Row],[KELUAR]]</f>
        <v>1</v>
      </c>
      <c r="F46" s="11">
        <v>1</v>
      </c>
      <c r="G46" s="11">
        <f>SUMIF(masuk[concat],JK_KENKO[[#This Row],[concat]],masuk[CTN])</f>
        <v>0</v>
      </c>
      <c r="H46" s="11">
        <f>SUMIF(keluar[concat],JK_KENKO[[#This Row],[concat]],keluar[CTN])</f>
        <v>0</v>
      </c>
    </row>
    <row r="47" spans="1:8" x14ac:dyDescent="0.25">
      <c r="A47" s="10" t="str">
        <f>LOWER(SUBSTITUTE(SUBSTITUTE(SUBSTITUTE(JK_KENKO[[#This Row],[NAMA BARANG]]," ",""),"-",""),".",""))</f>
        <v>jangkajkms402</v>
      </c>
      <c r="B47" s="10">
        <f>IF(JK_KENKO[[#This Row],[CTN]]&gt;0,ROW()-ROWS($B$1:$B$2),"")</f>
        <v>45</v>
      </c>
      <c r="C47" s="10" t="s">
        <v>127</v>
      </c>
      <c r="D47" s="11" t="s">
        <v>222</v>
      </c>
      <c r="E47" s="11">
        <f>SUM(JK_KENKO[[#This Row],[AWAL]]:JK_KENKO[[#This Row],[MASUK]])-JK_KENKO[[#This Row],[KELUAR]]</f>
        <v>4</v>
      </c>
      <c r="F47" s="11">
        <v>4</v>
      </c>
      <c r="G47" s="11">
        <f>SUMIF(masuk[concat],JK_KENKO[[#This Row],[concat]],masuk[CTN])</f>
        <v>0</v>
      </c>
      <c r="H47" s="11">
        <f>SUMIF(keluar[concat],JK_KENKO[[#This Row],[concat]],keluar[CTN])</f>
        <v>0</v>
      </c>
    </row>
    <row r="48" spans="1:8" x14ac:dyDescent="0.25">
      <c r="A48" s="10" t="str">
        <f>LOWER(SUBSTITUTE(SUBSTITUTE(SUBSTITUTE(JK_KENKO[[#This Row],[NAMA BARANG]]," ",""),"-",""),".",""))</f>
        <v>jangkajkms406</v>
      </c>
      <c r="B48" s="10">
        <f>IF(JK_KENKO[[#This Row],[CTN]]&gt;0,ROW()-ROWS($B$1:$B$2),"")</f>
        <v>46</v>
      </c>
      <c r="C48" s="10" t="s">
        <v>128</v>
      </c>
      <c r="D48" s="11" t="s">
        <v>223</v>
      </c>
      <c r="E48" s="11">
        <f>SUM(JK_KENKO[[#This Row],[AWAL]]:JK_KENKO[[#This Row],[MASUK]])-JK_KENKO[[#This Row],[KELUAR]]</f>
        <v>1</v>
      </c>
      <c r="F48" s="11">
        <v>1</v>
      </c>
      <c r="G48" s="11">
        <f>SUMIF(masuk[concat],JK_KENKO[[#This Row],[concat]],masuk[CTN])</f>
        <v>0</v>
      </c>
      <c r="H48" s="11">
        <f>SUMIF(keluar[concat],JK_KENKO[[#This Row],[concat]],keluar[CTN])</f>
        <v>0</v>
      </c>
    </row>
    <row r="49" spans="1:8" x14ac:dyDescent="0.25">
      <c r="A49" s="10" t="str">
        <f>LOWER(SUBSTITUTE(SUBSTITUTE(SUBSTITUTE(JK_KENKO[[#This Row],[NAMA BARANG]]," ",""),"-",""),".",""))</f>
        <v>lleafa550koalamtkkotak</v>
      </c>
      <c r="B49" s="10">
        <f>IF(JK_KENKO[[#This Row],[CTN]]&gt;0,ROW()-ROWS($B$1:$B$2),"")</f>
        <v>47</v>
      </c>
      <c r="C49" s="10" t="s">
        <v>129</v>
      </c>
      <c r="D49" s="11">
        <v>300</v>
      </c>
      <c r="E49" s="11">
        <f>SUM(JK_KENKO[[#This Row],[AWAL]]:JK_KENKO[[#This Row],[MASUK]])-JK_KENKO[[#This Row],[KELUAR]]</f>
        <v>1</v>
      </c>
      <c r="F49" s="11">
        <v>1</v>
      </c>
      <c r="G49" s="11">
        <f>SUMIF(masuk[concat],JK_KENKO[[#This Row],[concat]],masuk[CTN])</f>
        <v>0</v>
      </c>
      <c r="H49" s="11">
        <f>SUMIF(keluar[concat],JK_KENKO[[#This Row],[concat]],keluar[CTN])</f>
        <v>0</v>
      </c>
    </row>
    <row r="50" spans="1:8" x14ac:dyDescent="0.25">
      <c r="A50" s="10" t="str">
        <f>LOWER(SUBSTITUTE(SUBSTITUTE(SUBSTITUTE(JK_KENKO[[#This Row],[NAMA BARANG]]," ",""),"-",""),".",""))</f>
        <v>lleafb5100jk</v>
      </c>
      <c r="B50" s="10">
        <f>IF(JK_KENKO[[#This Row],[CTN]]&gt;0,ROW()-ROWS($B$1:$B$2),"")</f>
        <v>48</v>
      </c>
      <c r="C50" s="10" t="s">
        <v>130</v>
      </c>
      <c r="D50" s="11" t="s">
        <v>224</v>
      </c>
      <c r="E50" s="11">
        <f>SUM(JK_KENKO[[#This Row],[AWAL]]:JK_KENKO[[#This Row],[MASUK]])-JK_KENKO[[#This Row],[KELUAR]]</f>
        <v>7</v>
      </c>
      <c r="F50" s="11">
        <v>7</v>
      </c>
      <c r="G50" s="11">
        <f>SUMIF(masuk[concat],JK_KENKO[[#This Row],[concat]],masuk[CTN])</f>
        <v>0</v>
      </c>
      <c r="H50" s="11">
        <f>SUMIF(keluar[concat],JK_KENKO[[#This Row],[concat]],keluar[CTN])</f>
        <v>0</v>
      </c>
    </row>
    <row r="51" spans="1:8" x14ac:dyDescent="0.25">
      <c r="A51" s="10" t="str">
        <f>LOWER(SUBSTITUTE(SUBSTITUTE(SUBSTITUTE(JK_KENKO[[#This Row],[NAMA BARANG]]," ",""),"-",""),".",""))</f>
        <v>lleafb550kenko</v>
      </c>
      <c r="B51" s="10">
        <f>IF(JK_KENKO[[#This Row],[CTN]]&gt;0,ROW()-ROWS($B$1:$B$2),"")</f>
        <v>49</v>
      </c>
      <c r="C51" s="10" t="s">
        <v>131</v>
      </c>
      <c r="D51" s="11" t="s">
        <v>212</v>
      </c>
      <c r="E51" s="11">
        <f>SUM(JK_KENKO[[#This Row],[AWAL]]:JK_KENKO[[#This Row],[MASUK]])-JK_KENKO[[#This Row],[KELUAR]]</f>
        <v>1</v>
      </c>
      <c r="F51" s="11">
        <v>1</v>
      </c>
      <c r="G51" s="11">
        <f>SUMIF(masuk[concat],JK_KENKO[[#This Row],[concat]],masuk[CTN])</f>
        <v>0</v>
      </c>
      <c r="H51" s="11">
        <f>SUMIF(keluar[concat],JK_KENKO[[#This Row],[concat]],keluar[CTN])</f>
        <v>0</v>
      </c>
    </row>
    <row r="52" spans="1:8" x14ac:dyDescent="0.25">
      <c r="A52" s="10" t="str">
        <f>LOWER(SUBSTITUTE(SUBSTITUTE(SUBSTITUTE(JK_KENKO[[#This Row],[NAMA BARANG]]," ",""),"-",""),".",""))</f>
        <v>lleafjaa550</v>
      </c>
      <c r="B52" s="10">
        <f>IF(JK_KENKO[[#This Row],[CTN]]&gt;0,ROW()-ROWS($B$1:$B$2),"")</f>
        <v>50</v>
      </c>
      <c r="C52" s="10" t="s">
        <v>132</v>
      </c>
      <c r="D52" s="11">
        <v>192</v>
      </c>
      <c r="E52" s="11">
        <f>SUM(JK_KENKO[[#This Row],[AWAL]]:JK_KENKO[[#This Row],[MASUK]])-JK_KENKO[[#This Row],[KELUAR]]</f>
        <v>17</v>
      </c>
      <c r="F52" s="11">
        <v>17</v>
      </c>
      <c r="G52" s="11">
        <f>SUMIF(masuk[concat],JK_KENKO[[#This Row],[concat]],masuk[CTN])</f>
        <v>0</v>
      </c>
      <c r="H52" s="11">
        <f>SUMIF(keluar[concat],JK_KENKO[[#This Row],[concat]],keluar[CTN])</f>
        <v>0</v>
      </c>
    </row>
    <row r="53" spans="1:8" x14ac:dyDescent="0.25">
      <c r="A53" s="10" t="str">
        <f>LOWER(SUBSTITUTE(SUBSTITUTE(SUBSTITUTE(JK_KENKO[[#This Row],[NAMA BARANG]]," ",""),"-",""),".",""))</f>
        <v>lleafjab550</v>
      </c>
      <c r="B53" s="10">
        <f>IF(JK_KENKO[[#This Row],[CTN]]&gt;0,ROW()-ROWS($B$1:$B$2),"")</f>
        <v>51</v>
      </c>
      <c r="C53" s="10" t="s">
        <v>133</v>
      </c>
      <c r="D53" s="11" t="s">
        <v>212</v>
      </c>
      <c r="E53" s="11">
        <f>SUM(JK_KENKO[[#This Row],[AWAL]]:JK_KENKO[[#This Row],[MASUK]])-JK_KENKO[[#This Row],[KELUAR]]</f>
        <v>156</v>
      </c>
      <c r="F53" s="11">
        <v>156</v>
      </c>
      <c r="G53" s="11">
        <f>SUMIF(masuk[concat],JK_KENKO[[#This Row],[concat]],masuk[CTN])</f>
        <v>0</v>
      </c>
      <c r="H53" s="11">
        <f>SUMIF(keluar[concat],JK_KENKO[[#This Row],[concat]],keluar[CTN])</f>
        <v>0</v>
      </c>
    </row>
    <row r="54" spans="1:8" x14ac:dyDescent="0.25">
      <c r="A54" s="10" t="str">
        <f>LOWER(SUBSTITUTE(SUBSTITUTE(SUBSTITUTE(JK_KENKO[[#This Row],[NAMA BARANG]]," ",""),"-",""),".",""))</f>
        <v>lleafjka5tanpacovermixmogu/minim/mola(4)</v>
      </c>
      <c r="B54" s="10">
        <f>IF(JK_KENKO[[#This Row],[CTN]]&gt;0,ROW()-ROWS($B$1:$B$2),"")</f>
        <v>52</v>
      </c>
      <c r="C54" s="10" t="s">
        <v>134</v>
      </c>
      <c r="D54" s="11" t="s">
        <v>225</v>
      </c>
      <c r="E54" s="11">
        <f>SUM(JK_KENKO[[#This Row],[AWAL]]:JK_KENKO[[#This Row],[MASUK]])-JK_KENKO[[#This Row],[KELUAR]]</f>
        <v>3</v>
      </c>
      <c r="F54" s="11">
        <v>3</v>
      </c>
      <c r="G54" s="11">
        <f>SUMIF(masuk[concat],JK_KENKO[[#This Row],[concat]],masuk[CTN])</f>
        <v>0</v>
      </c>
      <c r="H54" s="11">
        <f>SUMIF(keluar[concat],JK_KENKO[[#This Row],[concat]],keluar[CTN])</f>
        <v>0</v>
      </c>
    </row>
    <row r="55" spans="1:8" x14ac:dyDescent="0.25">
      <c r="A55" s="10" t="str">
        <f>LOWER(SUBSTITUTE(SUBSTITUTE(SUBSTITUTE(JK_KENKO[[#This Row],[NAMA BARANG]]," ",""),"-",""),".",""))</f>
        <v>labeljklb2rl1brs</v>
      </c>
      <c r="B55" s="10">
        <f>IF(JK_KENKO[[#This Row],[CTN]]&gt;0,ROW()-ROWS($B$1:$B$2),"")</f>
        <v>53</v>
      </c>
      <c r="C55" s="13" t="s">
        <v>51</v>
      </c>
      <c r="D55" t="s">
        <v>52</v>
      </c>
      <c r="E55" s="9">
        <f>SUM(JK_KENKO[[#This Row],[AWAL]]:JK_KENKO[[#This Row],[MASUK]])-JK_KENKO[[#This Row],[KELUAR]]</f>
        <v>1</v>
      </c>
      <c r="G55" s="11">
        <f>SUMIF(masuk[concat],JK_KENKO[[#This Row],[concat]],masuk[CTN])</f>
        <v>1</v>
      </c>
      <c r="H55" s="11">
        <f>SUMIF(keluar[concat],JK_KENKO[[#This Row],[concat]],keluar[CTN])</f>
        <v>0</v>
      </c>
    </row>
    <row r="56" spans="1:8" x14ac:dyDescent="0.25">
      <c r="A56" s="12" t="str">
        <f>LOWER(SUBSTITUTE(SUBSTITUTE(SUBSTITUTE(JK_KENKO[[#This Row],[NAMA BARANG]]," ",""),"-",""),".",""))</f>
        <v>labeljklbp2ln2brs</v>
      </c>
      <c r="B56" s="12">
        <f>IF(JK_KENKO[[#This Row],[CTN]]&gt;0,ROW()-ROWS($B$1:$B$2),"")</f>
        <v>54</v>
      </c>
      <c r="C56" s="13" t="s">
        <v>49</v>
      </c>
      <c r="D56" s="11" t="s">
        <v>50</v>
      </c>
      <c r="E56" s="11">
        <f>SUM(JK_KENKO[[#This Row],[AWAL]]:JK_KENKO[[#This Row],[MASUK]])-JK_KENKO[[#This Row],[KELUAR]]</f>
        <v>1</v>
      </c>
      <c r="F56" s="11">
        <v>1</v>
      </c>
      <c r="G56" s="9">
        <f>SUMIF(masuk[concat],JK_KENKO[[#This Row],[concat]],masuk[CTN])</f>
        <v>1</v>
      </c>
      <c r="H56" s="11">
        <f>SUMIF(keluar[concat],JK_KENKO[[#This Row],[concat]],keluar[CTN])</f>
        <v>1</v>
      </c>
    </row>
    <row r="57" spans="1:8" x14ac:dyDescent="0.25">
      <c r="A57" s="10" t="str">
        <f>LOWER(SUBSTITUTE(SUBSTITUTE(SUBSTITUTE(JK_KENKO[[#This Row],[NAMA BARANG]]," ",""),"-",""),".",""))</f>
        <v>labelkenko60012r1brs</v>
      </c>
      <c r="B57" s="10">
        <f>IF(JK_KENKO[[#This Row],[CTN]]&gt;0,ROW()-ROWS($B$1:$B$2),"")</f>
        <v>55</v>
      </c>
      <c r="C57" s="10" t="s">
        <v>135</v>
      </c>
      <c r="D57" s="11">
        <v>500</v>
      </c>
      <c r="E57" s="11">
        <f>SUM(JK_KENKO[[#This Row],[AWAL]]:JK_KENKO[[#This Row],[MASUK]])-JK_KENKO[[#This Row],[KELUAR]]</f>
        <v>2</v>
      </c>
      <c r="F57" s="11">
        <v>2</v>
      </c>
      <c r="G57" s="11">
        <f>SUMIF(masuk[concat],JK_KENKO[[#This Row],[concat]],masuk[CTN])</f>
        <v>0</v>
      </c>
      <c r="H57" s="11">
        <f>SUMIF(keluar[concat],JK_KENKO[[#This Row],[concat]],keluar[CTN])</f>
        <v>0</v>
      </c>
    </row>
    <row r="58" spans="1:8" x14ac:dyDescent="0.25">
      <c r="A58" s="10" t="str">
        <f>LOWER(SUBSTITUTE(SUBSTITUTE(SUBSTITUTE(JK_KENKO[[#This Row],[NAMA BARANG]]," ",""),"-",""),".",""))</f>
        <v>labellb1ly(1brs)jk(titip)k</v>
      </c>
      <c r="B58" s="10">
        <f>IF(JK_KENKO[[#This Row],[CTN]]&gt;0,ROW()-ROWS($B$1:$B$2),"")</f>
        <v>56</v>
      </c>
      <c r="C58" s="10" t="s">
        <v>136</v>
      </c>
      <c r="D58" s="11">
        <v>1000</v>
      </c>
      <c r="E58" s="11">
        <f>SUM(JK_KENKO[[#This Row],[AWAL]]:JK_KENKO[[#This Row],[MASUK]])-JK_KENKO[[#This Row],[KELUAR]]</f>
        <v>5</v>
      </c>
      <c r="F58" s="11">
        <v>5</v>
      </c>
      <c r="G58" s="11">
        <f>SUMIF(masuk[concat],JK_KENKO[[#This Row],[concat]],masuk[CTN])</f>
        <v>0</v>
      </c>
      <c r="H58" s="11">
        <f>SUMIF(keluar[concat],JK_KENKO[[#This Row],[concat]],keluar[CTN])</f>
        <v>0</v>
      </c>
    </row>
    <row r="59" spans="1:8" x14ac:dyDescent="0.25">
      <c r="A59" s="10" t="str">
        <f>LOWER(SUBSTITUTE(SUBSTITUTE(SUBSTITUTE(JK_KENKO[[#This Row],[NAMA BARANG]]," ",""),"-",""),".",""))</f>
        <v>lemglr50jk</v>
      </c>
      <c r="B59" s="10">
        <f>IF(JK_KENKO[[#This Row],[CTN]]&gt;0,ROW()-ROWS($B$1:$B$2),"")</f>
        <v>57</v>
      </c>
      <c r="C59" s="10" t="s">
        <v>137</v>
      </c>
      <c r="D59" s="11" t="s">
        <v>226</v>
      </c>
      <c r="E59" s="11">
        <f>SUM(JK_KENKO[[#This Row],[AWAL]]:JK_KENKO[[#This Row],[MASUK]])-JK_KENKO[[#This Row],[KELUAR]]</f>
        <v>2</v>
      </c>
      <c r="F59" s="11">
        <v>2</v>
      </c>
      <c r="G59" s="11">
        <f>SUMIF(masuk[concat],JK_KENKO[[#This Row],[concat]],masuk[CTN])</f>
        <v>0</v>
      </c>
      <c r="H59" s="11">
        <f>SUMIF(keluar[concat],JK_KENKO[[#This Row],[concat]],keluar[CTN])</f>
        <v>0</v>
      </c>
    </row>
    <row r="60" spans="1:8" x14ac:dyDescent="0.25">
      <c r="A60" s="10" t="str">
        <f>LOWER(SUBSTITUTE(SUBSTITUTE(SUBSTITUTE(JK_KENKO[[#This Row],[NAMA BARANG]]," ",""),"-",""),".",""))</f>
        <v>lemkenkogt406</v>
      </c>
      <c r="B60" s="10">
        <f>IF(JK_KENKO[[#This Row],[CTN]]&gt;0,ROW()-ROWS($B$1:$B$2),"")</f>
        <v>58</v>
      </c>
      <c r="C60" s="10" t="s">
        <v>138</v>
      </c>
      <c r="D60" s="11" t="s">
        <v>227</v>
      </c>
      <c r="E60" s="11">
        <f>SUM(JK_KENKO[[#This Row],[AWAL]]:JK_KENKO[[#This Row],[MASUK]])-JK_KENKO[[#This Row],[KELUAR]]</f>
        <v>2</v>
      </c>
      <c r="F60" s="11">
        <v>2</v>
      </c>
      <c r="G60" s="11">
        <f>SUMIF(masuk[concat],JK_KENKO[[#This Row],[concat]],masuk[CTN])</f>
        <v>0</v>
      </c>
      <c r="H60" s="11">
        <f>SUMIF(keluar[concat],JK_KENKO[[#This Row],[concat]],keluar[CTN])</f>
        <v>0</v>
      </c>
    </row>
    <row r="61" spans="1:8" x14ac:dyDescent="0.25">
      <c r="A61" s="10" t="str">
        <f>LOWER(SUBSTITUTE(SUBSTITUTE(SUBSTITUTE(JK_KENKO[[#This Row],[NAMA BARANG]]," ",""),"-",""),".",""))</f>
        <v>lemstickjkgs15gr</v>
      </c>
      <c r="B61" s="10">
        <f>IF(JK_KENKO[[#This Row],[CTN]]&gt;0,ROW()-ROWS($B$1:$B$2),"")</f>
        <v>59</v>
      </c>
      <c r="C61" s="10" t="s">
        <v>139</v>
      </c>
      <c r="D61" s="11" t="s">
        <v>228</v>
      </c>
      <c r="E61" s="11">
        <f>SUM(JK_KENKO[[#This Row],[AWAL]]:JK_KENKO[[#This Row],[MASUK]])-JK_KENKO[[#This Row],[KELUAR]]</f>
        <v>1</v>
      </c>
      <c r="F61" s="11">
        <v>1</v>
      </c>
      <c r="G61" s="11">
        <f>SUMIF(masuk[concat],JK_KENKO[[#This Row],[concat]],masuk[CTN])</f>
        <v>0</v>
      </c>
      <c r="H61" s="11">
        <f>SUMIF(keluar[concat],JK_KENKO[[#This Row],[concat]],keluar[CTN])</f>
        <v>0</v>
      </c>
    </row>
    <row r="62" spans="1:8" x14ac:dyDescent="0.25">
      <c r="A62" s="12" t="str">
        <f>LOWER(SUBSTITUTE(SUBSTITUTE(SUBSTITUTE(JK_KENKO[[#This Row],[NAMA BARANG]]," ",""),"-",""),".",""))</f>
        <v>lemstickkenko25grbesar</v>
      </c>
      <c r="B62" s="12" t="str">
        <f>IF(JK_KENKO[[#This Row],[CTN]]&gt;0,ROW()-ROWS($B$1:$B$2),"")</f>
        <v/>
      </c>
      <c r="C62" s="13" t="s">
        <v>40</v>
      </c>
      <c r="D62" s="11" t="s">
        <v>13</v>
      </c>
      <c r="E62" s="11">
        <f>SUM(JK_KENKO[[#This Row],[AWAL]]:JK_KENKO[[#This Row],[MASUK]])-JK_KENKO[[#This Row],[KELUAR]]</f>
        <v>0</v>
      </c>
      <c r="G62" s="9">
        <f>SUMIF(masuk[concat],JK_KENKO[[#This Row],[concat]],masuk[CTN])</f>
        <v>1</v>
      </c>
      <c r="H62" s="11">
        <f>SUMIF(keluar[concat],JK_KENKO[[#This Row],[concat]],keluar[CTN])</f>
        <v>1</v>
      </c>
    </row>
    <row r="63" spans="1:8" x14ac:dyDescent="0.25">
      <c r="A63" s="10" t="str">
        <f>LOWER(SUBSTITUTE(SUBSTITUTE(SUBSTITUTE(JK_KENKO[[#This Row],[NAMA BARANG]]," ",""),"-",""),".",""))</f>
        <v>lemstickkenko8grkecil</v>
      </c>
      <c r="B63" s="10">
        <f>IF(JK_KENKO[[#This Row],[CTN]]&gt;0,ROW()-ROWS($B$1:$B$2),"")</f>
        <v>61</v>
      </c>
      <c r="C63" s="13" t="s">
        <v>37</v>
      </c>
      <c r="D63" s="11" t="s">
        <v>250</v>
      </c>
      <c r="E63" s="11">
        <f>SUM(JK_KENKO[[#This Row],[AWAL]]:JK_KENKO[[#This Row],[MASUK]])-JK_KENKO[[#This Row],[KELUAR]]</f>
        <v>1</v>
      </c>
      <c r="G63" s="11">
        <f>SUMIF(masuk[concat],JK_KENKO[[#This Row],[concat]],masuk[CTN])</f>
        <v>1</v>
      </c>
      <c r="H63" s="11">
        <f>SUMIF(keluar[concat],JK_KENKO[[#This Row],[concat]],keluar[CTN])</f>
        <v>0</v>
      </c>
    </row>
    <row r="64" spans="1:8" x14ac:dyDescent="0.25">
      <c r="A64" s="10" t="str">
        <f>LOWER(SUBSTITUTE(SUBSTITUTE(SUBSTITUTE(JK_KENKO[[#This Row],[NAMA BARANG]]," ",""),"-",""),".",""))</f>
        <v>lemsupergluesg03kenko</v>
      </c>
      <c r="B64" s="10">
        <f>IF(JK_KENKO[[#This Row],[CTN]]&gt;0,ROW()-ROWS($B$1:$B$2),"")</f>
        <v>62</v>
      </c>
      <c r="C64" s="10" t="s">
        <v>140</v>
      </c>
      <c r="D64" s="11" t="s">
        <v>229</v>
      </c>
      <c r="E64" s="11">
        <f>SUM(JK_KENKO[[#This Row],[AWAL]]:JK_KENKO[[#This Row],[MASUK]])-JK_KENKO[[#This Row],[KELUAR]]</f>
        <v>2</v>
      </c>
      <c r="F64" s="11">
        <v>2</v>
      </c>
      <c r="G64" s="11">
        <f>SUMIF(masuk[concat],JK_KENKO[[#This Row],[concat]],masuk[CTN])</f>
        <v>0</v>
      </c>
      <c r="H64" s="11">
        <f>SUMIF(keluar[concat],JK_KENKO[[#This Row],[concat]],keluar[CTN])</f>
        <v>0</v>
      </c>
    </row>
    <row r="65" spans="1:8" x14ac:dyDescent="0.25">
      <c r="A65" s="12" t="str">
        <f>LOWER(SUBSTITUTE(SUBSTITUTE(SUBSTITUTE(JK_KENKO[[#This Row],[NAMA BARANG]]," ",""),"-",""),".",""))</f>
        <v>mesinlabelhargakenkomx5500</v>
      </c>
      <c r="B65" s="12">
        <f>IF(JK_KENKO[[#This Row],[CTN]]&gt;0,ROW()-ROWS($B$1:$B$2),"")</f>
        <v>63</v>
      </c>
      <c r="C65" s="13" t="s">
        <v>23</v>
      </c>
      <c r="D65" s="11" t="s">
        <v>24</v>
      </c>
      <c r="E65" s="11">
        <f>SUM(JK_KENKO[[#This Row],[AWAL]]:JK_KENKO[[#This Row],[MASUK]])-JK_KENKO[[#This Row],[KELUAR]]</f>
        <v>1</v>
      </c>
      <c r="G65" s="9">
        <f>SUMIF(masuk[concat],JK_KENKO[[#This Row],[concat]],masuk[CTN])</f>
        <v>1</v>
      </c>
      <c r="H65" s="11">
        <f>SUMIF(keluar[concat],JK_KENKO[[#This Row],[concat]],keluar[CTN])</f>
        <v>0</v>
      </c>
    </row>
    <row r="66" spans="1:8" x14ac:dyDescent="0.25">
      <c r="A66" s="10" t="str">
        <f>LOWER(SUBSTITUTE(SUBSTITUTE(SUBSTITUTE(JK_KENKO[[#This Row],[NAMA BARANG]]," ",""),"-",""),".",""))</f>
        <v>optiti48w</v>
      </c>
      <c r="B66" s="10">
        <f>IF(JK_KENKO[[#This Row],[CTN]]&gt;0,ROW()-ROWS($B$1:$B$2),"")</f>
        <v>64</v>
      </c>
      <c r="C66" s="10" t="s">
        <v>141</v>
      </c>
      <c r="D66" s="11" t="s">
        <v>230</v>
      </c>
      <c r="E66" s="11">
        <f>SUM(JK_KENKO[[#This Row],[AWAL]]:JK_KENKO[[#This Row],[MASUK]])-JK_KENKO[[#This Row],[KELUAR]]</f>
        <v>1</v>
      </c>
      <c r="F66" s="11">
        <v>1</v>
      </c>
      <c r="G66" s="11">
        <f>SUMIF(masuk[concat],JK_KENKO[[#This Row],[concat]],masuk[CTN])</f>
        <v>0</v>
      </c>
      <c r="H66" s="11">
        <f>SUMIF(keluar[concat],JK_KENKO[[#This Row],[concat]],keluar[CTN])</f>
        <v>0</v>
      </c>
    </row>
    <row r="67" spans="1:8" x14ac:dyDescent="0.25">
      <c r="A67" s="10" t="str">
        <f>LOWER(SUBSTITUTE(SUBSTITUTE(SUBSTITUTE(JK_KENKO[[#This Row],[NAMA BARANG]]," ",""),"-",""),".",""))</f>
        <v>optiti48wjk</v>
      </c>
      <c r="B67" s="10">
        <f>IF(JK_KENKO[[#This Row],[CTN]]&gt;0,ROW()-ROWS($B$1:$B$2),"")</f>
        <v>65</v>
      </c>
      <c r="C67" s="10" t="s">
        <v>142</v>
      </c>
      <c r="D67" s="11" t="s">
        <v>230</v>
      </c>
      <c r="E67" s="11">
        <f>SUM(JK_KENKO[[#This Row],[AWAL]]:JK_KENKO[[#This Row],[MASUK]])-JK_KENKO[[#This Row],[KELUAR]]</f>
        <v>1</v>
      </c>
      <c r="F67" s="11">
        <v>1</v>
      </c>
      <c r="G67" s="11">
        <f>SUMIF(masuk[concat],JK_KENKO[[#This Row],[concat]],masuk[CTN])</f>
        <v>0</v>
      </c>
      <c r="H67" s="11">
        <f>SUMIF(keluar[concat],JK_KENKO[[#This Row],[concat]],keluar[CTN])</f>
        <v>0</v>
      </c>
    </row>
    <row r="68" spans="1:8" x14ac:dyDescent="0.25">
      <c r="A68" s="10" t="str">
        <f>LOWER(SUBSTITUTE(SUBSTITUTE(SUBSTITUTE(JK_KENKO[[#This Row],[NAMA BARANG]]," ",""),"-",""),".",""))</f>
        <v>optiti55wjk</v>
      </c>
      <c r="B68" s="10">
        <f>IF(JK_KENKO[[#This Row],[CTN]]&gt;0,ROW()-ROWS($B$1:$B$2),"")</f>
        <v>66</v>
      </c>
      <c r="C68" s="10" t="s">
        <v>143</v>
      </c>
      <c r="D68" s="11" t="s">
        <v>230</v>
      </c>
      <c r="E68" s="11">
        <f>SUM(JK_KENKO[[#This Row],[AWAL]]:JK_KENKO[[#This Row],[MASUK]])-JK_KENKO[[#This Row],[KELUAR]]</f>
        <v>1</v>
      </c>
      <c r="F68" s="11">
        <v>1</v>
      </c>
      <c r="G68" s="11">
        <f>SUMIF(masuk[concat],JK_KENKO[[#This Row],[concat]],masuk[CTN])</f>
        <v>0</v>
      </c>
      <c r="H68" s="11">
        <f>SUMIF(keluar[concat],JK_KENKO[[#This Row],[concat]],keluar[CTN])</f>
        <v>0</v>
      </c>
    </row>
    <row r="69" spans="1:8" x14ac:dyDescent="0.25">
      <c r="A69" s="10" t="str">
        <f>LOWER(SUBSTITUTE(SUBSTITUTE(SUBSTITUTE(JK_KENKO[[#This Row],[NAMA BARANG]]," ",""),"-",""),".",""))</f>
        <v>pc0717530a/dkenko</v>
      </c>
      <c r="B69" s="10">
        <f>IF(JK_KENKO[[#This Row],[CTN]]&gt;0,ROW()-ROWS($B$1:$B$2),"")</f>
        <v>67</v>
      </c>
      <c r="C69" s="10" t="s">
        <v>144</v>
      </c>
      <c r="D69" s="11" t="s">
        <v>227</v>
      </c>
      <c r="E69" s="11">
        <f>SUM(JK_KENKO[[#This Row],[AWAL]]:JK_KENKO[[#This Row],[MASUK]])-JK_KENKO[[#This Row],[KELUAR]]</f>
        <v>1</v>
      </c>
      <c r="F69" s="11">
        <v>1</v>
      </c>
      <c r="G69" s="11">
        <f>SUMIF(masuk[concat],JK_KENKO[[#This Row],[concat]],masuk[CTN])</f>
        <v>0</v>
      </c>
      <c r="H69" s="11">
        <f>SUMIF(keluar[concat],JK_KENKO[[#This Row],[concat]],keluar[CTN])</f>
        <v>0</v>
      </c>
    </row>
    <row r="70" spans="1:8" x14ac:dyDescent="0.25">
      <c r="A70" s="10" t="str">
        <f>LOWER(SUBSTITUTE(SUBSTITUTE(SUBSTITUTE(JK_KENKO[[#This Row],[NAMA BARANG]]," ",""),"-",""),".",""))</f>
        <v>pckenko2160page</v>
      </c>
      <c r="B70" s="10">
        <f>IF(JK_KENKO[[#This Row],[CTN]]&gt;0,ROW()-ROWS($B$1:$B$2),"")</f>
        <v>68</v>
      </c>
      <c r="C70" s="10" t="s">
        <v>145</v>
      </c>
      <c r="D70" s="11" t="s">
        <v>223</v>
      </c>
      <c r="E70" s="11">
        <f>SUM(JK_KENKO[[#This Row],[AWAL]]:JK_KENKO[[#This Row],[MASUK]])-JK_KENKO[[#This Row],[KELUAR]]</f>
        <v>7</v>
      </c>
      <c r="F70" s="11">
        <v>7</v>
      </c>
      <c r="G70" s="11">
        <f>SUMIF(masuk[concat],JK_KENKO[[#This Row],[concat]],masuk[CTN])</f>
        <v>0</v>
      </c>
      <c r="H70" s="11">
        <f>SUMIF(keluar[concat],JK_KENKO[[#This Row],[concat]],keluar[CTN])</f>
        <v>0</v>
      </c>
    </row>
    <row r="71" spans="1:8" x14ac:dyDescent="0.25">
      <c r="A71" s="10" t="str">
        <f>LOWER(SUBSTITUTE(SUBSTITUTE(SUBSTITUTE(JK_KENKO[[#This Row],[NAMA BARANG]]," ",""),"-",""),".",""))</f>
        <v>pckenko2180mg</v>
      </c>
      <c r="B71" s="10">
        <f>IF(JK_KENKO[[#This Row],[CTN]]&gt;0,ROW()-ROWS($B$1:$B$2),"")</f>
        <v>69</v>
      </c>
      <c r="C71" s="10" t="s">
        <v>146</v>
      </c>
      <c r="D71" s="11" t="s">
        <v>223</v>
      </c>
      <c r="E71" s="11">
        <f>SUM(JK_KENKO[[#This Row],[AWAL]]:JK_KENKO[[#This Row],[MASUK]])-JK_KENKO[[#This Row],[KELUAR]]</f>
        <v>16</v>
      </c>
      <c r="F71" s="11">
        <v>16</v>
      </c>
      <c r="G71" s="11">
        <f>SUMIF(masuk[concat],JK_KENKO[[#This Row],[concat]],masuk[CTN])</f>
        <v>0</v>
      </c>
      <c r="H71" s="11">
        <f>SUMIF(keluar[concat],JK_KENKO[[#This Row],[concat]],keluar[CTN])</f>
        <v>0</v>
      </c>
    </row>
    <row r="72" spans="1:8" x14ac:dyDescent="0.25">
      <c r="A72" s="10" t="str">
        <f>LOWER(SUBSTITUTE(SUBSTITUTE(SUBSTITUTE(JK_KENKO[[#This Row],[NAMA BARANG]]," ",""),"-",""),".",""))</f>
        <v>pocketnotekenko404</v>
      </c>
      <c r="B72" s="10">
        <f>IF(JK_KENKO[[#This Row],[CTN]]&gt;0,ROW()-ROWS($B$1:$B$2),"")</f>
        <v>70</v>
      </c>
      <c r="C72" s="10" t="s">
        <v>147</v>
      </c>
      <c r="D72" s="11" t="s">
        <v>216</v>
      </c>
      <c r="E72" s="11">
        <f>SUM(JK_KENKO[[#This Row],[AWAL]]:JK_KENKO[[#This Row],[MASUK]])-JK_KENKO[[#This Row],[KELUAR]]</f>
        <v>6</v>
      </c>
      <c r="F72" s="11">
        <v>6</v>
      </c>
      <c r="G72" s="11">
        <f>SUMIF(masuk[concat],JK_KENKO[[#This Row],[concat]],masuk[CTN])</f>
        <v>0</v>
      </c>
      <c r="H72" s="11">
        <f>SUMIF(keluar[concat],JK_KENKO[[#This Row],[concat]],keluar[CTN])</f>
        <v>0</v>
      </c>
    </row>
    <row r="73" spans="1:8" x14ac:dyDescent="0.25">
      <c r="A73" s="10" t="str">
        <f>LOWER(SUBSTITUTE(SUBSTITUTE(SUBSTITUTE(JK_KENKO[[#This Row],[NAMA BARANG]]," ",""),"-",""),".",""))</f>
        <v>pushpinkenkopn30</v>
      </c>
      <c r="B73" s="10">
        <f>IF(JK_KENKO[[#This Row],[CTN]]&gt;0,ROW()-ROWS($B$1:$B$2),"")</f>
        <v>71</v>
      </c>
      <c r="C73" s="10" t="s">
        <v>148</v>
      </c>
      <c r="D73" s="11" t="s">
        <v>231</v>
      </c>
      <c r="E73" s="11">
        <f>SUM(JK_KENKO[[#This Row],[AWAL]]:JK_KENKO[[#This Row],[MASUK]])-JK_KENKO[[#This Row],[KELUAR]]</f>
        <v>2</v>
      </c>
      <c r="F73" s="11">
        <v>2</v>
      </c>
      <c r="G73" s="11">
        <f>SUMIF(masuk[concat],JK_KENKO[[#This Row],[concat]],masuk[CTN])</f>
        <v>0</v>
      </c>
      <c r="H73" s="11">
        <f>SUMIF(keluar[concat],JK_KENKO[[#This Row],[concat]],keluar[CTN])</f>
        <v>0</v>
      </c>
    </row>
    <row r="74" spans="1:8" x14ac:dyDescent="0.25">
      <c r="A74" s="12" t="str">
        <f>LOWER(SUBSTITUTE(SUBSTITUTE(SUBSTITUTE(JK_KENKO[[#This Row],[NAMA BARANG]]," ",""),"-",""),".",""))</f>
        <v>pwjk12wcp12pbpanjang</v>
      </c>
      <c r="B74" s="12">
        <f>IF(JK_KENKO[[#This Row],[CTN]]&gt;0,ROW()-ROWS($B$1:$B$2),"")</f>
        <v>72</v>
      </c>
      <c r="C74" s="13" t="s">
        <v>42</v>
      </c>
      <c r="D74" s="11" t="s">
        <v>44</v>
      </c>
      <c r="E74" s="11">
        <f>SUM(JK_KENKO[[#This Row],[AWAL]]:JK_KENKO[[#This Row],[MASUK]])-JK_KENKO[[#This Row],[KELUAR]]</f>
        <v>5</v>
      </c>
      <c r="G74" s="9">
        <f>SUMIF(masuk[concat],JK_KENKO[[#This Row],[concat]],masuk[CTN])</f>
        <v>5</v>
      </c>
      <c r="H74" s="11">
        <f>SUMIF(keluar[concat],JK_KENKO[[#This Row],[concat]],keluar[CTN])</f>
        <v>0</v>
      </c>
    </row>
    <row r="75" spans="1:8" x14ac:dyDescent="0.25">
      <c r="A75" s="10" t="str">
        <f>LOWER(SUBSTITUTE(SUBSTITUTE(SUBSTITUTE(JK_KENKO[[#This Row],[NAMA BARANG]]," ",""),"-",""),".",""))</f>
        <v>pwjkcp102pendek</v>
      </c>
      <c r="B75" s="10">
        <f>IF(JK_KENKO[[#This Row],[CTN]]&gt;0,ROW()-ROWS($B$1:$B$2),"")</f>
        <v>73</v>
      </c>
      <c r="C75" s="10" t="s">
        <v>149</v>
      </c>
      <c r="D75" s="11" t="s">
        <v>227</v>
      </c>
      <c r="E75" s="11">
        <f>SUM(JK_KENKO[[#This Row],[AWAL]]:JK_KENKO[[#This Row],[MASUK]])-JK_KENKO[[#This Row],[KELUAR]]</f>
        <v>4</v>
      </c>
      <c r="F75" s="11">
        <v>4</v>
      </c>
      <c r="G75" s="11">
        <f>SUMIF(masuk[concat],JK_KENKO[[#This Row],[concat]],masuk[CTN])</f>
        <v>0</v>
      </c>
      <c r="H75" s="11">
        <f>SUMIF(keluar[concat],JK_KENKO[[#This Row],[concat]],keluar[CTN])</f>
        <v>0</v>
      </c>
    </row>
    <row r="76" spans="1:8" x14ac:dyDescent="0.25">
      <c r="A76" s="10" t="str">
        <f>LOWER(SUBSTITUTE(SUBSTITUTE(SUBSTITUTE(JK_KENKO[[#This Row],[NAMA BARANG]]," ",""),"-",""),".",""))</f>
        <v>spidolcolormarkerkenkohj(2)</v>
      </c>
      <c r="B76" s="10">
        <f>IF(JK_KENKO[[#This Row],[CTN]]&gt;0,ROW()-ROWS($B$1:$B$2),"")</f>
        <v>74</v>
      </c>
      <c r="C76" s="10" t="s">
        <v>150</v>
      </c>
      <c r="D76" s="11" t="s">
        <v>207</v>
      </c>
      <c r="E76" s="11">
        <f>SUM(JK_KENKO[[#This Row],[AWAL]]:JK_KENKO[[#This Row],[MASUK]])-JK_KENKO[[#This Row],[KELUAR]]</f>
        <v>2</v>
      </c>
      <c r="F76" s="11">
        <v>2</v>
      </c>
      <c r="G76" s="11">
        <f>SUMIF(masuk[concat],JK_KENKO[[#This Row],[concat]],masuk[CTN])</f>
        <v>0</v>
      </c>
      <c r="H76" s="11">
        <f>SUMIF(keluar[concat],JK_KENKO[[#This Row],[concat]],keluar[CTN])</f>
        <v>0</v>
      </c>
    </row>
    <row r="77" spans="1:8" x14ac:dyDescent="0.25">
      <c r="A77" s="10" t="str">
        <f>LOWER(SUBSTITUTE(SUBSTITUTE(SUBSTITUTE(JK_KENKO[[#This Row],[NAMA BARANG]]," ",""),"-",""),".",""))</f>
        <v>spidolkenkohlighteror(3)/hj(1)</v>
      </c>
      <c r="B77" s="10">
        <f>IF(JK_KENKO[[#This Row],[CTN]]&gt;0,ROW()-ROWS($B$1:$B$2),"")</f>
        <v>75</v>
      </c>
      <c r="C77" s="10" t="s">
        <v>151</v>
      </c>
      <c r="D77" s="11" t="s">
        <v>232</v>
      </c>
      <c r="E77" s="11">
        <f>SUM(JK_KENKO[[#This Row],[AWAL]]:JK_KENKO[[#This Row],[MASUK]])-JK_KENKO[[#This Row],[KELUAR]]</f>
        <v>4</v>
      </c>
      <c r="F77" s="11">
        <v>4</v>
      </c>
      <c r="G77" s="11">
        <f>SUMIF(masuk[concat],JK_KENKO[[#This Row],[concat]],masuk[CTN])</f>
        <v>0</v>
      </c>
      <c r="H77" s="11">
        <f>SUMIF(keluar[concat],JK_KENKO[[#This Row],[concat]],keluar[CTN])</f>
        <v>0</v>
      </c>
    </row>
    <row r="78" spans="1:8" x14ac:dyDescent="0.25">
      <c r="A78" s="10" t="str">
        <f>LOWER(SUBSTITUTE(SUBSTITUTE(SUBSTITUTE(JK_KENKO[[#This Row],[NAMA BARANG]]," ",""),"-",""),".",""))</f>
        <v>spidolkenkohlighterwinlinerk</v>
      </c>
      <c r="B78" s="10">
        <f>IF(JK_KENKO[[#This Row],[CTN]]&gt;0,ROW()-ROWS($B$1:$B$2),"")</f>
        <v>76</v>
      </c>
      <c r="C78" s="10" t="s">
        <v>152</v>
      </c>
      <c r="D78" s="11" t="s">
        <v>232</v>
      </c>
      <c r="E78" s="11">
        <f>SUM(JK_KENKO[[#This Row],[AWAL]]:JK_KENKO[[#This Row],[MASUK]])-JK_KENKO[[#This Row],[KELUAR]]</f>
        <v>2</v>
      </c>
      <c r="F78" s="11">
        <v>2</v>
      </c>
      <c r="G78" s="11">
        <f>SUMIF(masuk[concat],JK_KENKO[[#This Row],[concat]],masuk[CTN])</f>
        <v>0</v>
      </c>
      <c r="H78" s="11">
        <f>SUMIF(keluar[concat],JK_KENKO[[#This Row],[concat]],keluar[CTN])</f>
        <v>0</v>
      </c>
    </row>
    <row r="79" spans="1:8" x14ac:dyDescent="0.25">
      <c r="A79" s="10" t="str">
        <f>LOWER(SUBSTITUTE(SUBSTITUTE(SUBSTITUTE(JK_KENKO[[#This Row],[NAMA BARANG]]," ",""),"-",""),".",""))</f>
        <v>spidolkenkomarkermlepasan</v>
      </c>
      <c r="B79" s="10">
        <f>IF(JK_KENKO[[#This Row],[CTN]]&gt;0,ROW()-ROWS($B$1:$B$2),"")</f>
        <v>77</v>
      </c>
      <c r="C79" s="10" t="s">
        <v>153</v>
      </c>
      <c r="D79" s="11" t="s">
        <v>207</v>
      </c>
      <c r="E79" s="11">
        <f>SUM(JK_KENKO[[#This Row],[AWAL]]:JK_KENKO[[#This Row],[MASUK]])-JK_KENKO[[#This Row],[KELUAR]]</f>
        <v>7</v>
      </c>
      <c r="F79" s="11">
        <v>7</v>
      </c>
      <c r="G79" s="11">
        <f>SUMIF(masuk[concat],JK_KENKO[[#This Row],[concat]],masuk[CTN])</f>
        <v>0</v>
      </c>
      <c r="H79" s="11">
        <f>SUMIF(keluar[concat],JK_KENKO[[#This Row],[concat]],keluar[CTN])</f>
        <v>0</v>
      </c>
    </row>
    <row r="80" spans="1:8" x14ac:dyDescent="0.25">
      <c r="A80" s="10" t="str">
        <f>LOWER(SUBSTITUTE(SUBSTITUTE(SUBSTITUTE(JK_KENKO[[#This Row],[NAMA BARANG]]," ",""),"-",""),".",""))</f>
        <v>spidolkenkomarkerpm700m</v>
      </c>
      <c r="B80" s="10">
        <f>IF(JK_KENKO[[#This Row],[CTN]]&gt;0,ROW()-ROWS($B$1:$B$2),"")</f>
        <v>78</v>
      </c>
      <c r="C80" s="10" t="s">
        <v>154</v>
      </c>
      <c r="D80" s="11" t="s">
        <v>233</v>
      </c>
      <c r="E80" s="11">
        <f>SUM(JK_KENKO[[#This Row],[AWAL]]:JK_KENKO[[#This Row],[MASUK]])-JK_KENKO[[#This Row],[KELUAR]]</f>
        <v>6</v>
      </c>
      <c r="F80" s="11">
        <v>6</v>
      </c>
      <c r="G80" s="11">
        <f>SUMIF(masuk[concat],JK_KENKO[[#This Row],[concat]],masuk[CTN])</f>
        <v>0</v>
      </c>
      <c r="H80" s="11">
        <f>SUMIF(keluar[concat],JK_KENKO[[#This Row],[concat]],keluar[CTN])</f>
        <v>0</v>
      </c>
    </row>
    <row r="81" spans="1:8" x14ac:dyDescent="0.25">
      <c r="A81" s="10" t="str">
        <f>LOWER(SUBSTITUTE(SUBSTITUTE(SUBSTITUTE(JK_KENKO[[#This Row],[NAMA BARANG]]," ",""),"-",""),".",""))</f>
        <v>spidolkenkomarkerwm700b/mwhiteboard</v>
      </c>
      <c r="B81" s="10">
        <f>IF(JK_KENKO[[#This Row],[CTN]]&gt;0,ROW()-ROWS($B$1:$B$2),"")</f>
        <v>79</v>
      </c>
      <c r="C81" s="10" t="s">
        <v>155</v>
      </c>
      <c r="D81" s="11" t="s">
        <v>233</v>
      </c>
      <c r="E81" s="11">
        <f>SUM(JK_KENKO[[#This Row],[AWAL]]:JK_KENKO[[#This Row],[MASUK]])-JK_KENKO[[#This Row],[KELUAR]]</f>
        <v>54</v>
      </c>
      <c r="F81" s="11">
        <v>54</v>
      </c>
      <c r="G81" s="11">
        <f>SUMIF(masuk[concat],JK_KENKO[[#This Row],[concat]],masuk[CTN])</f>
        <v>0</v>
      </c>
      <c r="H81" s="11">
        <f>SUMIF(keluar[concat],JK_KENKO[[#This Row],[concat]],keluar[CTN])</f>
        <v>0</v>
      </c>
    </row>
    <row r="82" spans="1:8" x14ac:dyDescent="0.25">
      <c r="A82" s="10" t="str">
        <f>LOWER(SUBSTITUTE(SUBSTITUTE(SUBSTITUTE(JK_KENKO[[#This Row],[NAMA BARANG]]," ",""),"-",""),".",""))</f>
        <v>spidolkenkowm100ht</v>
      </c>
      <c r="B82" s="10">
        <f>IF(JK_KENKO[[#This Row],[CTN]]&gt;0,ROW()-ROWS($B$1:$B$2),"")</f>
        <v>80</v>
      </c>
      <c r="C82" s="10" t="s">
        <v>156</v>
      </c>
      <c r="D82" s="11" t="s">
        <v>233</v>
      </c>
      <c r="E82" s="11">
        <f>SUM(JK_KENKO[[#This Row],[AWAL]]:JK_KENKO[[#This Row],[MASUK]])-JK_KENKO[[#This Row],[KELUAR]]</f>
        <v>3</v>
      </c>
      <c r="F82" s="11">
        <v>3</v>
      </c>
      <c r="G82" s="11">
        <f>SUMIF(masuk[concat],JK_KENKO[[#This Row],[concat]],masuk[CTN])</f>
        <v>0</v>
      </c>
      <c r="H82" s="11">
        <f>SUMIF(keluar[concat],JK_KENKO[[#This Row],[concat]],keluar[CTN])</f>
        <v>0</v>
      </c>
    </row>
    <row r="83" spans="1:8" x14ac:dyDescent="0.25">
      <c r="A83" s="10" t="str">
        <f>LOWER(SUBSTITUTE(SUBSTITUTE(SUBSTITUTE(JK_KENKO[[#This Row],[NAMA BARANG]]," ",""),"-",""),".",""))</f>
        <v>stabillokenkohighwinnerkuning</v>
      </c>
      <c r="B83" s="10">
        <f>IF(JK_KENKO[[#This Row],[CTN]]&gt;0,ROW()-ROWS($B$1:$B$2),"")</f>
        <v>81</v>
      </c>
      <c r="C83" s="10" t="s">
        <v>157</v>
      </c>
      <c r="D83" s="11" t="s">
        <v>234</v>
      </c>
      <c r="E83" s="11">
        <f>SUM(JK_KENKO[[#This Row],[AWAL]]:JK_KENKO[[#This Row],[MASUK]])-JK_KENKO[[#This Row],[KELUAR]]</f>
        <v>5</v>
      </c>
      <c r="F83" s="11">
        <v>5</v>
      </c>
      <c r="G83" s="11">
        <f>SUMIF(masuk[concat],JK_KENKO[[#This Row],[concat]],masuk[CTN])</f>
        <v>0</v>
      </c>
      <c r="H83" s="11">
        <f>SUMIF(keluar[concat],JK_KENKO[[#This Row],[concat]],keluar[CTN])</f>
        <v>0</v>
      </c>
    </row>
    <row r="84" spans="1:8" x14ac:dyDescent="0.25">
      <c r="A84" s="10" t="str">
        <f>LOWER(SUBSTITUTE(SUBSTITUTE(SUBSTITUTE(JK_KENKO[[#This Row],[NAMA BARANG]]," ",""),"-",""),".",""))</f>
        <v>stampadjkno2</v>
      </c>
      <c r="B84" s="10">
        <f>IF(JK_KENKO[[#This Row],[CTN]]&gt;0,ROW()-ROWS($B$1:$B$2),"")</f>
        <v>82</v>
      </c>
      <c r="C84" s="10" t="s">
        <v>158</v>
      </c>
      <c r="D84" s="11" t="s">
        <v>235</v>
      </c>
      <c r="E84" s="11">
        <f>SUM(JK_KENKO[[#This Row],[AWAL]]:JK_KENKO[[#This Row],[MASUK]])-JK_KENKO[[#This Row],[KELUAR]]</f>
        <v>1</v>
      </c>
      <c r="F84" s="11">
        <v>1</v>
      </c>
      <c r="G84" s="11">
        <f>SUMIF(masuk[concat],JK_KENKO[[#This Row],[concat]],masuk[CTN])</f>
        <v>0</v>
      </c>
      <c r="H84" s="11">
        <f>SUMIF(keluar[concat],JK_KENKO[[#This Row],[concat]],keluar[CTN])</f>
        <v>0</v>
      </c>
    </row>
    <row r="85" spans="1:8" x14ac:dyDescent="0.25">
      <c r="A85" s="12" t="str">
        <f>LOWER(SUBSTITUTE(SUBSTITUTE(SUBSTITUTE(JK_KENKO[[#This Row],[NAMA BARANG]]," ",""),"-",""),".",""))</f>
        <v>standpenjkpsgp147hitam</v>
      </c>
      <c r="B85" s="12">
        <f>IF(JK_KENKO[[#This Row],[CTN]]&gt;0,ROW()-ROWS($B$1:$B$2),"")</f>
        <v>83</v>
      </c>
      <c r="C85" s="13" t="s">
        <v>55</v>
      </c>
      <c r="D85" s="11" t="s">
        <v>56</v>
      </c>
      <c r="E85" s="11">
        <f>SUM(JK_KENKO[[#This Row],[AWAL]]:JK_KENKO[[#This Row],[MASUK]])-JK_KENKO[[#This Row],[KELUAR]]</f>
        <v>1</v>
      </c>
      <c r="G85" s="9">
        <f>SUMIF(masuk[concat],JK_KENKO[[#This Row],[concat]],masuk[CTN])</f>
        <v>1</v>
      </c>
      <c r="H85" s="11">
        <f>SUMIF(keluar[concat],JK_KENKO[[#This Row],[concat]],keluar[CTN])</f>
        <v>0</v>
      </c>
    </row>
    <row r="86" spans="1:8" x14ac:dyDescent="0.25">
      <c r="A86" s="10" t="str">
        <f>LOWER(SUBSTITUTE(SUBSTITUTE(SUBSTITUTE(JK_KENKO[[#This Row],[NAMA BARANG]]," ",""),"-",""),".",""))</f>
        <v>staplerkenko12l/24</v>
      </c>
      <c r="B86" s="10">
        <f>IF(JK_KENKO[[#This Row],[CTN]]&gt;0,ROW()-ROWS($B$1:$B$2),"")</f>
        <v>84</v>
      </c>
      <c r="C86" s="10" t="s">
        <v>159</v>
      </c>
      <c r="D86" s="11" t="s">
        <v>236</v>
      </c>
      <c r="E86" s="11">
        <f>SUM(JK_KENKO[[#This Row],[AWAL]]:JK_KENKO[[#This Row],[MASUK]])-JK_KENKO[[#This Row],[KELUAR]]</f>
        <v>2</v>
      </c>
      <c r="F86" s="11">
        <v>2</v>
      </c>
      <c r="G86" s="11">
        <f>SUMIF(masuk[concat],JK_KENKO[[#This Row],[concat]],masuk[CTN])</f>
        <v>0</v>
      </c>
      <c r="H86" s="11">
        <f>SUMIF(keluar[concat],JK_KENKO[[#This Row],[concat]],keluar[CTN])</f>
        <v>0</v>
      </c>
    </row>
    <row r="87" spans="1:8" x14ac:dyDescent="0.25">
      <c r="A87" s="10" t="str">
        <f>LOWER(SUBSTITUTE(SUBSTITUTE(SUBSTITUTE(JK_KENKO[[#This Row],[NAMA BARANG]]," ",""),"-",""),".",""))</f>
        <v>staplerkenko12n/13</v>
      </c>
      <c r="B87" s="10">
        <f>IF(JK_KENKO[[#This Row],[CTN]]&gt;0,ROW()-ROWS($B$1:$B$2),"")</f>
        <v>85</v>
      </c>
      <c r="C87" s="10" t="s">
        <v>160</v>
      </c>
      <c r="D87" s="11" t="s">
        <v>236</v>
      </c>
      <c r="E87" s="11">
        <f>SUM(JK_KENKO[[#This Row],[AWAL]]:JK_KENKO[[#This Row],[MASUK]])-JK_KENKO[[#This Row],[KELUAR]]</f>
        <v>3</v>
      </c>
      <c r="F87" s="11">
        <v>3</v>
      </c>
      <c r="G87" s="11">
        <f>SUMIF(masuk[concat],JK_KENKO[[#This Row],[concat]],masuk[CTN])</f>
        <v>0</v>
      </c>
      <c r="H87" s="11">
        <f>SUMIF(keluar[concat],JK_KENKO[[#This Row],[concat]],keluar[CTN])</f>
        <v>0</v>
      </c>
    </row>
    <row r="88" spans="1:8" x14ac:dyDescent="0.25">
      <c r="A88" s="12" t="str">
        <f>LOWER(SUBSTITUTE(SUBSTITUTE(SUBSTITUTE(JK_KENKO[[#This Row],[NAMA BARANG]]," ",""),"-",""),".",""))</f>
        <v>staplerkenkohd10</v>
      </c>
      <c r="B88" s="12">
        <f>IF(JK_KENKO[[#This Row],[CTN]]&gt;0,ROW()-ROWS($B$1:$B$2),"")</f>
        <v>86</v>
      </c>
      <c r="C88" s="13" t="s">
        <v>28</v>
      </c>
      <c r="D88" s="11" t="s">
        <v>29</v>
      </c>
      <c r="E88" s="11">
        <f>SUM(JK_KENKO[[#This Row],[AWAL]]:JK_KENKO[[#This Row],[MASUK]])-JK_KENKO[[#This Row],[KELUAR]]</f>
        <v>2</v>
      </c>
      <c r="G88" s="9">
        <f>SUMIF(masuk[concat],JK_KENKO[[#This Row],[concat]],masuk[CTN])</f>
        <v>4</v>
      </c>
      <c r="H88" s="11">
        <f>SUMIF(keluar[concat],JK_KENKO[[#This Row],[concat]],keluar[CTN])</f>
        <v>2</v>
      </c>
    </row>
    <row r="89" spans="1:8" x14ac:dyDescent="0.25">
      <c r="A89" s="10" t="str">
        <f>LOWER(SUBSTITUTE(SUBSTITUTE(SUBSTITUTE(JK_KENKO[[#This Row],[NAMA BARANG]]," ",""),"-",""),".",""))</f>
        <v>stipjkpenmer01</v>
      </c>
      <c r="B89" s="10">
        <f>IF(JK_KENKO[[#This Row],[CTN]]&gt;0,ROW()-ROWS($B$1:$B$2),"")</f>
        <v>87</v>
      </c>
      <c r="C89" s="10" t="s">
        <v>161</v>
      </c>
      <c r="D89" s="11" t="s">
        <v>207</v>
      </c>
      <c r="E89" s="11">
        <f>SUM(JK_KENKO[[#This Row],[AWAL]]:JK_KENKO[[#This Row],[MASUK]])-JK_KENKO[[#This Row],[KELUAR]]</f>
        <v>7</v>
      </c>
      <c r="F89" s="11">
        <v>7</v>
      </c>
      <c r="G89" s="11">
        <f>SUMIF(masuk[concat],JK_KENKO[[#This Row],[concat]],masuk[CTN])</f>
        <v>0</v>
      </c>
      <c r="H89" s="11">
        <f>SUMIF(keluar[concat],JK_KENKO[[#This Row],[concat]],keluar[CTN])</f>
        <v>0</v>
      </c>
    </row>
    <row r="90" spans="1:8" x14ac:dyDescent="0.25">
      <c r="A90" s="10" t="str">
        <f>LOWER(SUBSTITUTE(SUBSTITUTE(SUBSTITUTE(JK_KENKO[[#This Row],[NAMA BARANG]]," ",""),"-",""),".",""))</f>
        <v>stipkenko20ht</v>
      </c>
      <c r="B90" s="10">
        <f>IF(JK_KENKO[[#This Row],[CTN]]&gt;0,ROW()-ROWS($B$1:$B$2),"")</f>
        <v>88</v>
      </c>
      <c r="C90" s="10" t="s">
        <v>162</v>
      </c>
      <c r="D90" s="11" t="s">
        <v>237</v>
      </c>
      <c r="E90" s="11">
        <f>SUM(JK_KENKO[[#This Row],[AWAL]]:JK_KENKO[[#This Row],[MASUK]])-JK_KENKO[[#This Row],[KELUAR]]</f>
        <v>5</v>
      </c>
      <c r="F90" s="11">
        <v>5</v>
      </c>
      <c r="G90" s="11">
        <f>SUMIF(masuk[concat],JK_KENKO[[#This Row],[concat]],masuk[CTN])</f>
        <v>0</v>
      </c>
      <c r="H90" s="11">
        <f>SUMIF(keluar[concat],JK_KENKO[[#This Row],[concat]],keluar[CTN])</f>
        <v>0</v>
      </c>
    </row>
    <row r="91" spans="1:8" x14ac:dyDescent="0.25">
      <c r="A91" s="10" t="str">
        <f>LOWER(SUBSTITUTE(SUBSTITUTE(SUBSTITUTE(JK_KENKO[[#This Row],[NAMA BARANG]]," ",""),"-",""),".",""))</f>
        <v>stipkenkoer36batik</v>
      </c>
      <c r="B91" s="10">
        <f>IF(JK_KENKO[[#This Row],[CTN]]&gt;0,ROW()-ROWS($B$1:$B$2),"")</f>
        <v>89</v>
      </c>
      <c r="C91" s="10" t="s">
        <v>163</v>
      </c>
      <c r="D91" s="11" t="s">
        <v>238</v>
      </c>
      <c r="E91" s="11">
        <f>SUM(JK_KENKO[[#This Row],[AWAL]]:JK_KENKO[[#This Row],[MASUK]])-JK_KENKO[[#This Row],[KELUAR]]</f>
        <v>1</v>
      </c>
      <c r="F91" s="11">
        <v>1</v>
      </c>
      <c r="G91" s="11">
        <f>SUMIF(masuk[concat],JK_KENKO[[#This Row],[concat]],masuk[CTN])</f>
        <v>0</v>
      </c>
      <c r="H91" s="11">
        <f>SUMIF(keluar[concat],JK_KENKO[[#This Row],[concat]],keluar[CTN])</f>
        <v>0</v>
      </c>
    </row>
    <row r="92" spans="1:8" x14ac:dyDescent="0.25">
      <c r="A92" s="12" t="str">
        <f>LOWER(SUBSTITUTE(SUBSTITUTE(SUBSTITUTE(JK_KENKO[[#This Row],[NAMA BARANG]]," ",""),"-",""),".",""))</f>
        <v>stipkenkoerw40sqputih</v>
      </c>
      <c r="B92" s="12">
        <f>IF(JK_KENKO[[#This Row],[CTN]]&gt;0,ROW()-ROWS($B$1:$B$2),"")</f>
        <v>90</v>
      </c>
      <c r="C92" s="13" t="s">
        <v>31</v>
      </c>
      <c r="D92" s="11" t="s">
        <v>32</v>
      </c>
      <c r="E92" s="11">
        <f>SUM(JK_KENKO[[#This Row],[AWAL]]:JK_KENKO[[#This Row],[MASUK]])-JK_KENKO[[#This Row],[KELUAR]]</f>
        <v>4</v>
      </c>
      <c r="G92" s="9">
        <f>SUMIF(masuk[concat],JK_KENKO[[#This Row],[concat]],masuk[CTN])</f>
        <v>4</v>
      </c>
      <c r="H92" s="11">
        <f>SUMIF(keluar[concat],JK_KENKO[[#This Row],[concat]],keluar[CTN])</f>
        <v>0</v>
      </c>
    </row>
    <row r="93" spans="1:8" x14ac:dyDescent="0.25">
      <c r="A93" s="12" t="str">
        <f>LOWER(SUBSTITUTE(SUBSTITUTE(SUBSTITUTE(JK_KENKO[[#This Row],[NAMA BARANG]]," ",""),"-",""),".",""))</f>
        <v>tapecutterjktd103</v>
      </c>
      <c r="B93" s="12">
        <f>IF(JK_KENKO[[#This Row],[CTN]]&gt;0,ROW()-ROWS($B$1:$B$2),"")</f>
        <v>91</v>
      </c>
      <c r="C93" s="13" t="s">
        <v>46</v>
      </c>
      <c r="D93" s="11" t="s">
        <v>47</v>
      </c>
      <c r="E93" s="11">
        <f>SUM(JK_KENKO[[#This Row],[AWAL]]:JK_KENKO[[#This Row],[MASUK]])-JK_KENKO[[#This Row],[KELUAR]]</f>
        <v>4</v>
      </c>
      <c r="G93" s="9">
        <f>SUMIF(masuk[concat],JK_KENKO[[#This Row],[concat]],masuk[CTN])</f>
        <v>4</v>
      </c>
      <c r="H93" s="11">
        <f>SUMIF(keluar[concat],JK_KENKO[[#This Row],[concat]],keluar[CTN])</f>
        <v>0</v>
      </c>
    </row>
    <row r="94" spans="1:8" x14ac:dyDescent="0.25">
      <c r="A94" s="10" t="str">
        <f>LOWER(SUBSTITUTE(SUBSTITUTE(SUBSTITUTE(JK_KENKO[[#This Row],[NAMA BARANG]]," ",""),"-",""),".",""))</f>
        <v>tas3234paradisejk</v>
      </c>
      <c r="B94" s="10">
        <f>IF(JK_KENKO[[#This Row],[CTN]]&gt;0,ROW()-ROWS($B$1:$B$2),"")</f>
        <v>92</v>
      </c>
      <c r="C94" s="10" t="s">
        <v>164</v>
      </c>
      <c r="D94" s="11" t="s">
        <v>218</v>
      </c>
      <c r="E94" s="11">
        <f>SUM(JK_KENKO[[#This Row],[AWAL]]:JK_KENKO[[#This Row],[MASUK]])-JK_KENKO[[#This Row],[KELUAR]]</f>
        <v>1</v>
      </c>
      <c r="F94" s="11">
        <v>1</v>
      </c>
      <c r="G94" s="11">
        <f>SUMIF(masuk[concat],JK_KENKO[[#This Row],[concat]],masuk[CTN])</f>
        <v>0</v>
      </c>
      <c r="H94" s="11">
        <f>SUMIF(keluar[concat],JK_KENKO[[#This Row],[concat]],keluar[CTN])</f>
        <v>0</v>
      </c>
    </row>
    <row r="95" spans="1:8" x14ac:dyDescent="0.25">
      <c r="A95" s="10" t="str">
        <f>LOWER(SUBSTITUTE(SUBSTITUTE(SUBSTITUTE(JK_KENKO[[#This Row],[NAMA BARANG]]," ",""),"-",""),".",""))</f>
        <v>taskenkofsb2930</v>
      </c>
      <c r="B95" s="10">
        <f>IF(JK_KENKO[[#This Row],[CTN]]&gt;0,ROW()-ROWS($B$1:$B$2),"")</f>
        <v>93</v>
      </c>
      <c r="C95" s="10" t="s">
        <v>165</v>
      </c>
      <c r="D95" s="11" t="s">
        <v>218</v>
      </c>
      <c r="E95" s="11">
        <f>SUM(JK_KENKO[[#This Row],[AWAL]]:JK_KENKO[[#This Row],[MASUK]])-JK_KENKO[[#This Row],[KELUAR]]</f>
        <v>1</v>
      </c>
      <c r="F95" s="11">
        <v>1</v>
      </c>
      <c r="G95" s="11">
        <f>SUMIF(masuk[concat],JK_KENKO[[#This Row],[concat]],masuk[CTN])</f>
        <v>0</v>
      </c>
      <c r="H95" s="11">
        <f>SUMIF(keluar[concat],JK_KENKO[[#This Row],[concat]],keluar[CTN])</f>
        <v>0</v>
      </c>
    </row>
    <row r="96" spans="1:8" x14ac:dyDescent="0.25">
      <c r="A96" s="10" t="str">
        <f>LOWER(SUBSTITUTE(SUBSTITUTE(SUBSTITUTE(JK_KENKO[[#This Row],[NAMA BARANG]]," ",""),"-",""),".",""))</f>
        <v>tipeexjk101</v>
      </c>
      <c r="B96" s="10">
        <f>IF(JK_KENKO[[#This Row],[CTN]]&gt;0,ROW()-ROWS($B$1:$B$2),"")</f>
        <v>94</v>
      </c>
      <c r="C96" s="13" t="s">
        <v>199</v>
      </c>
      <c r="D96" s="11" t="s">
        <v>231</v>
      </c>
      <c r="E96" s="11">
        <f>SUM(JK_KENKO[[#This Row],[AWAL]]:JK_KENKO[[#This Row],[MASUK]])-JK_KENKO[[#This Row],[KELUAR]]</f>
        <v>4</v>
      </c>
      <c r="G96" s="11">
        <f>SUMIF(masuk[concat],JK_KENKO[[#This Row],[concat]],masuk[CTN])</f>
        <v>4</v>
      </c>
      <c r="H96" s="11">
        <f>SUMIF(keluar[concat],JK_KENKO[[#This Row],[concat]],keluar[CTN])</f>
        <v>0</v>
      </c>
    </row>
    <row r="97" spans="1:8" x14ac:dyDescent="0.25">
      <c r="A97" s="10" t="str">
        <f>LOWER(SUBSTITUTE(SUBSTITUTE(SUBSTITUTE(JK_KENKO[[#This Row],[NAMA BARANG]]," ",""),"-",""),".",""))</f>
        <v>tipeexkenkoke107</v>
      </c>
      <c r="B97" s="10" t="str">
        <f>IF(JK_KENKO[[#This Row],[CTN]]&gt;0,ROW()-ROWS($B$1:$B$2),"")</f>
        <v/>
      </c>
      <c r="C97" s="10" t="s">
        <v>3093</v>
      </c>
      <c r="D97" s="11" t="s">
        <v>239</v>
      </c>
      <c r="E97" s="11">
        <f>SUM(JK_KENKO[[#This Row],[AWAL]]:JK_KENKO[[#This Row],[MASUK]])-JK_KENKO[[#This Row],[KELUAR]]</f>
        <v>0</v>
      </c>
      <c r="F97" s="11">
        <v>1</v>
      </c>
      <c r="G97" s="11">
        <f>SUMIF(masuk[concat],JK_KENKO[[#This Row],[concat]],masuk[CTN])</f>
        <v>0</v>
      </c>
      <c r="H97" s="11">
        <f>SUMIF(keluar[concat],JK_KENKO[[#This Row],[concat]],keluar[CTN])</f>
        <v>1</v>
      </c>
    </row>
    <row r="98" spans="1:8" x14ac:dyDescent="0.25">
      <c r="A98" s="10" t="str">
        <f>LOWER(SUBSTITUTE(SUBSTITUTE(SUBSTITUTE(JK_KENKO[[#This Row],[NAMA BARANG]]," ",""),"-",""),".",""))</f>
        <v>tipeexkenko306</v>
      </c>
      <c r="B98" s="10">
        <f>IF(JK_KENKO[[#This Row],[CTN]]&gt;0,ROW()-ROWS($B$1:$B$2),"")</f>
        <v>96</v>
      </c>
      <c r="C98" s="10" t="s">
        <v>166</v>
      </c>
      <c r="D98" s="11" t="s">
        <v>231</v>
      </c>
      <c r="E98" s="11">
        <f>SUM(JK_KENKO[[#This Row],[AWAL]]:JK_KENKO[[#This Row],[MASUK]])-JK_KENKO[[#This Row],[KELUAR]]</f>
        <v>6</v>
      </c>
      <c r="F98" s="11">
        <v>6</v>
      </c>
      <c r="G98" s="11">
        <f>SUMIF(masuk[concat],JK_KENKO[[#This Row],[concat]],masuk[CTN])</f>
        <v>0</v>
      </c>
      <c r="H98" s="11">
        <f>SUMIF(keluar[concat],JK_KENKO[[#This Row],[concat]],keluar[CTN])</f>
        <v>0</v>
      </c>
    </row>
    <row r="99" spans="1:8" x14ac:dyDescent="0.25">
      <c r="A99" s="10" t="str">
        <f>LOWER(SUBSTITUTE(SUBSTITUTE(SUBSTITUTE(JK_KENKO[[#This Row],[NAMA BARANG]]," ",""),"-",""),".",""))</f>
        <v>tipeexkenko902p</v>
      </c>
      <c r="B99" s="10">
        <f>IF(JK_KENKO[[#This Row],[CTN]]&gt;0,ROW()-ROWS($B$1:$B$2),"")</f>
        <v>97</v>
      </c>
      <c r="C99" s="10" t="s">
        <v>167</v>
      </c>
      <c r="D99" s="11" t="s">
        <v>231</v>
      </c>
      <c r="E99" s="11">
        <f>SUM(JK_KENKO[[#This Row],[AWAL]]:JK_KENKO[[#This Row],[MASUK]])-JK_KENKO[[#This Row],[KELUAR]]</f>
        <v>1</v>
      </c>
      <c r="F99" s="11">
        <v>1</v>
      </c>
      <c r="G99" s="11">
        <f>SUMIF(masuk[concat],JK_KENKO[[#This Row],[concat]],masuk[CTN])</f>
        <v>0</v>
      </c>
      <c r="H99" s="11">
        <f>SUMIF(keluar[concat],JK_KENKO[[#This Row],[concat]],keluar[CTN])</f>
        <v>0</v>
      </c>
    </row>
    <row r="100" spans="1:8" x14ac:dyDescent="0.25">
      <c r="A100" s="10" t="str">
        <f>LOWER(SUBSTITUTE(SUBSTITUTE(SUBSTITUTE(JK_KENKO[[#This Row],[NAMA BARANG]]," ",""),"-",""),".",""))</f>
        <v>tipeexkenkoke01</v>
      </c>
      <c r="B100" s="10">
        <f>IF(JK_KENKO[[#This Row],[CTN]]&gt;0,ROW()-ROWS($B$1:$B$2),"")</f>
        <v>98</v>
      </c>
      <c r="C100" s="13" t="s">
        <v>12</v>
      </c>
      <c r="D100" s="11" t="s">
        <v>13</v>
      </c>
      <c r="E100" s="11">
        <f>SUM(JK_KENKO[[#This Row],[AWAL]]:JK_KENKO[[#This Row],[MASUK]])-JK_KENKO[[#This Row],[KELUAR]]</f>
        <v>19</v>
      </c>
      <c r="G100" s="11">
        <f>SUMIF(masuk[concat],JK_KENKO[[#This Row],[concat]],masuk[CTN])</f>
        <v>20</v>
      </c>
      <c r="H100" s="11">
        <f>SUMIF(keluar[concat],JK_KENKO[[#This Row],[concat]],keluar[CTN])</f>
        <v>1</v>
      </c>
    </row>
    <row r="101" spans="1:8" x14ac:dyDescent="0.25">
      <c r="A101" s="12" t="str">
        <f>LOWER(SUBSTITUTE(SUBSTITUTE(SUBSTITUTE(JK_KENKO[[#This Row],[NAMA BARANG]]," ",""),"-",""),".",""))</f>
        <v>tipeexkenkoke108</v>
      </c>
      <c r="B101" s="12">
        <f>IF(JK_KENKO[[#This Row],[CTN]]&gt;0,ROW()-ROWS($B$1:$B$2),"")</f>
        <v>99</v>
      </c>
      <c r="C101" s="13" t="s">
        <v>41</v>
      </c>
      <c r="D101" s="11" t="s">
        <v>13</v>
      </c>
      <c r="E101" s="11">
        <f>SUM(JK_KENKO[[#This Row],[AWAL]]:JK_KENKO[[#This Row],[MASUK]])-JK_KENKO[[#This Row],[KELUAR]]</f>
        <v>5</v>
      </c>
      <c r="G101" s="9">
        <f>SUMIF(masuk[concat],JK_KENKO[[#This Row],[concat]],masuk[CTN])</f>
        <v>5</v>
      </c>
      <c r="H101" s="11">
        <f>SUMIF(keluar[concat],JK_KENKO[[#This Row],[concat]],keluar[CTN])</f>
        <v>0</v>
      </c>
    </row>
    <row r="102" spans="1:8" x14ac:dyDescent="0.25">
      <c r="A102" s="10" t="str">
        <f>LOWER(SUBSTITUTE(SUBSTITUTE(SUBSTITUTE(JK_KENKO[[#This Row],[NAMA BARANG]]," ",""),"-",""),".",""))</f>
        <v>bclipkenko107</v>
      </c>
      <c r="B102" s="10" t="str">
        <f>IF(JK_KENKO[[#This Row],[CTN]]&gt;0,ROW()-ROWS($B$1:$B$2),"")</f>
        <v/>
      </c>
      <c r="C102" s="10" t="s">
        <v>168</v>
      </c>
      <c r="D102" s="11" t="s">
        <v>203</v>
      </c>
      <c r="E102" s="11">
        <f>SUM(JK_KENKO[[#This Row],[AWAL]]:JK_KENKO[[#This Row],[MASUK]])-JK_KENKO[[#This Row],[KELUAR]]</f>
        <v>0</v>
      </c>
      <c r="G102" s="11">
        <f>SUMIF(masuk[concat],JK_KENKO[[#This Row],[concat]],masuk[CTN])</f>
        <v>0</v>
      </c>
      <c r="H102" s="11">
        <f>SUMIF(keluar[concat],JK_KENKO[[#This Row],[concat]],keluar[CTN])</f>
        <v>0</v>
      </c>
    </row>
    <row r="103" spans="1:8" x14ac:dyDescent="0.25">
      <c r="A103" s="10" t="str">
        <f>LOWER(SUBSTITUTE(SUBSTITUTE(SUBSTITUTE(JK_KENKO[[#This Row],[NAMA BARANG]]," ",""),"-",""),".",""))</f>
        <v>bclipkenko111</v>
      </c>
      <c r="B103" s="10" t="str">
        <f>IF(JK_KENKO[[#This Row],[CTN]]&gt;0,ROW()-ROWS($B$1:$B$2),"")</f>
        <v/>
      </c>
      <c r="C103" s="10" t="s">
        <v>169</v>
      </c>
      <c r="D103" s="11" t="s">
        <v>204</v>
      </c>
      <c r="E103" s="11">
        <f>SUM(JK_KENKO[[#This Row],[AWAL]]:JK_KENKO[[#This Row],[MASUK]])-JK_KENKO[[#This Row],[KELUAR]]</f>
        <v>0</v>
      </c>
      <c r="G103" s="11">
        <f>SUMIF(masuk[concat],JK_KENKO[[#This Row],[concat]],masuk[CTN])</f>
        <v>0</v>
      </c>
      <c r="H103" s="11">
        <f>SUMIF(keluar[concat],JK_KENKO[[#This Row],[concat]],keluar[CTN])</f>
        <v>0</v>
      </c>
    </row>
    <row r="104" spans="1:8" x14ac:dyDescent="0.25">
      <c r="A104" s="12" t="str">
        <f>LOWER(SUBSTITUTE(SUBSTITUTE(SUBSTITUTE(JK_KENKO[[#This Row],[NAMA BARANG]]," ",""),"-",""),".",""))</f>
        <v>ballpenjkbp338vocushitam</v>
      </c>
      <c r="B104" s="12" t="str">
        <f>IF(JK_KENKO[[#This Row],[CTN]]&gt;0,ROW()-ROWS($B$1:$B$2),"")</f>
        <v/>
      </c>
      <c r="C104" s="13" t="s">
        <v>58</v>
      </c>
      <c r="D104" s="11" t="s">
        <v>35</v>
      </c>
      <c r="E104" s="11">
        <f>SUM(JK_KENKO[[#This Row],[AWAL]]:JK_KENKO[[#This Row],[MASUK]])-JK_KENKO[[#This Row],[KELUAR]]</f>
        <v>0</v>
      </c>
      <c r="G104" s="9">
        <f>SUMIF(masuk[concat],JK_KENKO[[#This Row],[concat]],masuk[CTN])</f>
        <v>0</v>
      </c>
      <c r="H104" s="11">
        <f>SUMIF(keluar[concat],JK_KENKO[[#This Row],[concat]],keluar[CTN])</f>
        <v>0</v>
      </c>
    </row>
    <row r="105" spans="1:8" x14ac:dyDescent="0.25">
      <c r="A105" s="10" t="str">
        <f>LOWER(SUBSTITUTE(SUBSTITUTE(SUBSTITUTE(JK_KENKO[[#This Row],[NAMA BARANG]]," ",""),"-",""),".",""))</f>
        <v>bna5campusjk</v>
      </c>
      <c r="B105" s="10" t="str">
        <f>IF(JK_KENKO[[#This Row],[CTN]]&gt;0,ROW()-ROWS($B$1:$B$2),"")</f>
        <v/>
      </c>
      <c r="C105" s="10" t="s">
        <v>170</v>
      </c>
      <c r="D105" s="11">
        <v>72</v>
      </c>
      <c r="E105" s="11">
        <f>SUM(JK_KENKO[[#This Row],[AWAL]]:JK_KENKO[[#This Row],[MASUK]])-JK_KENKO[[#This Row],[KELUAR]]</f>
        <v>0</v>
      </c>
      <c r="G105" s="11">
        <f>SUMIF(masuk[concat],JK_KENKO[[#This Row],[concat]],masuk[CTN])</f>
        <v>0</v>
      </c>
      <c r="H105" s="11">
        <f>SUMIF(keluar[concat],JK_KENKO[[#This Row],[concat]],keluar[CTN])</f>
        <v>0</v>
      </c>
    </row>
    <row r="106" spans="1:8" x14ac:dyDescent="0.25">
      <c r="A106" s="10" t="str">
        <f>LOWER(SUBSTITUTE(SUBSTITUTE(SUBSTITUTE(JK_KENKO[[#This Row],[NAMA BARANG]]," ",""),"-",""),".",""))</f>
        <v>bnb5fancyjk</v>
      </c>
      <c r="B106" s="10" t="str">
        <f>IF(JK_KENKO[[#This Row],[CTN]]&gt;0,ROW()-ROWS($B$1:$B$2),"")</f>
        <v/>
      </c>
      <c r="C106" s="10" t="s">
        <v>171</v>
      </c>
      <c r="D106" s="11">
        <v>72</v>
      </c>
      <c r="E106" s="11">
        <f>SUM(JK_KENKO[[#This Row],[AWAL]]:JK_KENKO[[#This Row],[MASUK]])-JK_KENKO[[#This Row],[KELUAR]]</f>
        <v>0</v>
      </c>
      <c r="G106" s="11">
        <f>SUMIF(masuk[concat],JK_KENKO[[#This Row],[concat]],masuk[CTN])</f>
        <v>0</v>
      </c>
      <c r="H106" s="11">
        <f>SUMIF(keluar[concat],JK_KENKO[[#This Row],[concat]],keluar[CTN])</f>
        <v>0</v>
      </c>
    </row>
    <row r="107" spans="1:8" x14ac:dyDescent="0.25">
      <c r="A107" s="10" t="str">
        <f>LOWER(SUBSTITUTE(SUBSTITUTE(SUBSTITUTE(JK_KENKO[[#This Row],[NAMA BARANG]]," ",""),"-",""),".",""))</f>
        <v>bp100tjkht</v>
      </c>
      <c r="B107" s="10" t="str">
        <f>IF(JK_KENKO[[#This Row],[CTN]]&gt;0,ROW()-ROWS($B$1:$B$2),"")</f>
        <v/>
      </c>
      <c r="C107" s="10" t="s">
        <v>172</v>
      </c>
      <c r="D107" s="11" t="s">
        <v>207</v>
      </c>
      <c r="E107" s="11">
        <f>SUM(JK_KENKO[[#This Row],[AWAL]]:JK_KENKO[[#This Row],[MASUK]])-JK_KENKO[[#This Row],[KELUAR]]</f>
        <v>0</v>
      </c>
      <c r="G107" s="11">
        <f>SUMIF(masuk[concat],JK_KENKO[[#This Row],[concat]],masuk[CTN])</f>
        <v>0</v>
      </c>
      <c r="H107" s="11">
        <f>SUMIF(keluar[concat],JK_KENKO[[#This Row],[concat]],keluar[CTN])</f>
        <v>0</v>
      </c>
    </row>
    <row r="108" spans="1:8" x14ac:dyDescent="0.25">
      <c r="A108" s="10" t="str">
        <f>LOWER(SUBSTITUTE(SUBSTITUTE(SUBSTITUTE(JK_KENKO[[#This Row],[NAMA BARANG]]," ",""),"-",""),".",""))</f>
        <v>bpeasygelkenkoht</v>
      </c>
      <c r="B108" s="10" t="str">
        <f>IF(JK_KENKO[[#This Row],[CTN]]&gt;0,ROW()-ROWS($B$1:$B$2),"")</f>
        <v/>
      </c>
      <c r="C108" s="10" t="s">
        <v>173</v>
      </c>
      <c r="D108" s="11" t="s">
        <v>207</v>
      </c>
      <c r="E108" s="11">
        <f>SUM(JK_KENKO[[#This Row],[AWAL]]:JK_KENKO[[#This Row],[MASUK]])-JK_KENKO[[#This Row],[KELUAR]]</f>
        <v>0</v>
      </c>
      <c r="G108" s="11">
        <f>SUMIF(masuk[concat],JK_KENKO[[#This Row],[concat]],masuk[CTN])</f>
        <v>0</v>
      </c>
      <c r="H108" s="11">
        <f>SUMIF(keluar[concat],JK_KENKO[[#This Row],[concat]],keluar[CTN])</f>
        <v>0</v>
      </c>
    </row>
    <row r="109" spans="1:8" x14ac:dyDescent="0.25">
      <c r="A109" s="10" t="str">
        <f>LOWER(SUBSTITUTE(SUBSTITUTE(SUBSTITUTE(JK_KENKO[[#This Row],[NAMA BARANG]]," ",""),"-",""),".",""))</f>
        <v>bphitechkenko04hj</v>
      </c>
      <c r="B109" s="10" t="str">
        <f>IF(JK_KENKO[[#This Row],[CTN]]&gt;0,ROW()-ROWS($B$1:$B$2),"")</f>
        <v/>
      </c>
      <c r="C109" s="10" t="s">
        <v>174</v>
      </c>
      <c r="D109" s="11" t="s">
        <v>207</v>
      </c>
      <c r="E109" s="11">
        <f>SUM(JK_KENKO[[#This Row],[AWAL]]:JK_KENKO[[#This Row],[MASUK]])-JK_KENKO[[#This Row],[KELUAR]]</f>
        <v>0</v>
      </c>
      <c r="G109" s="11">
        <f>SUMIF(masuk[concat],JK_KENKO[[#This Row],[concat]],masuk[CTN])</f>
        <v>0</v>
      </c>
      <c r="H109" s="11">
        <f>SUMIF(keluar[concat],JK_KENKO[[#This Row],[concat]],keluar[CTN])</f>
        <v>0</v>
      </c>
    </row>
    <row r="110" spans="1:8" x14ac:dyDescent="0.25">
      <c r="A110" s="10" t="str">
        <f>LOWER(SUBSTITUTE(SUBSTITUTE(SUBSTITUTE(JK_KENKO[[#This Row],[NAMA BARANG]]," ",""),"-",""),".",""))</f>
        <v>bphitechkenko04or</v>
      </c>
      <c r="B110" s="10" t="str">
        <f>IF(JK_KENKO[[#This Row],[CTN]]&gt;0,ROW()-ROWS($B$1:$B$2),"")</f>
        <v/>
      </c>
      <c r="C110" s="10" t="s">
        <v>175</v>
      </c>
      <c r="D110" s="11" t="s">
        <v>207</v>
      </c>
      <c r="E110" s="11">
        <f>SUM(JK_KENKO[[#This Row],[AWAL]]:JK_KENKO[[#This Row],[MASUK]])-JK_KENKO[[#This Row],[KELUAR]]</f>
        <v>0</v>
      </c>
      <c r="G110" s="11">
        <f>SUMIF(masuk[concat],JK_KENKO[[#This Row],[concat]],masuk[CTN])</f>
        <v>0</v>
      </c>
      <c r="H110" s="11">
        <f>SUMIF(keluar[concat],JK_KENKO[[#This Row],[concat]],keluar[CTN])</f>
        <v>0</v>
      </c>
    </row>
    <row r="111" spans="1:8" x14ac:dyDescent="0.25">
      <c r="A111" s="10" t="str">
        <f>LOWER(SUBSTITUTE(SUBSTITUTE(SUBSTITUTE(JK_KENKO[[#This Row],[NAMA BARANG]]," ",""),"-",""),".",""))</f>
        <v>bphitechkenko04pink</v>
      </c>
      <c r="B111" s="10" t="str">
        <f>IF(JK_KENKO[[#This Row],[CTN]]&gt;0,ROW()-ROWS($B$1:$B$2),"")</f>
        <v/>
      </c>
      <c r="C111" s="10" t="s">
        <v>176</v>
      </c>
      <c r="D111" s="11" t="s">
        <v>207</v>
      </c>
      <c r="E111" s="11">
        <f>SUM(JK_KENKO[[#This Row],[AWAL]]:JK_KENKO[[#This Row],[MASUK]])-JK_KENKO[[#This Row],[KELUAR]]</f>
        <v>0</v>
      </c>
      <c r="G111" s="11">
        <f>SUMIF(masuk[concat],JK_KENKO[[#This Row],[concat]],masuk[CTN])</f>
        <v>0</v>
      </c>
      <c r="H111" s="11">
        <f>SUMIF(keluar[concat],JK_KENKO[[#This Row],[concat]],keluar[CTN])</f>
        <v>0</v>
      </c>
    </row>
    <row r="112" spans="1:8" x14ac:dyDescent="0.25">
      <c r="A112" s="10" t="str">
        <f>LOWER(SUBSTITUTE(SUBSTITUTE(SUBSTITUTE(JK_KENKO[[#This Row],[NAMA BARANG]]," ",""),"-",""),".",""))</f>
        <v>bphitechkenko04ungu</v>
      </c>
      <c r="B112" s="10" t="str">
        <f>IF(JK_KENKO[[#This Row],[CTN]]&gt;0,ROW()-ROWS($B$1:$B$2),"")</f>
        <v/>
      </c>
      <c r="C112" s="10" t="s">
        <v>177</v>
      </c>
      <c r="D112" s="11" t="s">
        <v>207</v>
      </c>
      <c r="E112" s="11">
        <f>SUM(JK_KENKO[[#This Row],[AWAL]]:JK_KENKO[[#This Row],[MASUK]])-JK_KENKO[[#This Row],[KELUAR]]</f>
        <v>0</v>
      </c>
      <c r="G112" s="11">
        <f>SUMIF(masuk[concat],JK_KENKO[[#This Row],[concat]],masuk[CTN])</f>
        <v>0</v>
      </c>
      <c r="H112" s="11">
        <f>SUMIF(keluar[concat],JK_KENKO[[#This Row],[concat]],keluar[CTN])</f>
        <v>0</v>
      </c>
    </row>
    <row r="113" spans="1:8" x14ac:dyDescent="0.25">
      <c r="A113" s="10" t="str">
        <f>LOWER(SUBSTITUTE(SUBSTITUTE(SUBSTITUTE(JK_KENKO[[#This Row],[NAMA BARANG]]," ",""),"-",""),".",""))</f>
        <v>bpkenkonk7dotb</v>
      </c>
      <c r="B113" s="10" t="str">
        <f>IF(JK_KENKO[[#This Row],[CTN]]&gt;0,ROW()-ROWS($B$1:$B$2),"")</f>
        <v/>
      </c>
      <c r="C113" s="10" t="s">
        <v>178</v>
      </c>
      <c r="D113" s="11" t="s">
        <v>207</v>
      </c>
      <c r="E113" s="11">
        <f>SUM(JK_KENKO[[#This Row],[AWAL]]:JK_KENKO[[#This Row],[MASUK]])-JK_KENKO[[#This Row],[KELUAR]]</f>
        <v>0</v>
      </c>
      <c r="G113" s="11">
        <f>SUMIF(masuk[concat],JK_KENKO[[#This Row],[concat]],masuk[CTN])</f>
        <v>0</v>
      </c>
      <c r="H113" s="11">
        <f>SUMIF(keluar[concat],JK_KENKO[[#This Row],[concat]],keluar[CTN])</f>
        <v>0</v>
      </c>
    </row>
    <row r="114" spans="1:8" x14ac:dyDescent="0.25">
      <c r="A114" s="10" t="str">
        <f>LOWER(SUBSTITUTE(SUBSTITUTE(SUBSTITUTE(JK_KENKO[[#This Row],[NAMA BARANG]]," ",""),"-",""),".",""))</f>
        <v>cutterkenko918tr</v>
      </c>
      <c r="B114" s="10" t="str">
        <f>IF(JK_KENKO[[#This Row],[CTN]]&gt;0,ROW()-ROWS($B$1:$B$2),"")</f>
        <v/>
      </c>
      <c r="C114" s="10" t="s">
        <v>179</v>
      </c>
      <c r="D114" s="11" t="s">
        <v>216</v>
      </c>
      <c r="E114" s="11">
        <f>SUM(JK_KENKO[[#This Row],[AWAL]]:JK_KENKO[[#This Row],[MASUK]])-JK_KENKO[[#This Row],[KELUAR]]</f>
        <v>0</v>
      </c>
      <c r="G114" s="11">
        <f>SUMIF(masuk[concat],JK_KENKO[[#This Row],[concat]],masuk[CTN])</f>
        <v>0</v>
      </c>
      <c r="H114" s="11">
        <f>SUMIF(keluar[concat],JK_KENKO[[#This Row],[concat]],keluar[CTN])</f>
        <v>0</v>
      </c>
    </row>
    <row r="115" spans="1:8" x14ac:dyDescent="0.25">
      <c r="A115" s="10" t="str">
        <f>LOWER(SUBSTITUTE(SUBSTITUTE(SUBSTITUTE(JK_KENKO[[#This Row],[NAMA BARANG]]," ",""),"-",""),".",""))</f>
        <v>cutterkenkoa300</v>
      </c>
      <c r="B115" s="10" t="str">
        <f>IF(JK_KENKO[[#This Row],[CTN]]&gt;0,ROW()-ROWS($B$1:$B$2),"")</f>
        <v/>
      </c>
      <c r="C115" s="10" t="s">
        <v>180</v>
      </c>
      <c r="D115" s="11" t="s">
        <v>217</v>
      </c>
      <c r="E115" s="11">
        <f>SUM(JK_KENKO[[#This Row],[AWAL]]:JK_KENKO[[#This Row],[MASUK]])-JK_KENKO[[#This Row],[KELUAR]]</f>
        <v>0</v>
      </c>
      <c r="G115" s="11">
        <f>SUMIF(masuk[concat],JK_KENKO[[#This Row],[concat]],masuk[CTN])</f>
        <v>0</v>
      </c>
      <c r="H115" s="11">
        <f>SUMIF(keluar[concat],JK_KENKO[[#This Row],[concat]],keluar[CTN])</f>
        <v>0</v>
      </c>
    </row>
    <row r="116" spans="1:8" x14ac:dyDescent="0.25">
      <c r="A116" s="10" t="str">
        <f>LOWER(SUBSTITUTE(SUBSTITUTE(SUBSTITUTE(JK_KENKO[[#This Row],[NAMA BARANG]]," ",""),"-",""),".",""))</f>
        <v>cutterkenkol500</v>
      </c>
      <c r="B116" s="10" t="str">
        <f>IF(JK_KENKO[[#This Row],[CTN]]&gt;0,ROW()-ROWS($B$1:$B$2),"")</f>
        <v/>
      </c>
      <c r="C116" s="10" t="s">
        <v>181</v>
      </c>
      <c r="D116" s="11" t="s">
        <v>216</v>
      </c>
      <c r="E116" s="11">
        <f>SUM(JK_KENKO[[#This Row],[AWAL]]:JK_KENKO[[#This Row],[MASUK]])-JK_KENKO[[#This Row],[KELUAR]]</f>
        <v>0</v>
      </c>
      <c r="G116" s="11">
        <f>SUMIF(masuk[concat],JK_KENKO[[#This Row],[concat]],masuk[CTN])</f>
        <v>0</v>
      </c>
      <c r="H116" s="11">
        <f>SUMIF(keluar[concat],JK_KENKO[[#This Row],[concat]],keluar[CTN])</f>
        <v>0</v>
      </c>
    </row>
    <row r="117" spans="1:8" x14ac:dyDescent="0.25">
      <c r="A117" s="10" t="str">
        <f>LOWER(SUBSTITUTE(SUBSTITUTE(SUBSTITUTE(JK_KENKO[[#This Row],[NAMA BARANG]]," ",""),"-",""),".",""))</f>
        <v>dispenserjktd102</v>
      </c>
      <c r="B117" s="10" t="str">
        <f>IF(JK_KENKO[[#This Row],[CTN]]&gt;0,ROW()-ROWS($B$1:$B$2),"")</f>
        <v/>
      </c>
      <c r="C117" s="10" t="s">
        <v>182</v>
      </c>
      <c r="D117" s="11" t="s">
        <v>230</v>
      </c>
      <c r="E117" s="11">
        <f>SUM(JK_KENKO[[#This Row],[AWAL]]:JK_KENKO[[#This Row],[MASUK]])-JK_KENKO[[#This Row],[KELUAR]]</f>
        <v>0</v>
      </c>
      <c r="G117" s="11">
        <f>SUMIF(masuk[concat],JK_KENKO[[#This Row],[concat]],masuk[CTN])</f>
        <v>0</v>
      </c>
      <c r="H117" s="11">
        <f>SUMIF(keluar[concat],JK_KENKO[[#This Row],[concat]],keluar[CTN])</f>
        <v>0</v>
      </c>
    </row>
    <row r="118" spans="1:8" x14ac:dyDescent="0.25">
      <c r="A118" s="10" t="str">
        <f>LOWER(SUBSTITUTE(SUBSTITUTE(SUBSTITUTE(JK_KENKO[[#This Row],[NAMA BARANG]]," ",""),"-",""),".",""))</f>
        <v>isicutterkenkob</v>
      </c>
      <c r="B118" s="10" t="str">
        <f>IF(JK_KENKO[[#This Row],[CTN]]&gt;0,ROW()-ROWS($B$1:$B$2),"")</f>
        <v/>
      </c>
      <c r="C118" s="10" t="s">
        <v>183</v>
      </c>
      <c r="D118" s="11" t="s">
        <v>233</v>
      </c>
      <c r="E118" s="11">
        <f>SUM(JK_KENKO[[#This Row],[AWAL]]:JK_KENKO[[#This Row],[MASUK]])-JK_KENKO[[#This Row],[KELUAR]]</f>
        <v>0</v>
      </c>
      <c r="G118" s="11">
        <f>SUMIF(masuk[concat],JK_KENKO[[#This Row],[concat]],masuk[CTN])</f>
        <v>0</v>
      </c>
      <c r="H118" s="11">
        <f>SUMIF(keluar[concat],JK_KENKO[[#This Row],[concat]],keluar[CTN])</f>
        <v>0</v>
      </c>
    </row>
    <row r="119" spans="1:8" x14ac:dyDescent="0.25">
      <c r="A119" s="10" t="str">
        <f>LOWER(SUBSTITUTE(SUBSTITUTE(SUBSTITUTE(JK_KENKO[[#This Row],[NAMA BARANG]]," ",""),"-",""),".",""))</f>
        <v>isistapleskenkono101m</v>
      </c>
      <c r="B119" s="10" t="str">
        <f>IF(JK_KENKO[[#This Row],[CTN]]&gt;0,ROW()-ROWS($B$1:$B$2),"")</f>
        <v/>
      </c>
      <c r="C119" s="10" t="s">
        <v>184</v>
      </c>
      <c r="D119" s="11" t="s">
        <v>240</v>
      </c>
      <c r="E119" s="11">
        <f>SUM(JK_KENKO[[#This Row],[AWAL]]:JK_KENKO[[#This Row],[MASUK]])-JK_KENKO[[#This Row],[KELUAR]]</f>
        <v>0</v>
      </c>
      <c r="G119" s="11">
        <f>SUMIF(masuk[concat],JK_KENKO[[#This Row],[concat]],masuk[CTN])</f>
        <v>0</v>
      </c>
      <c r="H119" s="11">
        <f>SUMIF(keluar[concat],JK_KENKO[[#This Row],[concat]],keluar[CTN])</f>
        <v>0</v>
      </c>
    </row>
    <row r="120" spans="1:8" customFormat="1" x14ac:dyDescent="0.25">
      <c r="A120" s="10" t="str">
        <f>LOWER(SUBSTITUTE(SUBSTITUTE(SUBSTITUTE(JK_KENKO[[#This Row],[NAMA BARANG]]," ",""),"-",""),".",""))</f>
        <v>lleafb5100kenko</v>
      </c>
      <c r="B120" s="10" t="str">
        <f>IF(JK_KENKO[[#This Row],[CTN]]&gt;0,ROW()-ROWS($B$1:$B$2),"")</f>
        <v/>
      </c>
      <c r="C120" s="10" t="s">
        <v>185</v>
      </c>
      <c r="D120" s="11" t="s">
        <v>224</v>
      </c>
      <c r="E120" s="11">
        <f>SUM(JK_KENKO[[#This Row],[AWAL]]:JK_KENKO[[#This Row],[MASUK]])-JK_KENKO[[#This Row],[KELUAR]]</f>
        <v>0</v>
      </c>
      <c r="F120" s="11"/>
      <c r="G120" s="11">
        <f>SUMIF(masuk[concat],JK_KENKO[[#This Row],[concat]],masuk[CTN])</f>
        <v>0</v>
      </c>
      <c r="H120" s="11">
        <f>SUMIF(keluar[concat],JK_KENKO[[#This Row],[concat]],keluar[CTN])</f>
        <v>0</v>
      </c>
    </row>
    <row r="121" spans="1:8" customFormat="1" x14ac:dyDescent="0.25">
      <c r="A121" s="10" t="str">
        <f>LOWER(SUBSTITUTE(SUBSTITUTE(SUBSTITUTE(JK_KENKO[[#This Row],[NAMA BARANG]]," ",""),"-",""),".",""))</f>
        <v>lemkenkolg50</v>
      </c>
      <c r="B121" s="10" t="str">
        <f>IF(JK_KENKO[[#This Row],[CTN]]&gt;0,ROW()-ROWS($B$1:$B$2),"")</f>
        <v/>
      </c>
      <c r="C121" s="10" t="s">
        <v>186</v>
      </c>
      <c r="D121" s="11" t="s">
        <v>216</v>
      </c>
      <c r="E121" s="11">
        <f>SUM(JK_KENKO[[#This Row],[AWAL]]:JK_KENKO[[#This Row],[MASUK]])-JK_KENKO[[#This Row],[KELUAR]]</f>
        <v>0</v>
      </c>
      <c r="F121" s="11"/>
      <c r="G121" s="11">
        <f>SUMIF(masuk[concat],JK_KENKO[[#This Row],[concat]],masuk[CTN])</f>
        <v>0</v>
      </c>
      <c r="H121" s="11">
        <f>SUMIF(keluar[concat],JK_KENKO[[#This Row],[concat]],keluar[CTN])</f>
        <v>0</v>
      </c>
    </row>
    <row r="122" spans="1:8" customFormat="1" x14ac:dyDescent="0.25">
      <c r="A122" s="10" t="str">
        <f>LOWER(SUBSTITUTE(SUBSTITUTE(SUBSTITUTE(JK_KENKO[[#This Row],[NAMA BARANG]]," ",""),"-",""),".",""))</f>
        <v>lemstick15grkenko</v>
      </c>
      <c r="B122" s="10" t="str">
        <f>IF(JK_KENKO[[#This Row],[CTN]]&gt;0,ROW()-ROWS($B$1:$B$2),"")</f>
        <v/>
      </c>
      <c r="C122" s="10" t="s">
        <v>187</v>
      </c>
      <c r="D122" s="11" t="s">
        <v>241</v>
      </c>
      <c r="E122" s="11">
        <f>SUM(JK_KENKO[[#This Row],[AWAL]]:JK_KENKO[[#This Row],[MASUK]])-JK_KENKO[[#This Row],[KELUAR]]</f>
        <v>0</v>
      </c>
      <c r="F122" s="11"/>
      <c r="G122" s="11">
        <f>SUMIF(masuk[concat],JK_KENKO[[#This Row],[concat]],masuk[CTN])</f>
        <v>0</v>
      </c>
      <c r="H122" s="11">
        <f>SUMIF(keluar[concat],JK_KENKO[[#This Row],[concat]],keluar[CTN])</f>
        <v>0</v>
      </c>
    </row>
    <row r="123" spans="1:8" customFormat="1" x14ac:dyDescent="0.25">
      <c r="A123" s="10" t="str">
        <f>LOWER(SUBSTITUTE(SUBSTITUTE(SUBSTITUTE(JK_KENKO[[#This Row],[NAMA BARANG]]," ",""),"-",""),".",""))</f>
        <v>mesinkenkomx6600a</v>
      </c>
      <c r="B123" s="10" t="str">
        <f>IF(JK_KENKO[[#This Row],[CTN]]&gt;0,ROW()-ROWS($B$1:$B$2),"")</f>
        <v/>
      </c>
      <c r="C123" s="10" t="s">
        <v>188</v>
      </c>
      <c r="D123" s="11" t="s">
        <v>242</v>
      </c>
      <c r="E123" s="11">
        <f>SUM(JK_KENKO[[#This Row],[AWAL]]:JK_KENKO[[#This Row],[MASUK]])-JK_KENKO[[#This Row],[KELUAR]]</f>
        <v>0</v>
      </c>
      <c r="F123" s="11"/>
      <c r="G123" s="11">
        <f>SUMIF(masuk[concat],JK_KENKO[[#This Row],[concat]],masuk[CTN])</f>
        <v>0</v>
      </c>
      <c r="H123" s="11">
        <f>SUMIF(keluar[concat],JK_KENKO[[#This Row],[concat]],keluar[CTN])</f>
        <v>0</v>
      </c>
    </row>
    <row r="124" spans="1:8" customFormat="1" x14ac:dyDescent="0.25">
      <c r="A124" s="10" t="str">
        <f>LOWER(SUBSTITUTE(SUBSTITUTE(SUBSTITUTE(JK_KENKO[[#This Row],[NAMA BARANG]]," ",""),"-",""),".",""))</f>
        <v>optiti24wjk</v>
      </c>
      <c r="B124" s="10" t="str">
        <f>IF(JK_KENKO[[#This Row],[CTN]]&gt;0,ROW()-ROWS($B$1:$B$2),"")</f>
        <v/>
      </c>
      <c r="C124" s="10" t="s">
        <v>189</v>
      </c>
      <c r="D124" s="11" t="s">
        <v>243</v>
      </c>
      <c r="E124" s="11">
        <f>SUM(JK_KENKO[[#This Row],[AWAL]]:JK_KENKO[[#This Row],[MASUK]])-JK_KENKO[[#This Row],[KELUAR]]</f>
        <v>0</v>
      </c>
      <c r="F124" s="11"/>
      <c r="G124" s="11">
        <f>SUMIF(masuk[concat],JK_KENKO[[#This Row],[concat]],masuk[CTN])</f>
        <v>0</v>
      </c>
      <c r="H124" s="11">
        <f>SUMIF(keluar[concat],JK_KENKO[[#This Row],[concat]],keluar[CTN])</f>
        <v>0</v>
      </c>
    </row>
    <row r="125" spans="1:8" customFormat="1" x14ac:dyDescent="0.25">
      <c r="A125" s="10" t="str">
        <f>LOWER(SUBSTITUTE(SUBSTITUTE(SUBSTITUTE(JK_KENKO[[#This Row],[NAMA BARANG]]," ",""),"-",""),".",""))</f>
        <v>papercutterjk3038</v>
      </c>
      <c r="B125" s="10" t="str">
        <f>IF(JK_KENKO[[#This Row],[CTN]]&gt;0,ROW()-ROWS($B$1:$B$2),"")</f>
        <v/>
      </c>
      <c r="C125" s="10" t="s">
        <v>190</v>
      </c>
      <c r="D125" s="11" t="s">
        <v>244</v>
      </c>
      <c r="E125" s="11">
        <f>SUM(JK_KENKO[[#This Row],[AWAL]]:JK_KENKO[[#This Row],[MASUK]])-JK_KENKO[[#This Row],[KELUAR]]</f>
        <v>0</v>
      </c>
      <c r="F125" s="11"/>
      <c r="G125" s="11">
        <f>SUMIF(masuk[concat],JK_KENKO[[#This Row],[concat]],masuk[CTN])</f>
        <v>0</v>
      </c>
      <c r="H125" s="11">
        <f>SUMIF(keluar[concat],JK_KENKO[[#This Row],[concat]],keluar[CTN])</f>
        <v>0</v>
      </c>
    </row>
    <row r="126" spans="1:8" customFormat="1" x14ac:dyDescent="0.25">
      <c r="A126" s="10" t="str">
        <f>LOWER(SUBSTITUTE(SUBSTITUTE(SUBSTITUTE(JK_KENKO[[#This Row],[NAMA BARANG]]," ",""),"-",""),".",""))</f>
        <v>pckenko0719urfancy</v>
      </c>
      <c r="B126" s="10" t="str">
        <f>IF(JK_KENKO[[#This Row],[CTN]]&gt;0,ROW()-ROWS($B$1:$B$2),"")</f>
        <v/>
      </c>
      <c r="C126" s="10" t="s">
        <v>191</v>
      </c>
      <c r="D126" s="11" t="s">
        <v>227</v>
      </c>
      <c r="E126" s="11">
        <f>SUM(JK_KENKO[[#This Row],[AWAL]]:JK_KENKO[[#This Row],[MASUK]])-JK_KENKO[[#This Row],[KELUAR]]</f>
        <v>0</v>
      </c>
      <c r="F126" s="11"/>
      <c r="G126" s="11">
        <f>SUMIF(masuk[concat],JK_KENKO[[#This Row],[concat]],masuk[CTN])</f>
        <v>0</v>
      </c>
      <c r="H126" s="11">
        <f>SUMIF(keluar[concat],JK_KENKO[[#This Row],[concat]],keluar[CTN])</f>
        <v>0</v>
      </c>
    </row>
    <row r="127" spans="1:8" customFormat="1" x14ac:dyDescent="0.25">
      <c r="A127" s="10" t="str">
        <f>LOWER(SUBSTITUTE(SUBSTITUTE(SUBSTITUTE(JK_KENKO[[#This Row],[NAMA BARANG]]," ",""),"-",""),".",""))</f>
        <v>plakbandkenkotrans45mm</v>
      </c>
      <c r="B127" s="10" t="str">
        <f>IF(JK_KENKO[[#This Row],[CTN]]&gt;0,ROW()-ROWS($B$1:$B$2),"")</f>
        <v/>
      </c>
      <c r="C127" s="10" t="s">
        <v>192</v>
      </c>
      <c r="D127" s="11">
        <v>72</v>
      </c>
      <c r="E127" s="11">
        <f>SUM(JK_KENKO[[#This Row],[AWAL]]:JK_KENKO[[#This Row],[MASUK]])-JK_KENKO[[#This Row],[KELUAR]]</f>
        <v>0</v>
      </c>
      <c r="F127" s="11"/>
      <c r="G127" s="11">
        <f>SUMIF(masuk[concat],JK_KENKO[[#This Row],[concat]],masuk[CTN])</f>
        <v>0</v>
      </c>
      <c r="H127" s="11">
        <f>SUMIF(keluar[concat],JK_KENKO[[#This Row],[concat]],keluar[CTN])</f>
        <v>0</v>
      </c>
    </row>
    <row r="128" spans="1:8" customFormat="1" x14ac:dyDescent="0.25">
      <c r="A128" s="10" t="str">
        <f>LOWER(SUBSTITUTE(SUBSTITUTE(SUBSTITUTE(JK_KENKO[[#This Row],[NAMA BARANG]]," ",""),"-",""),".",""))</f>
        <v>pocketnotekenko403</v>
      </c>
      <c r="B128" s="10" t="str">
        <f>IF(JK_KENKO[[#This Row],[CTN]]&gt;0,ROW()-ROWS($B$1:$B$2),"")</f>
        <v/>
      </c>
      <c r="C128" s="10" t="s">
        <v>193</v>
      </c>
      <c r="D128" s="11" t="s">
        <v>214</v>
      </c>
      <c r="E128" s="11">
        <f>SUM(JK_KENKO[[#This Row],[AWAL]]:JK_KENKO[[#This Row],[MASUK]])-JK_KENKO[[#This Row],[KELUAR]]</f>
        <v>0</v>
      </c>
      <c r="F128" s="11"/>
      <c r="G128" s="11">
        <f>SUMIF(masuk[concat],JK_KENKO[[#This Row],[concat]],masuk[CTN])</f>
        <v>0</v>
      </c>
      <c r="H128" s="11">
        <f>SUMIF(keluar[concat],JK_KENKO[[#This Row],[concat]],keluar[CTN])</f>
        <v>0</v>
      </c>
    </row>
    <row r="129" spans="1:8" customFormat="1" x14ac:dyDescent="0.25">
      <c r="A129" s="10" t="str">
        <f>LOWER(SUBSTITUTE(SUBSTITUTE(SUBSTITUTE(JK_KENKO[[#This Row],[NAMA BARANG]]," ",""),"-",""),".",""))</f>
        <v>pocketnotekenko501</v>
      </c>
      <c r="B129" s="10" t="str">
        <f>IF(JK_KENKO[[#This Row],[CTN]]&gt;0,ROW()-ROWS($B$1:$B$2),"")</f>
        <v/>
      </c>
      <c r="C129" s="10" t="s">
        <v>194</v>
      </c>
      <c r="D129" s="11" t="s">
        <v>245</v>
      </c>
      <c r="E129" s="11">
        <f>SUM(JK_KENKO[[#This Row],[AWAL]]:JK_KENKO[[#This Row],[MASUK]])-JK_KENKO[[#This Row],[KELUAR]]</f>
        <v>0</v>
      </c>
      <c r="F129" s="11"/>
      <c r="G129" s="11">
        <f>SUMIF(masuk[concat],JK_KENKO[[#This Row],[concat]],masuk[CTN])</f>
        <v>0</v>
      </c>
      <c r="H129" s="11">
        <f>SUMIF(keluar[concat],JK_KENKO[[#This Row],[concat]],keluar[CTN])</f>
        <v>0</v>
      </c>
    </row>
    <row r="130" spans="1:8" customFormat="1" x14ac:dyDescent="0.25">
      <c r="A130" s="10" t="str">
        <f>LOWER(SUBSTITUTE(SUBSTITUTE(SUBSTITUTE(JK_KENKO[[#This Row],[NAMA BARANG]]," ",""),"-",""),".",""))</f>
        <v>punchkenko30xl</v>
      </c>
      <c r="B130" s="10" t="str">
        <f>IF(JK_KENKO[[#This Row],[CTN]]&gt;0,ROW()-ROWS($B$1:$B$2),"")</f>
        <v/>
      </c>
      <c r="C130" s="10" t="s">
        <v>195</v>
      </c>
      <c r="D130" s="11" t="s">
        <v>215</v>
      </c>
      <c r="E130" s="11">
        <f>SUM(JK_KENKO[[#This Row],[AWAL]]:JK_KENKO[[#This Row],[MASUK]])-JK_KENKO[[#This Row],[KELUAR]]</f>
        <v>0</v>
      </c>
      <c r="F130" s="11"/>
      <c r="G130" s="11">
        <f>SUMIF(masuk[concat],JK_KENKO[[#This Row],[concat]],masuk[CTN])</f>
        <v>0</v>
      </c>
      <c r="H130" s="11">
        <f>SUMIF(keluar[concat],JK_KENKO[[#This Row],[concat]],keluar[CTN])</f>
        <v>0</v>
      </c>
    </row>
    <row r="131" spans="1:8" customFormat="1" x14ac:dyDescent="0.25">
      <c r="A131" s="10" t="str">
        <f>LOWER(SUBSTITUTE(SUBSTITUTE(SUBSTITUTE(JK_KENKO[[#This Row],[NAMA BARANG]]," ",""),"-",""),".",""))</f>
        <v>punchkenko85n</v>
      </c>
      <c r="B131" s="10" t="str">
        <f>IF(JK_KENKO[[#This Row],[CTN]]&gt;0,ROW()-ROWS($B$1:$B$2),"")</f>
        <v/>
      </c>
      <c r="C131" s="10" t="s">
        <v>196</v>
      </c>
      <c r="D131" s="11" t="s">
        <v>230</v>
      </c>
      <c r="E131" s="11">
        <f>SUM(JK_KENKO[[#This Row],[AWAL]]:JK_KENKO[[#This Row],[MASUK]])-JK_KENKO[[#This Row],[KELUAR]]</f>
        <v>0</v>
      </c>
      <c r="F131" s="11"/>
      <c r="G131" s="11">
        <f>SUMIF(masuk[concat],JK_KENKO[[#This Row],[concat]],masuk[CTN])</f>
        <v>0</v>
      </c>
      <c r="H131" s="11">
        <f>SUMIF(keluar[concat],JK_KENKO[[#This Row],[concat]],keluar[CTN])</f>
        <v>0</v>
      </c>
    </row>
    <row r="132" spans="1:8" customFormat="1" x14ac:dyDescent="0.25">
      <c r="A132" s="10" t="str">
        <f>LOWER(SUBSTITUTE(SUBSTITUTE(SUBSTITUTE(JK_KENKO[[#This Row],[NAMA BARANG]]," ",""),"-",""),".",""))</f>
        <v>punchkenko85xl</v>
      </c>
      <c r="B132" s="10" t="str">
        <f>IF(JK_KENKO[[#This Row],[CTN]]&gt;0,ROW()-ROWS($B$1:$B$2),"")</f>
        <v/>
      </c>
      <c r="C132" s="10" t="s">
        <v>197</v>
      </c>
      <c r="D132" s="11" t="s">
        <v>230</v>
      </c>
      <c r="E132" s="11">
        <f>SUM(JK_KENKO[[#This Row],[AWAL]]:JK_KENKO[[#This Row],[MASUK]])-JK_KENKO[[#This Row],[KELUAR]]</f>
        <v>0</v>
      </c>
      <c r="F132" s="11"/>
      <c r="G132" s="11">
        <f>SUMIF(masuk[concat],JK_KENKO[[#This Row],[concat]],masuk[CTN])</f>
        <v>0</v>
      </c>
      <c r="H132" s="11">
        <f>SUMIF(keluar[concat],JK_KENKO[[#This Row],[concat]],keluar[CTN])</f>
        <v>0</v>
      </c>
    </row>
    <row r="133" spans="1:8" customFormat="1" x14ac:dyDescent="0.25">
      <c r="A133" s="10" t="str">
        <f>LOWER(SUBSTITUTE(SUBSTITUTE(SUBSTITUTE(JK_KENKO[[#This Row],[NAMA BARANG]]," ",""),"-",""),".",""))</f>
        <v>staplerkenkohd/10d</v>
      </c>
      <c r="B133" s="10" t="str">
        <f>IF(JK_KENKO[[#This Row],[CTN]]&gt;0,ROW()-ROWS($B$1:$B$2),"")</f>
        <v/>
      </c>
      <c r="C133" s="10" t="s">
        <v>198</v>
      </c>
      <c r="D133" s="11" t="s">
        <v>216</v>
      </c>
      <c r="E133" s="11">
        <f>SUM(JK_KENKO[[#This Row],[AWAL]]:JK_KENKO[[#This Row],[MASUK]])-JK_KENKO[[#This Row],[KELUAR]]</f>
        <v>0</v>
      </c>
      <c r="F133" s="11"/>
      <c r="G133" s="11">
        <f>SUMIF(masuk[concat],JK_KENKO[[#This Row],[concat]],masuk[CTN])</f>
        <v>0</v>
      </c>
      <c r="H133" s="11">
        <f>SUMIF(keluar[concat],JK_KENKO[[#This Row],[concat]],keluar[CTN])</f>
        <v>0</v>
      </c>
    </row>
    <row r="134" spans="1:8" customFormat="1" x14ac:dyDescent="0.25">
      <c r="A134" s="10" t="str">
        <f>LOWER(SUBSTITUTE(SUBSTITUTE(SUBSTITUTE(JK_KENKO[[#This Row],[NAMA BARANG]]," ",""),"-",""),".",""))</f>
        <v>tipeexkenko823m</v>
      </c>
      <c r="B134" s="10" t="str">
        <f>IF(JK_KENKO[[#This Row],[CTN]]&gt;0,ROW()-ROWS($B$1:$B$2),"")</f>
        <v/>
      </c>
      <c r="C134" s="10" t="s">
        <v>200</v>
      </c>
      <c r="D134" s="11" t="s">
        <v>239</v>
      </c>
      <c r="E134" s="11">
        <f>SUM(JK_KENKO[[#This Row],[AWAL]]:JK_KENKO[[#This Row],[MASUK]])-JK_KENKO[[#This Row],[KELUAR]]</f>
        <v>0</v>
      </c>
      <c r="F134" s="11"/>
      <c r="G134" s="11">
        <f>SUMIF(masuk[concat],JK_KENKO[[#This Row],[concat]],masuk[CTN])</f>
        <v>0</v>
      </c>
      <c r="H134" s="11">
        <f>SUMIF(keluar[concat],JK_KENKO[[#This Row],[concat]],keluar[CTN])</f>
        <v>0</v>
      </c>
    </row>
    <row r="135" spans="1:8" customFormat="1" x14ac:dyDescent="0.25">
      <c r="A135" s="12" t="str">
        <f>LOWER(SUBSTITUTE(SUBSTITUTE(SUBSTITUTE(JK_KENKO[[#This Row],[NAMA BARANG]]," ",""),"-",""),".",""))</f>
        <v>staplerkenkohd10d</v>
      </c>
      <c r="B135" s="12">
        <f>IF(JK_KENKO[[#This Row],[CTN]]&gt;0,ROW()-ROWS($B$1:$B$2),"")</f>
        <v>133</v>
      </c>
      <c r="C135" s="13" t="s">
        <v>3149</v>
      </c>
      <c r="D135" s="11" t="s">
        <v>29</v>
      </c>
      <c r="E135" s="18">
        <f>SUM(JK_KENKO[[#This Row],[AWAL]]:JK_KENKO[[#This Row],[MASUK]])-JK_KENKO[[#This Row],[KELUAR]]</f>
        <v>3</v>
      </c>
      <c r="F135" s="11"/>
      <c r="G135" s="19">
        <f>SUMIF(masuk[concat],JK_KENKO[[#This Row],[concat]],masuk[CTN])</f>
        <v>3</v>
      </c>
      <c r="H135" s="18">
        <f>SUMIF(keluar[concat],JK_KENKO[[#This Row],[concat]],keluar[CTN])</f>
        <v>0</v>
      </c>
    </row>
    <row r="136" spans="1:8" customFormat="1" x14ac:dyDescent="0.25">
      <c r="A136" s="12" t="str">
        <f>LOWER(SUBSTITUTE(SUBSTITUTE(SUBSTITUTE(JK_KENKO[[#This Row],[NAMA BARANG]]," ",""),"-",""),".",""))</f>
        <v>guntingjk848</v>
      </c>
      <c r="B136" s="12" t="str">
        <f>IF(JK_KENKO[[#This Row],[CTN]]&gt;0,ROW()-ROWS($B$1:$B$2),"")</f>
        <v/>
      </c>
      <c r="C136" s="10" t="s">
        <v>3321</v>
      </c>
      <c r="D136" s="11"/>
      <c r="E136" s="18">
        <f>SUM(JK_KENKO[[#This Row],[AWAL]]:JK_KENKO[[#This Row],[MASUK]])-JK_KENKO[[#This Row],[KELUAR]]</f>
        <v>0</v>
      </c>
      <c r="F136" s="11"/>
      <c r="G136" s="19">
        <f>SUMIF(masuk[concat],JK_KENKO[[#This Row],[concat]],masuk[CTN])</f>
        <v>0</v>
      </c>
      <c r="H136" s="18">
        <f>SUMIF(keluar[concat],JK_KENKO[[#This Row],[concat]],keluar[CTN])</f>
        <v>0</v>
      </c>
    </row>
    <row r="137" spans="1:8" customFormat="1" x14ac:dyDescent="0.25">
      <c r="D137" s="9"/>
      <c r="E137" s="9"/>
      <c r="G137" s="9"/>
    </row>
    <row r="138" spans="1:8" customFormat="1" x14ac:dyDescent="0.25">
      <c r="D138" s="9"/>
      <c r="E138" s="9"/>
      <c r="G138" s="9"/>
    </row>
    <row r="139" spans="1:8" customFormat="1" x14ac:dyDescent="0.25">
      <c r="D139" s="9"/>
      <c r="E139" s="9"/>
      <c r="G139" s="9"/>
    </row>
    <row r="140" spans="1:8" customFormat="1" x14ac:dyDescent="0.25">
      <c r="D140" s="9"/>
      <c r="E140" s="9"/>
      <c r="G140" s="9"/>
    </row>
    <row r="141" spans="1:8" customFormat="1" x14ac:dyDescent="0.25">
      <c r="D141" s="9"/>
      <c r="E141" s="9"/>
      <c r="G141" s="9"/>
    </row>
    <row r="142" spans="1:8" customFormat="1" x14ac:dyDescent="0.25">
      <c r="D142" s="9"/>
      <c r="E142" s="9"/>
      <c r="G142" s="9"/>
    </row>
    <row r="143" spans="1:8" customFormat="1" x14ac:dyDescent="0.25">
      <c r="D143" s="9"/>
      <c r="E143" s="9"/>
      <c r="G143" s="9"/>
    </row>
    <row r="144" spans="1:8" customFormat="1" x14ac:dyDescent="0.25">
      <c r="D144" s="9"/>
      <c r="E144" s="9"/>
      <c r="G144" s="9"/>
    </row>
    <row r="145" spans="4:7" customFormat="1" x14ac:dyDescent="0.25">
      <c r="D145" s="9"/>
      <c r="E145" s="9"/>
      <c r="G145" s="9"/>
    </row>
    <row r="146" spans="4:7" customFormat="1" x14ac:dyDescent="0.25">
      <c r="D146" s="9"/>
      <c r="E146" s="9"/>
      <c r="G146" s="9"/>
    </row>
    <row r="147" spans="4:7" customFormat="1" x14ac:dyDescent="0.25">
      <c r="D147" s="9"/>
      <c r="E147" s="9"/>
      <c r="G147" s="9"/>
    </row>
    <row r="148" spans="4:7" customFormat="1" x14ac:dyDescent="0.25">
      <c r="D148" s="9"/>
      <c r="E148" s="9"/>
      <c r="G148" s="9"/>
    </row>
    <row r="149" spans="4:7" customFormat="1" x14ac:dyDescent="0.25">
      <c r="D149" s="9"/>
      <c r="E149" s="9"/>
      <c r="G149" s="9"/>
    </row>
    <row r="150" spans="4:7" customFormat="1" x14ac:dyDescent="0.25">
      <c r="D150" s="9"/>
      <c r="E150" s="9"/>
      <c r="G150" s="9"/>
    </row>
    <row r="151" spans="4:7" customFormat="1" x14ac:dyDescent="0.25">
      <c r="D151" s="9"/>
      <c r="E151" s="9"/>
      <c r="G151" s="9"/>
    </row>
    <row r="152" spans="4:7" customFormat="1" x14ac:dyDescent="0.25">
      <c r="D152" s="9"/>
      <c r="E152" s="9"/>
      <c r="G152" s="9"/>
    </row>
    <row r="153" spans="4:7" customFormat="1" x14ac:dyDescent="0.25">
      <c r="D153" s="9"/>
      <c r="E153" s="9"/>
      <c r="G153" s="9"/>
    </row>
    <row r="154" spans="4:7" customFormat="1" x14ac:dyDescent="0.25">
      <c r="D154" s="9"/>
      <c r="E154" s="9"/>
      <c r="G154" s="9"/>
    </row>
    <row r="155" spans="4:7" customFormat="1" x14ac:dyDescent="0.25">
      <c r="D155" s="9"/>
      <c r="E155" s="9"/>
      <c r="G155" s="9"/>
    </row>
    <row r="156" spans="4:7" customFormat="1" x14ac:dyDescent="0.25">
      <c r="D156" s="9"/>
      <c r="E156" s="9"/>
      <c r="G156" s="9"/>
    </row>
    <row r="157" spans="4:7" customFormat="1" x14ac:dyDescent="0.25">
      <c r="D157" s="9"/>
      <c r="E157" s="9"/>
      <c r="G157" s="9"/>
    </row>
    <row r="158" spans="4:7" customFormat="1" x14ac:dyDescent="0.25">
      <c r="D158" s="9"/>
      <c r="E158" s="9"/>
      <c r="G158" s="9"/>
    </row>
    <row r="159" spans="4:7" customFormat="1" x14ac:dyDescent="0.25">
      <c r="D159" s="9"/>
      <c r="E159" s="9"/>
      <c r="G159" s="9"/>
    </row>
    <row r="160" spans="4:7" customFormat="1" x14ac:dyDescent="0.25">
      <c r="D160" s="9"/>
      <c r="E160" s="9"/>
      <c r="G160" s="9"/>
    </row>
    <row r="161" spans="4:7" customFormat="1" x14ac:dyDescent="0.25">
      <c r="D161" s="9"/>
      <c r="E161" s="9"/>
      <c r="G161" s="9"/>
    </row>
    <row r="162" spans="4:7" customFormat="1" x14ac:dyDescent="0.25">
      <c r="D162" s="9"/>
      <c r="E162" s="9"/>
      <c r="G162" s="9"/>
    </row>
    <row r="163" spans="4:7" customFormat="1" x14ac:dyDescent="0.25">
      <c r="D163" s="9"/>
      <c r="E163" s="9"/>
      <c r="G163" s="9"/>
    </row>
    <row r="164" spans="4:7" customFormat="1" x14ac:dyDescent="0.25">
      <c r="D164" s="9"/>
      <c r="E164" s="9"/>
      <c r="G164" s="9"/>
    </row>
    <row r="165" spans="4:7" customFormat="1" x14ac:dyDescent="0.25">
      <c r="D165" s="9"/>
      <c r="E165" s="9"/>
      <c r="G165" s="9"/>
    </row>
    <row r="166" spans="4:7" customFormat="1" x14ac:dyDescent="0.25">
      <c r="D166" s="9"/>
      <c r="E166" s="9"/>
      <c r="G166" s="9"/>
    </row>
    <row r="167" spans="4:7" customFormat="1" x14ac:dyDescent="0.25">
      <c r="D167" s="9"/>
      <c r="E167" s="9"/>
      <c r="G167" s="9"/>
    </row>
    <row r="168" spans="4:7" customFormat="1" x14ac:dyDescent="0.25">
      <c r="D168" s="9"/>
      <c r="E168" s="9"/>
      <c r="G168" s="9"/>
    </row>
    <row r="169" spans="4:7" customFormat="1" x14ac:dyDescent="0.25">
      <c r="D169" s="9"/>
      <c r="E169" s="9"/>
      <c r="G169" s="9"/>
    </row>
    <row r="170" spans="4:7" customFormat="1" x14ac:dyDescent="0.25">
      <c r="D170" s="9"/>
      <c r="E170" s="9"/>
      <c r="G170" s="9"/>
    </row>
    <row r="171" spans="4:7" customFormat="1" x14ac:dyDescent="0.25">
      <c r="D171" s="9"/>
      <c r="E171" s="9"/>
      <c r="G171" s="9"/>
    </row>
    <row r="172" spans="4:7" customFormat="1" x14ac:dyDescent="0.25">
      <c r="D172" s="9"/>
      <c r="E172" s="9"/>
      <c r="G172" s="9"/>
    </row>
    <row r="173" spans="4:7" customFormat="1" x14ac:dyDescent="0.25">
      <c r="D173" s="9"/>
      <c r="E173" s="9"/>
      <c r="G173" s="9"/>
    </row>
    <row r="174" spans="4:7" customFormat="1" x14ac:dyDescent="0.25">
      <c r="D174" s="9"/>
      <c r="E174" s="9"/>
      <c r="G174" s="9"/>
    </row>
    <row r="175" spans="4:7" customFormat="1" x14ac:dyDescent="0.25">
      <c r="D175" s="9"/>
      <c r="E175" s="9"/>
      <c r="G175" s="9"/>
    </row>
    <row r="176" spans="4:7" customFormat="1" x14ac:dyDescent="0.25">
      <c r="D176" s="9"/>
      <c r="E176" s="9"/>
      <c r="G176" s="9"/>
    </row>
    <row r="177" spans="4:7" customFormat="1" x14ac:dyDescent="0.25">
      <c r="D177" s="9"/>
      <c r="E177" s="9"/>
      <c r="G177" s="9"/>
    </row>
    <row r="178" spans="4:7" customFormat="1" x14ac:dyDescent="0.25">
      <c r="D178" s="9"/>
      <c r="E178" s="9"/>
      <c r="G178" s="9"/>
    </row>
    <row r="179" spans="4:7" customFormat="1" x14ac:dyDescent="0.25">
      <c r="D179" s="9"/>
      <c r="E179" s="9"/>
      <c r="G179" s="9"/>
    </row>
    <row r="180" spans="4:7" customFormat="1" x14ac:dyDescent="0.25">
      <c r="D180" s="9"/>
      <c r="E180" s="9"/>
      <c r="G180" s="9"/>
    </row>
    <row r="181" spans="4:7" customFormat="1" x14ac:dyDescent="0.25">
      <c r="D181" s="9"/>
      <c r="E181" s="9"/>
      <c r="G181" s="9"/>
    </row>
    <row r="182" spans="4:7" customFormat="1" x14ac:dyDescent="0.25">
      <c r="D182" s="9"/>
      <c r="E182" s="9"/>
      <c r="G182" s="9"/>
    </row>
    <row r="183" spans="4:7" customFormat="1" x14ac:dyDescent="0.25">
      <c r="D183" s="9"/>
      <c r="E183" s="9"/>
      <c r="G183" s="9"/>
    </row>
    <row r="184" spans="4:7" customFormat="1" x14ac:dyDescent="0.25">
      <c r="D184" s="9"/>
      <c r="E184" s="9"/>
      <c r="G184" s="9"/>
    </row>
    <row r="185" spans="4:7" customFormat="1" x14ac:dyDescent="0.25">
      <c r="D185" s="9"/>
      <c r="E185" s="9"/>
      <c r="G185" s="9"/>
    </row>
    <row r="186" spans="4:7" customFormat="1" x14ac:dyDescent="0.25">
      <c r="D186" s="9"/>
      <c r="E186" s="9"/>
      <c r="G186" s="9"/>
    </row>
    <row r="187" spans="4:7" customFormat="1" x14ac:dyDescent="0.25">
      <c r="D187" s="9"/>
      <c r="E187" s="9"/>
      <c r="G187" s="9"/>
    </row>
    <row r="188" spans="4:7" customFormat="1" x14ac:dyDescent="0.25">
      <c r="D188" s="9"/>
      <c r="E188" s="9"/>
      <c r="G188" s="9"/>
    </row>
    <row r="189" spans="4:7" customFormat="1" x14ac:dyDescent="0.25">
      <c r="D189" s="9"/>
      <c r="E189" s="9"/>
      <c r="G189" s="9"/>
    </row>
    <row r="190" spans="4:7" customFormat="1" x14ac:dyDescent="0.25">
      <c r="D190" s="9"/>
      <c r="E190" s="9"/>
      <c r="G190" s="9"/>
    </row>
    <row r="191" spans="4:7" customFormat="1" x14ac:dyDescent="0.25">
      <c r="D191" s="9"/>
      <c r="E191" s="9"/>
      <c r="G191" s="9"/>
    </row>
    <row r="192" spans="4:7" customFormat="1" x14ac:dyDescent="0.25">
      <c r="D192" s="9"/>
      <c r="E192" s="9"/>
      <c r="G192" s="9"/>
    </row>
    <row r="193" spans="4:7" customFormat="1" x14ac:dyDescent="0.25">
      <c r="D193" s="9"/>
      <c r="E193" s="9"/>
      <c r="G193" s="9"/>
    </row>
    <row r="194" spans="4:7" customFormat="1" x14ac:dyDescent="0.25">
      <c r="D194" s="9"/>
      <c r="E194" s="9"/>
      <c r="G194" s="9"/>
    </row>
    <row r="195" spans="4:7" customFormat="1" x14ac:dyDescent="0.25">
      <c r="D195" s="9"/>
      <c r="E195" s="9"/>
      <c r="G195" s="9"/>
    </row>
    <row r="196" spans="4:7" customFormat="1" x14ac:dyDescent="0.25">
      <c r="D196" s="9"/>
      <c r="E196" s="9"/>
      <c r="G196" s="9"/>
    </row>
    <row r="197" spans="4:7" customFormat="1" x14ac:dyDescent="0.25">
      <c r="D197" s="9"/>
      <c r="E197" s="9"/>
      <c r="G197" s="9"/>
    </row>
    <row r="198" spans="4:7" customFormat="1" x14ac:dyDescent="0.25">
      <c r="D198" s="9"/>
      <c r="E198" s="9"/>
      <c r="G198" s="9"/>
    </row>
    <row r="199" spans="4:7" customFormat="1" x14ac:dyDescent="0.25">
      <c r="D199" s="9"/>
      <c r="E199" s="9"/>
      <c r="G199" s="9"/>
    </row>
    <row r="200" spans="4:7" customFormat="1" x14ac:dyDescent="0.25">
      <c r="D200" s="9"/>
      <c r="E200" s="9"/>
      <c r="G200" s="9"/>
    </row>
    <row r="201" spans="4:7" customFormat="1" x14ac:dyDescent="0.25">
      <c r="D201" s="9"/>
      <c r="E201" s="9"/>
      <c r="G201" s="9"/>
    </row>
    <row r="202" spans="4:7" customFormat="1" x14ac:dyDescent="0.25">
      <c r="D202" s="9"/>
      <c r="E202" s="9"/>
      <c r="G202" s="9"/>
    </row>
    <row r="203" spans="4:7" customFormat="1" x14ac:dyDescent="0.25">
      <c r="D203" s="9"/>
      <c r="E203" s="9"/>
      <c r="G203" s="9"/>
    </row>
    <row r="204" spans="4:7" customFormat="1" x14ac:dyDescent="0.25">
      <c r="D204" s="9"/>
      <c r="E204" s="9"/>
      <c r="G204" s="9"/>
    </row>
    <row r="205" spans="4:7" customFormat="1" x14ac:dyDescent="0.25">
      <c r="D205" s="9"/>
      <c r="E205" s="9"/>
      <c r="G205" s="9"/>
    </row>
    <row r="206" spans="4:7" customFormat="1" x14ac:dyDescent="0.25">
      <c r="D206" s="9"/>
      <c r="E206" s="9"/>
      <c r="G206" s="9"/>
    </row>
    <row r="207" spans="4:7" customFormat="1" x14ac:dyDescent="0.25">
      <c r="D207" s="9"/>
      <c r="E207" s="9"/>
      <c r="G207" s="9"/>
    </row>
    <row r="208" spans="4:7" customFormat="1" x14ac:dyDescent="0.25">
      <c r="D208" s="9"/>
      <c r="E208" s="9"/>
      <c r="G208" s="9"/>
    </row>
    <row r="209" spans="4:7" customFormat="1" x14ac:dyDescent="0.25">
      <c r="D209" s="9"/>
      <c r="E209" s="9"/>
      <c r="G209" s="9"/>
    </row>
    <row r="210" spans="4:7" customFormat="1" x14ac:dyDescent="0.25">
      <c r="D210" s="9"/>
      <c r="E210" s="9"/>
      <c r="G210" s="9"/>
    </row>
    <row r="211" spans="4:7" customFormat="1" x14ac:dyDescent="0.25">
      <c r="D211" s="9"/>
      <c r="E211" s="9"/>
      <c r="G211" s="9"/>
    </row>
    <row r="212" spans="4:7" customFormat="1" x14ac:dyDescent="0.25">
      <c r="D212" s="9"/>
      <c r="E212" s="9"/>
      <c r="G212" s="9"/>
    </row>
    <row r="213" spans="4:7" customFormat="1" x14ac:dyDescent="0.25">
      <c r="D213" s="9"/>
      <c r="E213" s="9"/>
      <c r="G213" s="9"/>
    </row>
    <row r="214" spans="4:7" customFormat="1" x14ac:dyDescent="0.25">
      <c r="D214" s="9"/>
      <c r="E214" s="9"/>
      <c r="G214" s="9"/>
    </row>
    <row r="215" spans="4:7" customFormat="1" x14ac:dyDescent="0.25">
      <c r="D215" s="9"/>
      <c r="E215" s="9"/>
      <c r="G215" s="9"/>
    </row>
    <row r="216" spans="4:7" customFormat="1" x14ac:dyDescent="0.25">
      <c r="D216" s="9"/>
      <c r="E216" s="9"/>
      <c r="G216" s="9"/>
    </row>
    <row r="217" spans="4:7" customFormat="1" x14ac:dyDescent="0.25">
      <c r="D217" s="9"/>
      <c r="E217" s="9"/>
      <c r="G217" s="9"/>
    </row>
    <row r="218" spans="4:7" customFormat="1" x14ac:dyDescent="0.25">
      <c r="D218" s="9"/>
      <c r="E218" s="9"/>
      <c r="G218" s="9"/>
    </row>
    <row r="219" spans="4:7" customFormat="1" x14ac:dyDescent="0.25">
      <c r="D219" s="9"/>
      <c r="E219" s="9"/>
      <c r="G219" s="9"/>
    </row>
    <row r="220" spans="4:7" customFormat="1" x14ac:dyDescent="0.25">
      <c r="D220" s="9"/>
      <c r="E220" s="9"/>
      <c r="G220" s="9"/>
    </row>
    <row r="221" spans="4:7" customFormat="1" x14ac:dyDescent="0.25">
      <c r="D221" s="9"/>
      <c r="E221" s="9"/>
      <c r="G221" s="9"/>
    </row>
    <row r="222" spans="4:7" customFormat="1" x14ac:dyDescent="0.25">
      <c r="D222" s="9"/>
      <c r="E222" s="9"/>
      <c r="G222" s="9"/>
    </row>
    <row r="223" spans="4:7" customFormat="1" x14ac:dyDescent="0.25">
      <c r="D223" s="9"/>
      <c r="E223" s="9"/>
      <c r="G223" s="9"/>
    </row>
    <row r="224" spans="4:7" customFormat="1" x14ac:dyDescent="0.25">
      <c r="D224" s="9"/>
      <c r="E224" s="9"/>
      <c r="G224" s="9"/>
    </row>
    <row r="225" spans="4:7" customFormat="1" x14ac:dyDescent="0.25">
      <c r="D225" s="9"/>
      <c r="E225" s="9"/>
      <c r="G225" s="9"/>
    </row>
    <row r="226" spans="4:7" customFormat="1" x14ac:dyDescent="0.25">
      <c r="D226" s="9"/>
      <c r="E226" s="9"/>
      <c r="G226" s="9"/>
    </row>
    <row r="227" spans="4:7" customFormat="1" x14ac:dyDescent="0.25">
      <c r="D227" s="9"/>
      <c r="E227" s="9"/>
      <c r="G227" s="9"/>
    </row>
    <row r="228" spans="4:7" customFormat="1" x14ac:dyDescent="0.25">
      <c r="D228" s="9"/>
      <c r="E228" s="9"/>
      <c r="G228" s="9"/>
    </row>
    <row r="229" spans="4:7" customFormat="1" x14ac:dyDescent="0.25">
      <c r="D229" s="9"/>
      <c r="E229" s="9"/>
      <c r="G229" s="9"/>
    </row>
    <row r="230" spans="4:7" customFormat="1" x14ac:dyDescent="0.25">
      <c r="D230" s="9"/>
      <c r="E230" s="9"/>
      <c r="G230" s="9"/>
    </row>
    <row r="231" spans="4:7" customFormat="1" x14ac:dyDescent="0.25">
      <c r="D231" s="9"/>
      <c r="E231" s="9"/>
      <c r="G231" s="9"/>
    </row>
    <row r="232" spans="4:7" customFormat="1" x14ac:dyDescent="0.25">
      <c r="D232" s="9"/>
      <c r="E232" s="9"/>
      <c r="G232" s="9"/>
    </row>
    <row r="233" spans="4:7" customFormat="1" x14ac:dyDescent="0.25">
      <c r="D233" s="9"/>
      <c r="E233" s="9"/>
      <c r="G233" s="9"/>
    </row>
    <row r="234" spans="4:7" customFormat="1" x14ac:dyDescent="0.25">
      <c r="D234" s="9"/>
      <c r="E234" s="9"/>
      <c r="G234" s="9"/>
    </row>
    <row r="235" spans="4:7" customFormat="1" x14ac:dyDescent="0.25">
      <c r="D235" s="9"/>
      <c r="E235" s="9"/>
      <c r="G235" s="9"/>
    </row>
    <row r="236" spans="4:7" customFormat="1" x14ac:dyDescent="0.25">
      <c r="D236" s="9"/>
      <c r="E236" s="9"/>
      <c r="G236" s="9"/>
    </row>
    <row r="237" spans="4:7" customFormat="1" x14ac:dyDescent="0.25">
      <c r="D237" s="9"/>
      <c r="E237" s="9"/>
      <c r="G237" s="9"/>
    </row>
    <row r="238" spans="4:7" customFormat="1" x14ac:dyDescent="0.25">
      <c r="D238" s="9"/>
      <c r="E238" s="9"/>
      <c r="G238" s="9"/>
    </row>
    <row r="239" spans="4:7" customFormat="1" x14ac:dyDescent="0.25">
      <c r="D239" s="9"/>
      <c r="E239" s="9"/>
      <c r="G239" s="9"/>
    </row>
    <row r="240" spans="4:7" customFormat="1" x14ac:dyDescent="0.25">
      <c r="D240" s="9"/>
      <c r="E240" s="9"/>
      <c r="G240" s="9"/>
    </row>
    <row r="241" spans="4:7" customFormat="1" x14ac:dyDescent="0.25">
      <c r="D241" s="9"/>
      <c r="E241" s="9"/>
      <c r="G241" s="9"/>
    </row>
    <row r="242" spans="4:7" customFormat="1" x14ac:dyDescent="0.25">
      <c r="D242" s="9"/>
      <c r="E242" s="9"/>
      <c r="G242" s="9"/>
    </row>
    <row r="243" spans="4:7" customFormat="1" x14ac:dyDescent="0.25">
      <c r="D243" s="9"/>
      <c r="E243" s="9"/>
      <c r="G243" s="9"/>
    </row>
    <row r="244" spans="4:7" customFormat="1" x14ac:dyDescent="0.25">
      <c r="D244" s="9"/>
      <c r="E244" s="9"/>
      <c r="G244" s="9"/>
    </row>
    <row r="245" spans="4:7" customFormat="1" x14ac:dyDescent="0.25">
      <c r="D245" s="9"/>
      <c r="E245" s="9"/>
      <c r="G245" s="9"/>
    </row>
    <row r="246" spans="4:7" customFormat="1" x14ac:dyDescent="0.25">
      <c r="D246" s="9"/>
      <c r="E246" s="9"/>
      <c r="G246" s="9"/>
    </row>
    <row r="247" spans="4:7" customFormat="1" x14ac:dyDescent="0.25">
      <c r="D247" s="9"/>
      <c r="E247" s="9"/>
      <c r="G247" s="9"/>
    </row>
    <row r="248" spans="4:7" customFormat="1" x14ac:dyDescent="0.25">
      <c r="D248" s="9"/>
      <c r="E248" s="9"/>
      <c r="G248" s="9"/>
    </row>
    <row r="249" spans="4:7" customFormat="1" x14ac:dyDescent="0.25">
      <c r="D249" s="9"/>
      <c r="E249" s="9"/>
      <c r="G249" s="9"/>
    </row>
    <row r="250" spans="4:7" customFormat="1" x14ac:dyDescent="0.25">
      <c r="D250" s="9"/>
      <c r="E250" s="9"/>
      <c r="G250" s="9"/>
    </row>
    <row r="251" spans="4:7" customFormat="1" x14ac:dyDescent="0.25">
      <c r="D251" s="9"/>
      <c r="E251" s="9"/>
      <c r="G251" s="9"/>
    </row>
    <row r="252" spans="4:7" customFormat="1" x14ac:dyDescent="0.25">
      <c r="D252" s="9"/>
      <c r="E252" s="9"/>
      <c r="G252" s="9"/>
    </row>
    <row r="253" spans="4:7" customFormat="1" x14ac:dyDescent="0.25">
      <c r="D253" s="9"/>
      <c r="E253" s="9"/>
      <c r="G253" s="9"/>
    </row>
    <row r="254" spans="4:7" customFormat="1" x14ac:dyDescent="0.25">
      <c r="D254" s="9"/>
      <c r="E254" s="9"/>
      <c r="G254" s="9"/>
    </row>
    <row r="255" spans="4:7" customFormat="1" x14ac:dyDescent="0.25">
      <c r="D255" s="9"/>
      <c r="E255" s="9"/>
      <c r="G255" s="9"/>
    </row>
    <row r="256" spans="4:7" customFormat="1" x14ac:dyDescent="0.25">
      <c r="D256" s="9"/>
      <c r="E256" s="9"/>
      <c r="G256" s="9"/>
    </row>
    <row r="257" spans="4:7" customFormat="1" x14ac:dyDescent="0.25">
      <c r="D257" s="9"/>
      <c r="E257" s="9"/>
      <c r="G257" s="9"/>
    </row>
    <row r="258" spans="4:7" customFormat="1" x14ac:dyDescent="0.25">
      <c r="D258" s="9"/>
      <c r="E258" s="9"/>
      <c r="G258" s="9"/>
    </row>
    <row r="259" spans="4:7" customFormat="1" x14ac:dyDescent="0.25">
      <c r="D259" s="9"/>
      <c r="E259" s="9"/>
      <c r="G259" s="9"/>
    </row>
    <row r="260" spans="4:7" customFormat="1" x14ac:dyDescent="0.25">
      <c r="D260" s="9"/>
      <c r="E260" s="9"/>
      <c r="G260" s="9"/>
    </row>
    <row r="261" spans="4:7" customFormat="1" x14ac:dyDescent="0.25">
      <c r="D261" s="9"/>
      <c r="E261" s="9"/>
      <c r="G261" s="9"/>
    </row>
    <row r="262" spans="4:7" customFormat="1" x14ac:dyDescent="0.25">
      <c r="D262" s="9"/>
      <c r="E262" s="9"/>
      <c r="G262" s="9"/>
    </row>
    <row r="263" spans="4:7" customFormat="1" x14ac:dyDescent="0.25">
      <c r="D263" s="9"/>
      <c r="E263" s="9"/>
      <c r="G263" s="9"/>
    </row>
    <row r="264" spans="4:7" customFormat="1" x14ac:dyDescent="0.25">
      <c r="D264" s="9"/>
      <c r="E264" s="9"/>
      <c r="G264" s="9"/>
    </row>
    <row r="265" spans="4:7" customFormat="1" x14ac:dyDescent="0.25">
      <c r="D265" s="9"/>
      <c r="E265" s="9"/>
      <c r="G265" s="9"/>
    </row>
    <row r="266" spans="4:7" customFormat="1" x14ac:dyDescent="0.25">
      <c r="D266" s="9"/>
      <c r="E266" s="9"/>
      <c r="G266" s="9"/>
    </row>
    <row r="267" spans="4:7" customFormat="1" x14ac:dyDescent="0.25">
      <c r="D267" s="9"/>
      <c r="E267" s="9"/>
      <c r="G267" s="9"/>
    </row>
    <row r="268" spans="4:7" customFormat="1" x14ac:dyDescent="0.25">
      <c r="D268" s="9"/>
      <c r="E268" s="9"/>
      <c r="G268" s="9"/>
    </row>
    <row r="269" spans="4:7" customFormat="1" x14ac:dyDescent="0.25">
      <c r="D269" s="9"/>
      <c r="E269" s="9"/>
      <c r="G269" s="9"/>
    </row>
    <row r="270" spans="4:7" customFormat="1" x14ac:dyDescent="0.25">
      <c r="D270" s="9"/>
      <c r="E270" s="9"/>
      <c r="G270" s="9"/>
    </row>
    <row r="271" spans="4:7" customFormat="1" x14ac:dyDescent="0.25">
      <c r="D271" s="9"/>
      <c r="E271" s="9"/>
      <c r="G271" s="9"/>
    </row>
    <row r="272" spans="4:7" customFormat="1" x14ac:dyDescent="0.25">
      <c r="D272" s="9"/>
      <c r="E272" s="9"/>
      <c r="G272" s="9"/>
    </row>
    <row r="273" spans="4:7" customFormat="1" x14ac:dyDescent="0.25">
      <c r="D273" s="9"/>
      <c r="E273" s="9"/>
      <c r="G273" s="9"/>
    </row>
    <row r="274" spans="4:7" customFormat="1" x14ac:dyDescent="0.25">
      <c r="D274" s="9"/>
      <c r="E274" s="9"/>
      <c r="G274" s="9"/>
    </row>
    <row r="275" spans="4:7" customFormat="1" x14ac:dyDescent="0.25">
      <c r="D275" s="9"/>
      <c r="E275" s="9"/>
      <c r="G275" s="9"/>
    </row>
    <row r="276" spans="4:7" customFormat="1" x14ac:dyDescent="0.25">
      <c r="D276" s="9"/>
      <c r="E276" s="9"/>
      <c r="G276" s="9"/>
    </row>
    <row r="277" spans="4:7" customFormat="1" x14ac:dyDescent="0.25">
      <c r="D277" s="9"/>
      <c r="E277" s="9"/>
      <c r="G277" s="9"/>
    </row>
    <row r="278" spans="4:7" customFormat="1" x14ac:dyDescent="0.25">
      <c r="D278" s="9"/>
      <c r="E278" s="9"/>
      <c r="G278" s="9"/>
    </row>
    <row r="279" spans="4:7" customFormat="1" x14ac:dyDescent="0.25">
      <c r="D279" s="9"/>
      <c r="E279" s="9"/>
      <c r="G279" s="9"/>
    </row>
    <row r="280" spans="4:7" customFormat="1" x14ac:dyDescent="0.25">
      <c r="D280" s="9"/>
      <c r="E280" s="9"/>
      <c r="G280" s="9"/>
    </row>
    <row r="281" spans="4:7" customFormat="1" x14ac:dyDescent="0.25">
      <c r="D281" s="9"/>
      <c r="E281" s="9"/>
      <c r="G281" s="9"/>
    </row>
    <row r="282" spans="4:7" customFormat="1" x14ac:dyDescent="0.25">
      <c r="D282" s="9"/>
      <c r="E282" s="9"/>
      <c r="G282" s="9"/>
    </row>
    <row r="283" spans="4:7" customFormat="1" x14ac:dyDescent="0.25">
      <c r="D283" s="9"/>
      <c r="E283" s="9"/>
      <c r="G283" s="9"/>
    </row>
    <row r="284" spans="4:7" customFormat="1" x14ac:dyDescent="0.25">
      <c r="D284" s="9"/>
      <c r="E284" s="9"/>
      <c r="G284" s="9"/>
    </row>
    <row r="285" spans="4:7" customFormat="1" x14ac:dyDescent="0.25">
      <c r="D285" s="9"/>
      <c r="E285" s="9"/>
      <c r="G285" s="9"/>
    </row>
    <row r="286" spans="4:7" customFormat="1" x14ac:dyDescent="0.25">
      <c r="D286" s="9"/>
      <c r="E286" s="9"/>
      <c r="G286" s="9"/>
    </row>
    <row r="287" spans="4:7" customFormat="1" x14ac:dyDescent="0.25">
      <c r="D287" s="9"/>
      <c r="E287" s="9"/>
      <c r="G287" s="9"/>
    </row>
    <row r="288" spans="4:7" customFormat="1" x14ac:dyDescent="0.25">
      <c r="D288" s="9"/>
      <c r="E288" s="9"/>
      <c r="G288" s="9"/>
    </row>
    <row r="289" spans="4:7" customFormat="1" x14ac:dyDescent="0.25">
      <c r="D289" s="9"/>
      <c r="E289" s="9"/>
      <c r="G289" s="9"/>
    </row>
    <row r="290" spans="4:7" customFormat="1" x14ac:dyDescent="0.25">
      <c r="D290" s="9"/>
      <c r="E290" s="9"/>
      <c r="G290" s="9"/>
    </row>
    <row r="291" spans="4:7" customFormat="1" x14ac:dyDescent="0.25">
      <c r="D291" s="9"/>
      <c r="E291" s="9"/>
      <c r="G291" s="9"/>
    </row>
    <row r="292" spans="4:7" customFormat="1" x14ac:dyDescent="0.25">
      <c r="D292" s="9"/>
      <c r="E292" s="9"/>
      <c r="G292" s="9"/>
    </row>
    <row r="293" spans="4:7" customFormat="1" x14ac:dyDescent="0.25">
      <c r="D293" s="9"/>
      <c r="E293" s="9"/>
      <c r="G293" s="9"/>
    </row>
    <row r="294" spans="4:7" customFormat="1" x14ac:dyDescent="0.25">
      <c r="D294" s="9"/>
      <c r="E294" s="9"/>
      <c r="G294" s="9"/>
    </row>
    <row r="295" spans="4:7" customFormat="1" x14ac:dyDescent="0.25">
      <c r="D295" s="9"/>
      <c r="E295" s="9"/>
      <c r="G295" s="9"/>
    </row>
    <row r="296" spans="4:7" customFormat="1" x14ac:dyDescent="0.25">
      <c r="D296" s="9"/>
      <c r="E296" s="9"/>
      <c r="G296" s="9"/>
    </row>
    <row r="297" spans="4:7" customFormat="1" x14ac:dyDescent="0.25">
      <c r="D297" s="9"/>
      <c r="E297" s="9"/>
      <c r="G297" s="9"/>
    </row>
    <row r="298" spans="4:7" customFormat="1" x14ac:dyDescent="0.25">
      <c r="D298" s="9"/>
      <c r="E298" s="9"/>
      <c r="G298" s="9"/>
    </row>
    <row r="299" spans="4:7" customFormat="1" x14ac:dyDescent="0.25">
      <c r="D299" s="9"/>
      <c r="E299" s="9"/>
      <c r="G299" s="9"/>
    </row>
    <row r="300" spans="4:7" customFormat="1" x14ac:dyDescent="0.25">
      <c r="D300" s="9"/>
      <c r="E300" s="9"/>
      <c r="G300" s="9"/>
    </row>
    <row r="301" spans="4:7" customFormat="1" x14ac:dyDescent="0.25">
      <c r="D301" s="9"/>
      <c r="E301" s="9"/>
      <c r="G301" s="9"/>
    </row>
    <row r="302" spans="4:7" customFormat="1" x14ac:dyDescent="0.25">
      <c r="D302" s="9"/>
      <c r="E302" s="9"/>
      <c r="G302" s="9"/>
    </row>
    <row r="303" spans="4:7" customFormat="1" x14ac:dyDescent="0.25">
      <c r="D303" s="9"/>
      <c r="E303" s="9"/>
      <c r="G303" s="9"/>
    </row>
    <row r="304" spans="4:7" customFormat="1" x14ac:dyDescent="0.25">
      <c r="D304" s="9"/>
      <c r="E304" s="9"/>
      <c r="G304" s="9"/>
    </row>
    <row r="305" spans="4:7" customFormat="1" x14ac:dyDescent="0.25">
      <c r="D305" s="9"/>
      <c r="E305" s="9"/>
      <c r="G305" s="9"/>
    </row>
    <row r="306" spans="4:7" customFormat="1" x14ac:dyDescent="0.25">
      <c r="D306" s="9"/>
      <c r="E306" s="9"/>
      <c r="G306" s="9"/>
    </row>
    <row r="307" spans="4:7" customFormat="1" x14ac:dyDescent="0.25">
      <c r="D307" s="9"/>
      <c r="E307" s="9"/>
      <c r="G307" s="9"/>
    </row>
    <row r="308" spans="4:7" customFormat="1" x14ac:dyDescent="0.25">
      <c r="D308" s="9"/>
      <c r="E308" s="9"/>
      <c r="G308" s="9"/>
    </row>
    <row r="309" spans="4:7" customFormat="1" x14ac:dyDescent="0.25">
      <c r="D309" s="9"/>
      <c r="E309" s="9"/>
      <c r="G309" s="9"/>
    </row>
    <row r="310" spans="4:7" customFormat="1" x14ac:dyDescent="0.25">
      <c r="D310" s="9"/>
      <c r="E310" s="9"/>
      <c r="G310" s="9"/>
    </row>
    <row r="311" spans="4:7" customFormat="1" x14ac:dyDescent="0.25">
      <c r="D311" s="9"/>
      <c r="E311" s="9"/>
      <c r="G311" s="9"/>
    </row>
    <row r="312" spans="4:7" customFormat="1" x14ac:dyDescent="0.25">
      <c r="D312" s="9"/>
      <c r="E312" s="9"/>
      <c r="G312" s="9"/>
    </row>
    <row r="313" spans="4:7" customFormat="1" x14ac:dyDescent="0.25">
      <c r="D313" s="9"/>
      <c r="E313" s="9"/>
      <c r="G313" s="9"/>
    </row>
    <row r="314" spans="4:7" customFormat="1" x14ac:dyDescent="0.25">
      <c r="D314" s="9"/>
      <c r="E314" s="9"/>
      <c r="G314" s="9"/>
    </row>
    <row r="315" spans="4:7" customFormat="1" x14ac:dyDescent="0.25">
      <c r="D315" s="9"/>
      <c r="E315" s="9"/>
      <c r="G315" s="9"/>
    </row>
    <row r="316" spans="4:7" customFormat="1" x14ac:dyDescent="0.25">
      <c r="D316" s="9"/>
      <c r="E316" s="9"/>
      <c r="G316" s="9"/>
    </row>
    <row r="317" spans="4:7" customFormat="1" x14ac:dyDescent="0.25">
      <c r="D317" s="9"/>
      <c r="E317" s="9"/>
      <c r="G317" s="9"/>
    </row>
    <row r="318" spans="4:7" customFormat="1" x14ac:dyDescent="0.25">
      <c r="D318" s="9"/>
      <c r="E318" s="9"/>
      <c r="G318" s="9"/>
    </row>
    <row r="319" spans="4:7" customFormat="1" x14ac:dyDescent="0.25">
      <c r="D319" s="9"/>
      <c r="E319" s="9"/>
      <c r="G319" s="9"/>
    </row>
    <row r="320" spans="4:7" customFormat="1" x14ac:dyDescent="0.25">
      <c r="D320" s="9"/>
      <c r="E320" s="9"/>
      <c r="G320" s="9"/>
    </row>
    <row r="321" spans="4:7" customFormat="1" x14ac:dyDescent="0.25">
      <c r="D321" s="9"/>
      <c r="E321" s="9"/>
      <c r="G321" s="9"/>
    </row>
    <row r="322" spans="4:7" customFormat="1" x14ac:dyDescent="0.25">
      <c r="D322" s="9"/>
      <c r="E322" s="9"/>
      <c r="G322" s="9"/>
    </row>
    <row r="323" spans="4:7" customFormat="1" x14ac:dyDescent="0.25">
      <c r="D323" s="9"/>
      <c r="E323" s="9"/>
      <c r="G323" s="9"/>
    </row>
    <row r="324" spans="4:7" customFormat="1" x14ac:dyDescent="0.25">
      <c r="D324" s="9"/>
      <c r="E324" s="9"/>
      <c r="G324" s="9"/>
    </row>
    <row r="325" spans="4:7" customFormat="1" x14ac:dyDescent="0.25">
      <c r="D325" s="9"/>
      <c r="E325" s="9"/>
      <c r="G325" s="9"/>
    </row>
    <row r="326" spans="4:7" customFormat="1" x14ac:dyDescent="0.25">
      <c r="D326" s="9"/>
      <c r="E326" s="9"/>
      <c r="G326" s="9"/>
    </row>
    <row r="327" spans="4:7" customFormat="1" x14ac:dyDescent="0.25">
      <c r="D327" s="9"/>
      <c r="E327" s="9"/>
      <c r="G327" s="9"/>
    </row>
    <row r="328" spans="4:7" customFormat="1" x14ac:dyDescent="0.25">
      <c r="D328" s="9"/>
      <c r="E328" s="9"/>
      <c r="G328" s="9"/>
    </row>
  </sheetData>
  <conditionalFormatting sqref="G3:H136">
    <cfRule type="cellIs" dxfId="17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87"/>
  <sheetViews>
    <sheetView tabSelected="1" topLeftCell="B28" workbookViewId="0">
      <selection activeCell="J55" sqref="J55"/>
    </sheetView>
  </sheetViews>
  <sheetFormatPr defaultRowHeight="15" outlineLevelCol="1" x14ac:dyDescent="0.25"/>
  <cols>
    <col min="1" max="1" width="61.5703125" hidden="1" customWidth="1" outlineLevel="1"/>
    <col min="2" max="2" width="8.42578125" bestFit="1" customWidth="1" collapsed="1"/>
    <col min="3" max="3" width="52.7109375" customWidth="1"/>
    <col min="4" max="4" width="13.140625" style="9" bestFit="1" customWidth="1"/>
    <col min="5" max="5" width="8.42578125" bestFit="1" customWidth="1"/>
    <col min="6" max="6" width="8.5703125" bestFit="1" customWidth="1"/>
    <col min="7" max="7" width="9.7109375" bestFit="1" customWidth="1"/>
    <col min="8" max="8" width="10" bestFit="1" customWidth="1"/>
  </cols>
  <sheetData>
    <row r="2" spans="1:9" x14ac:dyDescent="0.25">
      <c r="A2" t="s">
        <v>249</v>
      </c>
      <c r="B2" t="s">
        <v>87</v>
      </c>
      <c r="C2" t="s">
        <v>248</v>
      </c>
      <c r="D2" s="9" t="s">
        <v>201</v>
      </c>
      <c r="E2" t="s">
        <v>6</v>
      </c>
      <c r="F2" t="s">
        <v>251</v>
      </c>
      <c r="G2" t="s">
        <v>252</v>
      </c>
      <c r="H2" t="s">
        <v>253</v>
      </c>
      <c r="I2" t="s">
        <v>85</v>
      </c>
    </row>
    <row r="3" spans="1:9" x14ac:dyDescent="0.25">
      <c r="A3" t="str">
        <f>LOWER(SUBSTITUTE(SUBSTITUTE(SUBSTITUTE(BIASA[[#This Row],[NAMA BARANG]]," ",""),"-",""),".",""))</f>
        <v>abjad"d&amp;r"260kcl</v>
      </c>
      <c r="B3">
        <f>IF(BIASA[[#This Row],[CTN]]=0,"",COUNT($B$1:$B2)+1)</f>
        <v>1</v>
      </c>
      <c r="C3" t="s">
        <v>254</v>
      </c>
      <c r="D3" s="9" t="s">
        <v>216</v>
      </c>
      <c r="E3">
        <f>SUM(BIASA[[#This Row],[AWAL]]-BIASA[[#This Row],[KELUAR]])</f>
        <v>5</v>
      </c>
      <c r="F3">
        <v>5</v>
      </c>
      <c r="G3" t="str">
        <f>IFERROR(INDEX(masuk[CTN],MATCH("B"&amp;ROW()-ROWS($A$1:$A$2),masuk[id],0)),"")</f>
        <v/>
      </c>
      <c r="H3">
        <f>SUMIF(keluar[concat],BIASA[[#This Row],[concat]],keluar[CTN])</f>
        <v>0</v>
      </c>
      <c r="I3" s="16" t="str">
        <f>IF(BIASA[[#This Row],[CTN]]=BIASA[[#This Row],[AWAL]],"",BIASA[[#This Row],[CTN]])</f>
        <v/>
      </c>
    </row>
    <row r="4" spans="1:9" x14ac:dyDescent="0.25">
      <c r="A4" t="str">
        <f>LOWER(SUBSTITUTE(SUBSTITUTE(SUBSTITUTE(BIASA[[#This Row],[NAMA BARANG]]," ",""),"-",""),".",""))</f>
        <v>abjad&amp;angkaabc123dr</v>
      </c>
      <c r="B4">
        <f>IF(BIASA[[#This Row],[CTN]]=0,"",COUNT($B$2:$B3)+1)</f>
        <v>2</v>
      </c>
      <c r="C4" t="s">
        <v>255</v>
      </c>
      <c r="D4" s="9" t="s">
        <v>214</v>
      </c>
      <c r="E4">
        <f>SUM(BIASA[[#This Row],[AWAL]]-BIASA[[#This Row],[KELUAR]])</f>
        <v>1</v>
      </c>
      <c r="F4">
        <v>1</v>
      </c>
      <c r="G4" t="str">
        <f>IFERROR(INDEX(masuk[CTN],MATCH("B"&amp;ROW()-ROWS($A$1:$A$2),masuk[id],0)),"")</f>
        <v/>
      </c>
      <c r="H4">
        <f>SUMIF(keluar[concat],BIASA[[#This Row],[concat]],keluar[CTN])</f>
        <v>0</v>
      </c>
      <c r="I4" s="16" t="str">
        <f>IF(BIASA[[#This Row],[CTN]]=BIASA[[#This Row],[AWAL]],"",BIASA[[#This Row],[CTN]])</f>
        <v/>
      </c>
    </row>
    <row r="5" spans="1:9" x14ac:dyDescent="0.25">
      <c r="A5" t="str">
        <f>LOWER(SUBSTITUTE(SUBSTITUTE(SUBSTITUTE(BIASA[[#This Row],[NAMA BARANG]]," ",""),"-",""),".",""))</f>
        <v>abjadmagnitkb8125</v>
      </c>
      <c r="B5">
        <f>IF(BIASA[[#This Row],[CTN]]=0,"",COUNT($B$2:$B4)+1)</f>
        <v>3</v>
      </c>
      <c r="C5" t="s">
        <v>256</v>
      </c>
      <c r="D5" s="9" t="s">
        <v>227</v>
      </c>
      <c r="E5">
        <f>SUM(BIASA[[#This Row],[AWAL]]-BIASA[[#This Row],[KELUAR]])</f>
        <v>2</v>
      </c>
      <c r="F5">
        <v>2</v>
      </c>
      <c r="G5" t="str">
        <f>IFERROR(INDEX(masuk[CTN],MATCH("B"&amp;ROW()-ROWS($A$1:$A$2),masuk[id],0)),"")</f>
        <v/>
      </c>
      <c r="H5">
        <f>SUMIF(keluar[concat],BIASA[[#This Row],[concat]],keluar[CTN])</f>
        <v>0</v>
      </c>
      <c r="I5" s="16" t="str">
        <f>IF(BIASA[[#This Row],[CTN]]=BIASA[[#This Row],[AWAL]],"",BIASA[[#This Row],[CTN]])</f>
        <v/>
      </c>
    </row>
    <row r="6" spans="1:9" x14ac:dyDescent="0.25">
      <c r="A6" t="str">
        <f>LOWER(SUBSTITUTE(SUBSTITUTE(SUBSTITUTE(BIASA[[#This Row],[NAMA BARANG]]," ",""),"-",""),".",""))</f>
        <v>acrylic15x21</v>
      </c>
      <c r="B6">
        <f>IF(BIASA[[#This Row],[CTN]]=0,"",COUNT($B$2:$B5)+1)</f>
        <v>4</v>
      </c>
      <c r="C6" t="s">
        <v>257</v>
      </c>
      <c r="D6" s="9" t="s">
        <v>210</v>
      </c>
      <c r="E6">
        <f>SUM(BIASA[[#This Row],[AWAL]]-BIASA[[#This Row],[KELUAR]])</f>
        <v>7</v>
      </c>
      <c r="F6">
        <v>7</v>
      </c>
      <c r="G6" t="str">
        <f>IFERROR(INDEX(masuk[CTN],MATCH("B"&amp;ROW()-ROWS($A$1:$A$2),masuk[id],0)),"")</f>
        <v/>
      </c>
      <c r="H6">
        <f>SUMIF(keluar[concat],BIASA[[#This Row],[concat]],keluar[CTN])</f>
        <v>0</v>
      </c>
      <c r="I6" s="16" t="str">
        <f>IF(BIASA[[#This Row],[CTN]]=BIASA[[#This Row],[AWAL]],"",BIASA[[#This Row],[CTN]])</f>
        <v/>
      </c>
    </row>
    <row r="7" spans="1:9" s="23" customFormat="1" x14ac:dyDescent="0.25">
      <c r="A7" t="str">
        <f>LOWER(SUBSTITUTE(SUBSTITUTE(SUBSTITUTE(BIASA[[#This Row],[NAMA BARANG]]," ",""),"-",""),".",""))</f>
        <v>acrylic7x10</v>
      </c>
      <c r="B7">
        <f>IF(BIASA[[#This Row],[CTN]]=0,"",COUNT($B$2:$B6)+1)</f>
        <v>5</v>
      </c>
      <c r="C7" t="s">
        <v>258</v>
      </c>
      <c r="D7" s="9" t="s">
        <v>2769</v>
      </c>
      <c r="E7">
        <f>SUM(BIASA[[#This Row],[AWAL]]-BIASA[[#This Row],[KELUAR]])</f>
        <v>3</v>
      </c>
      <c r="F7">
        <v>3</v>
      </c>
      <c r="G7" t="str">
        <f>IFERROR(INDEX(masuk[CTN],MATCH("B"&amp;ROW()-ROWS($A$1:$A$2),masuk[id],0)),"")</f>
        <v/>
      </c>
      <c r="H7">
        <f>SUMIF(keluar[concat],BIASA[[#This Row],[concat]],keluar[CTN])</f>
        <v>0</v>
      </c>
      <c r="I7" s="16" t="str">
        <f>IF(BIASA[[#This Row],[CTN]]=BIASA[[#This Row],[AWAL]],"",BIASA[[#This Row],[CTN]])</f>
        <v/>
      </c>
    </row>
    <row r="8" spans="1:9" x14ac:dyDescent="0.25">
      <c r="A8" t="str">
        <f>LOWER(SUBSTITUTE(SUBSTITUTE(SUBSTITUTE(BIASA[[#This Row],[NAMA BARANG]]," ",""),"-",""),".",""))</f>
        <v>acrylic8x20</v>
      </c>
      <c r="B8">
        <f>IF(BIASA[[#This Row],[CTN]]=0,"",COUNT($B$2:$B7)+1)</f>
        <v>6</v>
      </c>
      <c r="C8" t="s">
        <v>259</v>
      </c>
      <c r="D8" s="9" t="s">
        <v>235</v>
      </c>
      <c r="E8">
        <f>SUM(BIASA[[#This Row],[AWAL]]-BIASA[[#This Row],[KELUAR]])</f>
        <v>9</v>
      </c>
      <c r="F8">
        <v>9</v>
      </c>
      <c r="G8" t="str">
        <f>IFERROR(INDEX(masuk[CTN],MATCH("B"&amp;ROW()-ROWS($A$1:$A$2),masuk[id],0)),"")</f>
        <v/>
      </c>
      <c r="H8">
        <f>SUMIF(keluar[concat],BIASA[[#This Row],[concat]],keluar[CTN])</f>
        <v>0</v>
      </c>
      <c r="I8" s="16" t="str">
        <f>IF(BIASA[[#This Row],[CTN]]=BIASA[[#This Row],[AWAL]],"",BIASA[[#This Row],[CTN]])</f>
        <v/>
      </c>
    </row>
    <row r="9" spans="1:9" x14ac:dyDescent="0.25">
      <c r="A9" t="str">
        <f>LOWER(SUBSTITUTE(SUBSTITUTE(SUBSTITUTE(BIASA[[#This Row],[NAMA BARANG]]," ",""),"-",""),".",""))</f>
        <v>acrylic8x25</v>
      </c>
      <c r="B9">
        <f>IF(BIASA[[#This Row],[CTN]]=0,"",COUNT($B$2:$B8)+1)</f>
        <v>7</v>
      </c>
      <c r="C9" t="s">
        <v>260</v>
      </c>
      <c r="D9" s="9" t="s">
        <v>235</v>
      </c>
      <c r="E9">
        <f>SUM(BIASA[[#This Row],[AWAL]]-BIASA[[#This Row],[KELUAR]])</f>
        <v>19</v>
      </c>
      <c r="F9">
        <v>19</v>
      </c>
      <c r="G9" t="str">
        <f>IFERROR(INDEX(masuk[CTN],MATCH("B"&amp;ROW()-ROWS($A$1:$A$2),masuk[id],0)),"")</f>
        <v/>
      </c>
      <c r="H9">
        <f>SUMIF(keluar[concat],BIASA[[#This Row],[concat]],keluar[CTN])</f>
        <v>0</v>
      </c>
      <c r="I9" s="16" t="str">
        <f>IF(BIASA[[#This Row],[CTN]]=BIASA[[#This Row],[AWAL]],"",BIASA[[#This Row],[CTN]])</f>
        <v/>
      </c>
    </row>
    <row r="10" spans="1:9" x14ac:dyDescent="0.25">
      <c r="A10" t="str">
        <f>LOWER(SUBSTITUTE(SUBSTITUTE(SUBSTITUTE(BIASA[[#This Row],[NAMA BARANG]]," ",""),"-",""),".",""))</f>
        <v>acrylic8x30</v>
      </c>
      <c r="B10">
        <f>IF(BIASA[[#This Row],[CTN]]=0,"",COUNT($B$2:$B9)+1)</f>
        <v>8</v>
      </c>
      <c r="C10" t="s">
        <v>261</v>
      </c>
      <c r="D10" s="9" t="s">
        <v>235</v>
      </c>
      <c r="E10">
        <f>SUM(BIASA[[#This Row],[AWAL]]-BIASA[[#This Row],[KELUAR]])</f>
        <v>19</v>
      </c>
      <c r="F10">
        <v>19</v>
      </c>
      <c r="G10" t="str">
        <f>IFERROR(INDEX(masuk[CTN],MATCH("B"&amp;ROW()-ROWS($A$1:$A$2),masuk[id],0)),"")</f>
        <v/>
      </c>
      <c r="H10">
        <f>SUMIF(keluar[concat],BIASA[[#This Row],[concat]],keluar[CTN])</f>
        <v>0</v>
      </c>
      <c r="I10" s="16" t="str">
        <f>IF(BIASA[[#This Row],[CTN]]=BIASA[[#This Row],[AWAL]],"",BIASA[[#This Row],[CTN]])</f>
        <v/>
      </c>
    </row>
    <row r="11" spans="1:9" x14ac:dyDescent="0.25">
      <c r="A11" t="str">
        <f>LOWER(SUBSTITUTE(SUBSTITUTE(SUBSTITUTE(BIASA[[#This Row],[NAMA BARANG]]," ",""),"-",""),".",""))</f>
        <v>acrylicmarries812/12wbiasa</v>
      </c>
      <c r="B11">
        <f>IF(BIASA[[#This Row],[CTN]]=0,"",COUNT($B$2:$B10)+1)</f>
        <v>9</v>
      </c>
      <c r="C11" t="s">
        <v>262</v>
      </c>
      <c r="D11" s="9">
        <v>60</v>
      </c>
      <c r="E11">
        <f>SUM(BIASA[[#This Row],[AWAL]]-BIASA[[#This Row],[KELUAR]])</f>
        <v>16</v>
      </c>
      <c r="F11">
        <v>16</v>
      </c>
      <c r="G11" t="str">
        <f>IFERROR(INDEX(masuk[CTN],MATCH("B"&amp;ROW()-ROWS($A$1:$A$2),masuk[id],0)),"")</f>
        <v/>
      </c>
      <c r="H11">
        <f>SUMIF(keluar[concat],BIASA[[#This Row],[concat]],keluar[CTN])</f>
        <v>0</v>
      </c>
      <c r="I11" s="16" t="str">
        <f>IF(BIASA[[#This Row],[CTN]]=BIASA[[#This Row],[AWAL]],"",BIASA[[#This Row],[CTN]])</f>
        <v/>
      </c>
    </row>
    <row r="12" spans="1:9" x14ac:dyDescent="0.25">
      <c r="A12" t="str">
        <f>LOWER(SUBSTITUTE(SUBSTITUTE(SUBSTITUTE(BIASA[[#This Row],[NAMA BARANG]]," ",""),"-",""),".",""))</f>
        <v>acrylicmarries818/18w</v>
      </c>
      <c r="B12">
        <f>IF(BIASA[[#This Row],[CTN]]=0,"",COUNT($B$2:$B11)+1)</f>
        <v>10</v>
      </c>
      <c r="C12" t="s">
        <v>263</v>
      </c>
      <c r="D12" s="9" t="s">
        <v>2770</v>
      </c>
      <c r="E12">
        <f>SUM(BIASA[[#This Row],[AWAL]]-BIASA[[#This Row],[KELUAR]])</f>
        <v>81</v>
      </c>
      <c r="F12">
        <v>81</v>
      </c>
      <c r="G12" t="str">
        <f>IFERROR(INDEX(masuk[CTN],MATCH("B"&amp;ROW()-ROWS($A$1:$A$2),masuk[id],0)),"")</f>
        <v/>
      </c>
      <c r="H12">
        <f>SUMIF(keluar[concat],BIASA[[#This Row],[concat]],keluar[CTN])</f>
        <v>0</v>
      </c>
      <c r="I12" s="16" t="str">
        <f>IF(BIASA[[#This Row],[CTN]]=BIASA[[#This Row],[AWAL]],"",BIASA[[#This Row],[CTN]])</f>
        <v/>
      </c>
    </row>
    <row r="13" spans="1:9" x14ac:dyDescent="0.25">
      <c r="A13" t="str">
        <f>LOWER(SUBSTITUTE(SUBSTITUTE(SUBSTITUTE(BIASA[[#This Row],[NAMA BARANG]]," ",""),"-",""),".",""))</f>
        <v>acrylicnt21x30</v>
      </c>
      <c r="B13">
        <f>IF(BIASA[[#This Row],[CTN]]=0,"",COUNT($B$2:$B12)+1)</f>
        <v>11</v>
      </c>
      <c r="C13" t="s">
        <v>264</v>
      </c>
      <c r="D13" s="9" t="s">
        <v>219</v>
      </c>
      <c r="E13">
        <f>SUM(BIASA[[#This Row],[AWAL]]-BIASA[[#This Row],[KELUAR]])</f>
        <v>3</v>
      </c>
      <c r="F13">
        <v>3</v>
      </c>
      <c r="G13" t="str">
        <f>IFERROR(INDEX(masuk[CTN],MATCH("B"&amp;ROW()-ROWS($A$1:$A$2),masuk[id],0)),"")</f>
        <v/>
      </c>
      <c r="H13">
        <f>SUMIF(keluar[concat],BIASA[[#This Row],[concat]],keluar[CTN])</f>
        <v>0</v>
      </c>
      <c r="I13" s="16" t="str">
        <f>IF(BIASA[[#This Row],[CTN]]=BIASA[[#This Row],[AWAL]],"",BIASA[[#This Row],[CTN]])</f>
        <v/>
      </c>
    </row>
    <row r="14" spans="1:9" x14ac:dyDescent="0.25">
      <c r="A14" t="str">
        <f>LOWER(SUBSTITUTE(SUBSTITUTE(SUBSTITUTE(BIASA[[#This Row],[NAMA BARANG]]," ",""),"-",""),".",""))</f>
        <v>acrylicnt7x20</v>
      </c>
      <c r="B14">
        <f>IF(BIASA[[#This Row],[CTN]]=0,"",COUNT($B$2:$B13)+1)</f>
        <v>12</v>
      </c>
      <c r="C14" t="s">
        <v>265</v>
      </c>
      <c r="D14" s="9" t="s">
        <v>235</v>
      </c>
      <c r="E14">
        <f>SUM(BIASA[[#This Row],[AWAL]]-BIASA[[#This Row],[KELUAR]])</f>
        <v>6</v>
      </c>
      <c r="F14">
        <v>6</v>
      </c>
      <c r="G14" t="str">
        <f>IFERROR(INDEX(masuk[CTN],MATCH("B"&amp;ROW()-ROWS($A$1:$A$2),masuk[id],0)),"")</f>
        <v/>
      </c>
      <c r="H14">
        <f>SUMIF(keluar[concat],BIASA[[#This Row],[concat]],keluar[CTN])</f>
        <v>0</v>
      </c>
      <c r="I14" s="16" t="str">
        <f>IF(BIASA[[#This Row],[CTN]]=BIASA[[#This Row],[AWAL]],"",BIASA[[#This Row],[CTN]])</f>
        <v/>
      </c>
    </row>
    <row r="15" spans="1:9" x14ac:dyDescent="0.25">
      <c r="A15" t="str">
        <f>LOWER(SUBSTITUTE(SUBSTITUTE(SUBSTITUTE(BIASA[[#This Row],[NAMA BARANG]]," ",""),"-",""),".",""))</f>
        <v>acrylicnt7x25</v>
      </c>
      <c r="B15">
        <f>IF(BIASA[[#This Row],[CTN]]=0,"",COUNT($B$2:$B14)+1)</f>
        <v>13</v>
      </c>
      <c r="C15" t="s">
        <v>266</v>
      </c>
      <c r="D15" s="9" t="s">
        <v>235</v>
      </c>
      <c r="E15">
        <f>SUM(BIASA[[#This Row],[AWAL]]-BIASA[[#This Row],[KELUAR]])</f>
        <v>21</v>
      </c>
      <c r="F15">
        <v>21</v>
      </c>
      <c r="G15" t="str">
        <f>IFERROR(INDEX(masuk[CTN],MATCH("B"&amp;ROW()-ROWS($A$1:$A$2),masuk[id],0)),"")</f>
        <v/>
      </c>
      <c r="H15">
        <f>SUMIF(keluar[concat],BIASA[[#This Row],[concat]],keluar[CTN])</f>
        <v>0</v>
      </c>
      <c r="I15" s="16" t="str">
        <f>IF(BIASA[[#This Row],[CTN]]=BIASA[[#This Row],[AWAL]],"",BIASA[[#This Row],[CTN]])</f>
        <v/>
      </c>
    </row>
    <row r="16" spans="1:9" x14ac:dyDescent="0.25">
      <c r="A16" t="str">
        <f>LOWER(SUBSTITUTE(SUBSTITUTE(SUBSTITUTE(BIASA[[#This Row],[NAMA BARANG]]," ",""),"-",""),".",""))</f>
        <v>acrylicnt7x30</v>
      </c>
      <c r="B16">
        <f>IF(BIASA[[#This Row],[CTN]]=0,"",COUNT($B$2:$B15)+1)</f>
        <v>14</v>
      </c>
      <c r="C16" t="s">
        <v>267</v>
      </c>
      <c r="D16" s="9" t="s">
        <v>235</v>
      </c>
      <c r="E16">
        <f>SUM(BIASA[[#This Row],[AWAL]]-BIASA[[#This Row],[KELUAR]])</f>
        <v>20</v>
      </c>
      <c r="F16">
        <v>20</v>
      </c>
      <c r="G16" t="str">
        <f>IFERROR(INDEX(masuk[CTN],MATCH("B"&amp;ROW()-ROWS($A$1:$A$2),masuk[id],0)),"")</f>
        <v/>
      </c>
      <c r="H16">
        <f>SUMIF(keluar[concat],BIASA[[#This Row],[concat]],keluar[CTN])</f>
        <v>0</v>
      </c>
      <c r="I16" s="16" t="str">
        <f>IF(BIASA[[#This Row],[CTN]]=BIASA[[#This Row],[AWAL]],"",BIASA[[#This Row],[CTN]])</f>
        <v/>
      </c>
    </row>
    <row r="17" spans="1:9" x14ac:dyDescent="0.25">
      <c r="A17" t="str">
        <f>LOWER(SUBSTITUTE(SUBSTITUTE(SUBSTITUTE(BIASA[[#This Row],[NAMA BARANG]]," ",""),"-",""),".",""))</f>
        <v>acrylictf001</v>
      </c>
      <c r="B17">
        <f>IF(BIASA[[#This Row],[CTN]]=0,"",COUNT($B$2:$B16)+1)</f>
        <v>15</v>
      </c>
      <c r="C17" t="s">
        <v>268</v>
      </c>
      <c r="D17" s="9" t="s">
        <v>245</v>
      </c>
      <c r="E17">
        <f>SUM(BIASA[[#This Row],[AWAL]]-BIASA[[#This Row],[KELUAR]])</f>
        <v>21</v>
      </c>
      <c r="F17">
        <v>21</v>
      </c>
      <c r="G17" t="str">
        <f>IFERROR(INDEX(masuk[CTN],MATCH("B"&amp;ROW()-ROWS($A$1:$A$2),masuk[id],0)),"")</f>
        <v/>
      </c>
      <c r="H17">
        <f>SUMIF(keluar[concat],BIASA[[#This Row],[concat]],keluar[CTN])</f>
        <v>0</v>
      </c>
      <c r="I17" s="16" t="str">
        <f>IF(BIASA[[#This Row],[CTN]]=BIASA[[#This Row],[AWAL]],"",BIASA[[#This Row],[CTN]])</f>
        <v/>
      </c>
    </row>
    <row r="18" spans="1:9" x14ac:dyDescent="0.25">
      <c r="A18" t="str">
        <f>LOWER(SUBSTITUTE(SUBSTITUTE(SUBSTITUTE(BIASA[[#This Row],[NAMA BARANG]]," ",""),"-",""),".",""))</f>
        <v>acrylictf002</v>
      </c>
      <c r="B18">
        <f>IF(BIASA[[#This Row],[CTN]]=0,"",COUNT($B$2:$B17)+1)</f>
        <v>16</v>
      </c>
      <c r="C18" t="s">
        <v>269</v>
      </c>
      <c r="D18" s="9" t="s">
        <v>210</v>
      </c>
      <c r="E18">
        <f>SUM(BIASA[[#This Row],[AWAL]]-BIASA[[#This Row],[KELUAR]])</f>
        <v>43</v>
      </c>
      <c r="F18">
        <v>43</v>
      </c>
      <c r="G18" t="str">
        <f>IFERROR(INDEX(masuk[CTN],MATCH("B"&amp;ROW()-ROWS($A$1:$A$2),masuk[id],0)),"")</f>
        <v/>
      </c>
      <c r="H18">
        <f>SUMIF(keluar[concat],BIASA[[#This Row],[concat]],keluar[CTN])</f>
        <v>0</v>
      </c>
      <c r="I18" s="16" t="str">
        <f>IF(BIASA[[#This Row],[CTN]]=BIASA[[#This Row],[AWAL]],"",BIASA[[#This Row],[CTN]])</f>
        <v/>
      </c>
    </row>
    <row r="19" spans="1:9" x14ac:dyDescent="0.25">
      <c r="A19" t="str">
        <f>LOWER(SUBSTITUTE(SUBSTITUTE(SUBSTITUTE(BIASA[[#This Row],[NAMA BARANG]]," ",""),"-",""),".",""))</f>
        <v>acrylicvtech</v>
      </c>
      <c r="B19">
        <f>IF(BIASA[[#This Row],[CTN]]=0,"",COUNT($B$2:$B18)+1)</f>
        <v>17</v>
      </c>
      <c r="C19" t="s">
        <v>270</v>
      </c>
      <c r="D19" s="9" t="s">
        <v>245</v>
      </c>
      <c r="E19">
        <f>SUM(BIASA[[#This Row],[AWAL]]-BIASA[[#This Row],[KELUAR]])</f>
        <v>81</v>
      </c>
      <c r="F19">
        <v>81</v>
      </c>
      <c r="G19" t="str">
        <f>IFERROR(INDEX(masuk[CTN],MATCH("B"&amp;ROW()-ROWS($A$1:$A$2),masuk[id],0)),"")</f>
        <v/>
      </c>
      <c r="H19">
        <f>SUMIF(keluar[concat],BIASA[[#This Row],[concat]],keluar[CTN])</f>
        <v>0</v>
      </c>
      <c r="I19" s="16" t="str">
        <f>IF(BIASA[[#This Row],[CTN]]=BIASA[[#This Row],[AWAL]],"",BIASA[[#This Row],[CTN]])</f>
        <v/>
      </c>
    </row>
    <row r="20" spans="1:9" x14ac:dyDescent="0.25">
      <c r="A20" t="str">
        <f>LOWER(SUBSTITUTE(SUBSTITUTE(SUBSTITUTE(BIASA[[#This Row],[NAMA BARANG]]," ",""),"-",""),".",""))</f>
        <v>address107rapico</v>
      </c>
      <c r="B20">
        <f>IF(BIASA[[#This Row],[CTN]]=0,"",COUNT($B$2:$B19)+1)</f>
        <v>18</v>
      </c>
      <c r="C20" t="s">
        <v>271</v>
      </c>
      <c r="D20" s="9" t="s">
        <v>2771</v>
      </c>
      <c r="E20">
        <f>SUM(BIASA[[#This Row],[AWAL]]-BIASA[[#This Row],[KELUAR]])</f>
        <v>1</v>
      </c>
      <c r="F20">
        <v>1</v>
      </c>
      <c r="G20" t="str">
        <f>IFERROR(INDEX(masuk[CTN],MATCH("B"&amp;ROW()-ROWS($A$1:$A$2),masuk[id],0)),"")</f>
        <v/>
      </c>
      <c r="H20">
        <f>SUMIF(keluar[concat],BIASA[[#This Row],[concat]],keluar[CTN])</f>
        <v>0</v>
      </c>
      <c r="I20" s="16" t="str">
        <f>IF(BIASA[[#This Row],[CTN]]=BIASA[[#This Row],[AWAL]],"",BIASA[[#This Row],[CTN]])</f>
        <v/>
      </c>
    </row>
    <row r="21" spans="1:9" x14ac:dyDescent="0.25">
      <c r="A21" t="str">
        <f>LOWER(SUBSTITUTE(SUBSTITUTE(SUBSTITUTE(BIASA[[#This Row],[NAMA BARANG]]," ",""),"-",""),".",""))</f>
        <v>addressfancypkcholo106</v>
      </c>
      <c r="B21">
        <f>IF(BIASA[[#This Row],[CTN]]=0,"",COUNT($B$2:$B20)+1)</f>
        <v>19</v>
      </c>
      <c r="C21" t="s">
        <v>272</v>
      </c>
      <c r="D21" s="9" t="s">
        <v>2772</v>
      </c>
      <c r="E21">
        <f>SUM(BIASA[[#This Row],[AWAL]]-BIASA[[#This Row],[KELUAR]])</f>
        <v>1</v>
      </c>
      <c r="F21">
        <v>1</v>
      </c>
      <c r="G21" t="str">
        <f>IFERROR(INDEX(masuk[CTN],MATCH("B"&amp;ROW()-ROWS($A$1:$A$2),masuk[id],0)),"")</f>
        <v/>
      </c>
      <c r="H21">
        <f>SUMIF(keluar[concat],BIASA[[#This Row],[concat]],keluar[CTN])</f>
        <v>0</v>
      </c>
      <c r="I21" s="16" t="str">
        <f>IF(BIASA[[#This Row],[CTN]]=BIASA[[#This Row],[AWAL]],"",BIASA[[#This Row],[CTN]])</f>
        <v/>
      </c>
    </row>
    <row r="22" spans="1:9" x14ac:dyDescent="0.25">
      <c r="A22" t="str">
        <f>LOWER(SUBSTITUTE(SUBSTITUTE(SUBSTITUTE(BIASA[[#This Row],[NAMA BARANG]]," ",""),"-",""),".",""))</f>
        <v>addressfancypkctdkholo106</v>
      </c>
      <c r="B22">
        <f>IF(BIASA[[#This Row],[CTN]]=0,"",COUNT($B$2:$B21)+1)</f>
        <v>20</v>
      </c>
      <c r="C22" t="s">
        <v>273</v>
      </c>
      <c r="D22" s="9" t="s">
        <v>2773</v>
      </c>
      <c r="E22">
        <f>SUM(BIASA[[#This Row],[AWAL]]-BIASA[[#This Row],[KELUAR]])</f>
        <v>1</v>
      </c>
      <c r="F22">
        <v>1</v>
      </c>
      <c r="G22" t="str">
        <f>IFERROR(INDEX(masuk[CTN],MATCH("B"&amp;ROW()-ROWS($A$1:$A$2),masuk[id],0)),"")</f>
        <v/>
      </c>
      <c r="H22">
        <f>SUMIF(keluar[concat],BIASA[[#This Row],[concat]],keluar[CTN])</f>
        <v>0</v>
      </c>
      <c r="I22" s="16" t="str">
        <f>IF(BIASA[[#This Row],[CTN]]=BIASA[[#This Row],[AWAL]],"",BIASA[[#This Row],[CTN]])</f>
        <v/>
      </c>
    </row>
    <row r="23" spans="1:9" x14ac:dyDescent="0.25">
      <c r="A23" t="str">
        <f>LOWER(SUBSTITUTE(SUBSTITUTE(SUBSTITUTE(BIASA[[#This Row],[NAMA BARANG]]," ",""),"-",""),".",""))</f>
        <v>addressfancypkctdkholo106</v>
      </c>
      <c r="B23">
        <f>IF(BIASA[[#This Row],[CTN]]=0,"",COUNT($B$2:$B22)+1)</f>
        <v>21</v>
      </c>
      <c r="C23" t="s">
        <v>273</v>
      </c>
      <c r="D23" s="9" t="s">
        <v>2774</v>
      </c>
      <c r="E23">
        <f>SUM(BIASA[[#This Row],[AWAL]]-BIASA[[#This Row],[KELUAR]])</f>
        <v>1</v>
      </c>
      <c r="F23">
        <v>1</v>
      </c>
      <c r="G23" t="str">
        <f>IFERROR(INDEX(masuk[CTN],MATCH("B"&amp;ROW()-ROWS($A$1:$A$2),masuk[id],0)),"")</f>
        <v/>
      </c>
      <c r="H23">
        <f>SUMIF(keluar[concat],BIASA[[#This Row],[concat]],keluar[CTN])</f>
        <v>0</v>
      </c>
      <c r="I23" s="16" t="str">
        <f>IF(BIASA[[#This Row],[CTN]]=BIASA[[#This Row],[AWAL]],"",BIASA[[#This Row],[CTN]])</f>
        <v/>
      </c>
    </row>
    <row r="24" spans="1:9" x14ac:dyDescent="0.25">
      <c r="A24" t="str">
        <f>LOWER(SUBSTITUTE(SUBSTITUTE(SUBSTITUTE(BIASA[[#This Row],[NAMA BARANG]]," ",""),"-",""),".",""))</f>
        <v>addressfancywtpholo106</v>
      </c>
      <c r="B24">
        <f>IF(BIASA[[#This Row],[CTN]]=0,"",COUNT($B$2:$B23)+1)</f>
        <v>22</v>
      </c>
      <c r="C24" t="s">
        <v>274</v>
      </c>
      <c r="D24" s="9" t="s">
        <v>2775</v>
      </c>
      <c r="E24">
        <f>SUM(BIASA[[#This Row],[AWAL]]-BIASA[[#This Row],[KELUAR]])</f>
        <v>4</v>
      </c>
      <c r="F24">
        <v>4</v>
      </c>
      <c r="G24" t="str">
        <f>IFERROR(INDEX(masuk[CTN],MATCH("B"&amp;ROW()-ROWS($A$1:$A$2),masuk[id],0)),"")</f>
        <v/>
      </c>
      <c r="H24">
        <f>SUMIF(keluar[concat],BIASA[[#This Row],[concat]],keluar[CTN])</f>
        <v>0</v>
      </c>
      <c r="I24" s="16" t="str">
        <f>IF(BIASA[[#This Row],[CTN]]=BIASA[[#This Row],[AWAL]],"",BIASA[[#This Row],[CTN]])</f>
        <v/>
      </c>
    </row>
    <row r="25" spans="1:9" x14ac:dyDescent="0.25">
      <c r="A25" t="str">
        <f>LOWER(SUBSTITUTE(SUBSTITUTE(SUBSTITUTE(BIASA[[#This Row],[NAMA BARANG]]," ",""),"-",""),".",""))</f>
        <v>addresshkmill2000</v>
      </c>
      <c r="B25">
        <f>IF(BIASA[[#This Row],[CTN]]=0,"",COUNT($B$2:$B24)+1)</f>
        <v>23</v>
      </c>
      <c r="C25" t="s">
        <v>275</v>
      </c>
      <c r="D25" s="9" t="s">
        <v>2776</v>
      </c>
      <c r="E25">
        <f>SUM(BIASA[[#This Row],[AWAL]]-BIASA[[#This Row],[KELUAR]])</f>
        <v>12</v>
      </c>
      <c r="F25">
        <v>12</v>
      </c>
      <c r="G25" t="str">
        <f>IFERROR(INDEX(masuk[CTN],MATCH("B"&amp;ROW()-ROWS($A$1:$A$2),masuk[id],0)),"")</f>
        <v/>
      </c>
      <c r="H25">
        <f>SUMIF(keluar[concat],BIASA[[#This Row],[concat]],keluar[CTN])</f>
        <v>0</v>
      </c>
      <c r="I25" s="16" t="str">
        <f>IF(BIASA[[#This Row],[CTN]]=BIASA[[#This Row],[AWAL]],"",BIASA[[#This Row],[CTN]])</f>
        <v/>
      </c>
    </row>
    <row r="26" spans="1:9" x14ac:dyDescent="0.25">
      <c r="A26" t="str">
        <f>LOWER(SUBSTITUTE(SUBSTITUTE(SUBSTITUTE(BIASA[[#This Row],[NAMA BARANG]]," ",""),"-",""),".",""))</f>
        <v>addresskacax1002+indeks</v>
      </c>
      <c r="B26">
        <f>IF(BIASA[[#This Row],[CTN]]=0,"",COUNT($B$2:$B25)+1)</f>
        <v>24</v>
      </c>
      <c r="C26" t="s">
        <v>276</v>
      </c>
      <c r="D26" s="9" t="s">
        <v>2777</v>
      </c>
      <c r="E26">
        <f>SUM(BIASA[[#This Row],[AWAL]]-BIASA[[#This Row],[KELUAR]])</f>
        <v>1</v>
      </c>
      <c r="F26">
        <v>1</v>
      </c>
      <c r="G26" t="str">
        <f>IFERROR(INDEX(masuk[CTN],MATCH("B"&amp;ROW()-ROWS($A$1:$A$2),masuk[id],0)),"")</f>
        <v/>
      </c>
      <c r="H26">
        <f>SUMIF(keluar[concat],BIASA[[#This Row],[concat]],keluar[CTN])</f>
        <v>0</v>
      </c>
      <c r="I26" s="16" t="str">
        <f>IF(BIASA[[#This Row],[CTN]]=BIASA[[#This Row],[AWAL]],"",BIASA[[#This Row],[CTN]])</f>
        <v/>
      </c>
    </row>
    <row r="27" spans="1:9" x14ac:dyDescent="0.25">
      <c r="A27" t="str">
        <f>LOWER(SUBSTITUTE(SUBSTITUTE(SUBSTITUTE(BIASA[[#This Row],[NAMA BARANG]]," ",""),"-",""),".",""))</f>
        <v>addressmagnit056gantkunci</v>
      </c>
      <c r="B27">
        <f>IF(BIASA[[#This Row],[CTN]]=0,"",COUNT($B$2:$B26)+1)</f>
        <v>25</v>
      </c>
      <c r="C27" t="s">
        <v>277</v>
      </c>
      <c r="D27" s="9" t="s">
        <v>2778</v>
      </c>
      <c r="E27">
        <f>SUM(BIASA[[#This Row],[AWAL]]-BIASA[[#This Row],[KELUAR]])</f>
        <v>14</v>
      </c>
      <c r="F27">
        <v>14</v>
      </c>
      <c r="G27" t="str">
        <f>IFERROR(INDEX(masuk[CTN],MATCH("B"&amp;ROW()-ROWS($A$1:$A$2),masuk[id],0)),"")</f>
        <v/>
      </c>
      <c r="H27">
        <f>SUMIF(keluar[concat],BIASA[[#This Row],[concat]],keluar[CTN])</f>
        <v>0</v>
      </c>
      <c r="I27" s="16" t="str">
        <f>IF(BIASA[[#This Row],[CTN]]=BIASA[[#This Row],[AWAL]],"",BIASA[[#This Row],[CTN]])</f>
        <v/>
      </c>
    </row>
    <row r="28" spans="1:9" x14ac:dyDescent="0.25">
      <c r="A28" t="str">
        <f>LOWER(SUBSTITUTE(SUBSTITUTE(SUBSTITUTE(BIASA[[#This Row],[NAMA BARANG]]," ",""),"-",""),".",""))</f>
        <v>addressmagnit058bsr</v>
      </c>
      <c r="B28">
        <f>IF(BIASA[[#This Row],[CTN]]=0,"",COUNT($B$2:$B27)+1)</f>
        <v>26</v>
      </c>
      <c r="C28" t="s">
        <v>278</v>
      </c>
      <c r="D28" s="9" t="s">
        <v>2778</v>
      </c>
      <c r="E28">
        <f>SUM(BIASA[[#This Row],[AWAL]]-BIASA[[#This Row],[KELUAR]])</f>
        <v>7</v>
      </c>
      <c r="F28">
        <v>7</v>
      </c>
      <c r="G28" t="str">
        <f>IFERROR(INDEX(masuk[CTN],MATCH("B"&amp;ROW()-ROWS($A$1:$A$2),masuk[id],0)),"")</f>
        <v/>
      </c>
      <c r="H28">
        <f>SUMIF(keluar[concat],BIASA[[#This Row],[concat]],keluar[CTN])</f>
        <v>0</v>
      </c>
      <c r="I28" s="16" t="str">
        <f>IF(BIASA[[#This Row],[CTN]]=BIASA[[#This Row],[AWAL]],"",BIASA[[#This Row],[CTN]])</f>
        <v/>
      </c>
    </row>
    <row r="29" spans="1:9" x14ac:dyDescent="0.25">
      <c r="A29" t="str">
        <f>LOWER(SUBSTITUTE(SUBSTITUTE(SUBSTITUTE(BIASA[[#This Row],[NAMA BARANG]]," ",""),"-",""),".",""))</f>
        <v>addressmagnitartishongkong</v>
      </c>
      <c r="B29">
        <f>IF(BIASA[[#This Row],[CTN]]=0,"",COUNT($B$2:$B28)+1)</f>
        <v>27</v>
      </c>
      <c r="C29" t="s">
        <v>279</v>
      </c>
      <c r="D29" s="9" t="s">
        <v>2779</v>
      </c>
      <c r="E29">
        <f>SUM(BIASA[[#This Row],[AWAL]]-BIASA[[#This Row],[KELUAR]])</f>
        <v>1</v>
      </c>
      <c r="F29">
        <v>1</v>
      </c>
      <c r="G29" t="str">
        <f>IFERROR(INDEX(masuk[CTN],MATCH("B"&amp;ROW()-ROWS($A$1:$A$2),masuk[id],0)),"")</f>
        <v/>
      </c>
      <c r="H29">
        <f>SUMIF(keluar[concat],BIASA[[#This Row],[concat]],keluar[CTN])</f>
        <v>0</v>
      </c>
      <c r="I29" s="16" t="str">
        <f>IF(BIASA[[#This Row],[CTN]]=BIASA[[#This Row],[AWAL]],"",BIASA[[#This Row],[CTN]])</f>
        <v/>
      </c>
    </row>
    <row r="30" spans="1:9" x14ac:dyDescent="0.25">
      <c r="A30" t="str">
        <f>LOWER(SUBSTITUTE(SUBSTITUTE(SUBSTITUTE(BIASA[[#This Row],[NAMA BARANG]]," ",""),"-",""),".",""))</f>
        <v>addressmagnitf4+gantkunci</v>
      </c>
      <c r="B30">
        <f>IF(BIASA[[#This Row],[CTN]]=0,"",COUNT($B$2:$B29)+1)</f>
        <v>28</v>
      </c>
      <c r="C30" t="s">
        <v>280</v>
      </c>
      <c r="D30" s="9" t="s">
        <v>2780</v>
      </c>
      <c r="E30">
        <f>SUM(BIASA[[#This Row],[AWAL]]-BIASA[[#This Row],[KELUAR]])</f>
        <v>2</v>
      </c>
      <c r="F30">
        <v>2</v>
      </c>
      <c r="G30" t="str">
        <f>IFERROR(INDEX(masuk[CTN],MATCH("B"&amp;ROW()-ROWS($A$1:$A$2),masuk[id],0)),"")</f>
        <v/>
      </c>
      <c r="H30">
        <f>SUMIF(keluar[concat],BIASA[[#This Row],[concat]],keluar[CTN])</f>
        <v>0</v>
      </c>
      <c r="I30" s="16" t="str">
        <f>IF(BIASA[[#This Row],[CTN]]=BIASA[[#This Row],[AWAL]],"",BIASA[[#This Row],[CTN]])</f>
        <v/>
      </c>
    </row>
    <row r="31" spans="1:9" x14ac:dyDescent="0.25">
      <c r="A31" t="str">
        <f>LOWER(SUBSTITUTE(SUBSTITUTE(SUBSTITUTE(BIASA[[#This Row],[NAMA BARANG]]," ",""),"-",""),".",""))</f>
        <v>addressmagnithkb5372wrn</v>
      </c>
      <c r="B31">
        <f>IF(BIASA[[#This Row],[CTN]]=0,"",COUNT($B$2:$B30)+1)</f>
        <v>29</v>
      </c>
      <c r="C31" t="s">
        <v>281</v>
      </c>
      <c r="D31" s="9" t="s">
        <v>2781</v>
      </c>
      <c r="E31">
        <f>SUM(BIASA[[#This Row],[AWAL]]-BIASA[[#This Row],[KELUAR]])</f>
        <v>6</v>
      </c>
      <c r="F31">
        <v>6</v>
      </c>
      <c r="G31" t="str">
        <f>IFERROR(INDEX(masuk[CTN],MATCH("B"&amp;ROW()-ROWS($A$1:$A$2),masuk[id],0)),"")</f>
        <v/>
      </c>
      <c r="H31">
        <f>SUMIF(keluar[concat],BIASA[[#This Row],[concat]],keluar[CTN])</f>
        <v>0</v>
      </c>
      <c r="I31" s="16" t="str">
        <f>IF(BIASA[[#This Row],[CTN]]=BIASA[[#This Row],[AWAL]],"",BIASA[[#This Row],[CTN]])</f>
        <v/>
      </c>
    </row>
    <row r="32" spans="1:9" x14ac:dyDescent="0.25">
      <c r="A32" t="str">
        <f>LOWER(SUBSTITUTE(SUBSTITUTE(SUBSTITUTE(BIASA[[#This Row],[NAMA BARANG]]," ",""),"-",""),".",""))</f>
        <v>addressmagnitkclwtp</v>
      </c>
      <c r="B32">
        <f>IF(BIASA[[#This Row],[CTN]]=0,"",COUNT($B$2:$B31)+1)</f>
        <v>30</v>
      </c>
      <c r="C32" t="s">
        <v>282</v>
      </c>
      <c r="D32" s="9" t="s">
        <v>208</v>
      </c>
      <c r="E32">
        <f>SUM(BIASA[[#This Row],[AWAL]]-BIASA[[#This Row],[KELUAR]])</f>
        <v>2</v>
      </c>
      <c r="F32">
        <v>2</v>
      </c>
      <c r="G32" t="str">
        <f>IFERROR(INDEX(masuk[CTN],MATCH("B"&amp;ROW()-ROWS($A$1:$A$2),masuk[id],0)),"")</f>
        <v/>
      </c>
      <c r="H32">
        <f>SUMIF(keluar[concat],BIASA[[#This Row],[concat]],keluar[CTN])</f>
        <v>0</v>
      </c>
      <c r="I32" s="16" t="str">
        <f>IF(BIASA[[#This Row],[CTN]]=BIASA[[#This Row],[AWAL]],"",BIASA[[#This Row],[CTN]])</f>
        <v/>
      </c>
    </row>
    <row r="33" spans="1:9" x14ac:dyDescent="0.25">
      <c r="A33" t="str">
        <f>LOWER(SUBSTITUTE(SUBSTITUTE(SUBSTITUTE(BIASA[[#This Row],[NAMA BARANG]]," ",""),"-",""),".",""))</f>
        <v>addressmagnitpkc(lie)kcl(5)/tg(5)</v>
      </c>
      <c r="B33">
        <f>IF(BIASA[[#This Row],[CTN]]=0,"",COUNT($B$2:$B32)+1)</f>
        <v>31</v>
      </c>
      <c r="C33" t="s">
        <v>283</v>
      </c>
      <c r="D33" s="9" t="s">
        <v>208</v>
      </c>
      <c r="E33">
        <f>SUM(BIASA[[#This Row],[AWAL]]-BIASA[[#This Row],[KELUAR]])</f>
        <v>10</v>
      </c>
      <c r="F33">
        <v>10</v>
      </c>
      <c r="G33" t="str">
        <f>IFERROR(INDEX(masuk[CTN],MATCH("B"&amp;ROW()-ROWS($A$1:$A$2),masuk[id],0)),"")</f>
        <v/>
      </c>
      <c r="H33">
        <f>SUMIF(keluar[concat],BIASA[[#This Row],[concat]],keluar[CTN])</f>
        <v>0</v>
      </c>
      <c r="I33" s="16" t="str">
        <f>IF(BIASA[[#This Row],[CTN]]=BIASA[[#This Row],[AWAL]],"",BIASA[[#This Row],[CTN]])</f>
        <v/>
      </c>
    </row>
    <row r="34" spans="1:9" x14ac:dyDescent="0.25">
      <c r="A34" t="str">
        <f>LOWER(SUBSTITUTE(SUBSTITUTE(SUBSTITUTE(BIASA[[#This Row],[NAMA BARANG]]," ",""),"-",""),".",""))</f>
        <v>addressmagnitpkcbsr(lie)</v>
      </c>
      <c r="B34">
        <f>IF(BIASA[[#This Row],[CTN]]=0,"",COUNT($B$2:$B33)+1)</f>
        <v>32</v>
      </c>
      <c r="C34" t="s">
        <v>284</v>
      </c>
      <c r="D34" s="9" t="s">
        <v>2782</v>
      </c>
      <c r="E34">
        <f>SUM(BIASA[[#This Row],[AWAL]]-BIASA[[#This Row],[KELUAR]])</f>
        <v>9</v>
      </c>
      <c r="F34">
        <v>9</v>
      </c>
      <c r="G34" t="str">
        <f>IFERROR(INDEX(masuk[CTN],MATCH("B"&amp;ROW()-ROWS($A$1:$A$2),masuk[id],0)),"")</f>
        <v/>
      </c>
      <c r="H34">
        <f>SUMIF(keluar[concat],BIASA[[#This Row],[concat]],keluar[CTN])</f>
        <v>0</v>
      </c>
      <c r="I34" s="16" t="str">
        <f>IF(BIASA[[#This Row],[CTN]]=BIASA[[#This Row],[AWAL]],"",BIASA[[#This Row],[CTN]])</f>
        <v/>
      </c>
    </row>
    <row r="35" spans="1:9" x14ac:dyDescent="0.25">
      <c r="A35" t="str">
        <f>LOWER(SUBSTITUTE(SUBSTITUTE(SUBSTITUTE(BIASA[[#This Row],[NAMA BARANG]]," ",""),"-",""),".",""))</f>
        <v>addressmagnitpkcbsr(mmas)</v>
      </c>
      <c r="B35">
        <f>IF(BIASA[[#This Row],[CTN]]=0,"",COUNT($B$2:$B34)+1)</f>
        <v>33</v>
      </c>
      <c r="C35" t="s">
        <v>285</v>
      </c>
      <c r="D35" s="9" t="s">
        <v>2783</v>
      </c>
      <c r="E35">
        <f>SUM(BIASA[[#This Row],[AWAL]]-BIASA[[#This Row],[KELUAR]])</f>
        <v>1</v>
      </c>
      <c r="F35">
        <v>1</v>
      </c>
      <c r="G35" t="str">
        <f>IFERROR(INDEX(masuk[CTN],MATCH("B"&amp;ROW()-ROWS($A$1:$A$2),masuk[id],0)),"")</f>
        <v/>
      </c>
      <c r="H35">
        <f>SUMIF(keluar[concat],BIASA[[#This Row],[concat]],keluar[CTN])</f>
        <v>0</v>
      </c>
      <c r="I35" s="16" t="str">
        <f>IF(BIASA[[#This Row],[CTN]]=BIASA[[#This Row],[AWAL]],"",BIASA[[#This Row],[CTN]])</f>
        <v/>
      </c>
    </row>
    <row r="36" spans="1:9" x14ac:dyDescent="0.25">
      <c r="A36" t="str">
        <f>LOWER(SUBSTITUTE(SUBSTITUTE(SUBSTITUTE(BIASA[[#This Row],[NAMA BARANG]]," ",""),"-",""),".",""))</f>
        <v>addressmagnittalhk(3)/br(2)bsr</v>
      </c>
      <c r="B36">
        <f>IF(BIASA[[#This Row],[CTN]]=0,"",COUNT($B$2:$B35)+1)</f>
        <v>34</v>
      </c>
      <c r="C36" t="s">
        <v>286</v>
      </c>
      <c r="D36" s="9" t="s">
        <v>233</v>
      </c>
      <c r="E36">
        <f>SUM(BIASA[[#This Row],[AWAL]]-BIASA[[#This Row],[KELUAR]])</f>
        <v>5</v>
      </c>
      <c r="F36">
        <v>5</v>
      </c>
      <c r="G36" t="str">
        <f>IFERROR(INDEX(masuk[CTN],MATCH("B"&amp;ROW()-ROWS($A$1:$A$2),masuk[id],0)),"")</f>
        <v/>
      </c>
      <c r="H36">
        <f>SUMIF(keluar[concat],BIASA[[#This Row],[concat]],keluar[CTN])</f>
        <v>0</v>
      </c>
      <c r="I36" s="16" t="str">
        <f>IF(BIASA[[#This Row],[CTN]]=BIASA[[#This Row],[AWAL]],"",BIASA[[#This Row],[CTN]])</f>
        <v/>
      </c>
    </row>
    <row r="37" spans="1:9" x14ac:dyDescent="0.25">
      <c r="A37" t="str">
        <f>LOWER(SUBSTITUTE(SUBSTITUTE(SUBSTITUTE(BIASA[[#This Row],[NAMA BARANG]]," ",""),"-",""),".",""))</f>
        <v>addressmagnittamhk(6)/dny(4)/br(6)bsr</v>
      </c>
      <c r="B37">
        <f>IF(BIASA[[#This Row],[CTN]]=0,"",COUNT($B$2:$B36)+1)</f>
        <v>35</v>
      </c>
      <c r="C37" t="s">
        <v>287</v>
      </c>
      <c r="D37" s="9" t="s">
        <v>233</v>
      </c>
      <c r="E37">
        <f>SUM(BIASA[[#This Row],[AWAL]]-BIASA[[#This Row],[KELUAR]])</f>
        <v>16</v>
      </c>
      <c r="F37">
        <v>16</v>
      </c>
      <c r="G37" t="str">
        <f>IFERROR(INDEX(masuk[CTN],MATCH("B"&amp;ROW()-ROWS($A$1:$A$2),masuk[id],0)),"")</f>
        <v/>
      </c>
      <c r="H37">
        <f>SUMIF(keluar[concat],BIASA[[#This Row],[concat]],keluar[CTN])</f>
        <v>0</v>
      </c>
      <c r="I37" s="16" t="str">
        <f>IF(BIASA[[#This Row],[CTN]]=BIASA[[#This Row],[AWAL]],"",BIASA[[#This Row],[CTN]])</f>
        <v/>
      </c>
    </row>
    <row r="38" spans="1:9" x14ac:dyDescent="0.25">
      <c r="A38" t="str">
        <f>LOWER(SUBSTITUTE(SUBSTITUTE(SUBSTITUTE(BIASA[[#This Row],[NAMA BARANG]]," ",""),"-",""),".",""))</f>
        <v>addressmagnittgwtp</v>
      </c>
      <c r="B38">
        <f>IF(BIASA[[#This Row],[CTN]]=0,"",COUNT($B$2:$B37)+1)</f>
        <v>36</v>
      </c>
      <c r="C38" t="s">
        <v>288</v>
      </c>
      <c r="D38" s="9" t="s">
        <v>208</v>
      </c>
      <c r="E38">
        <f>SUM(BIASA[[#This Row],[AWAL]]-BIASA[[#This Row],[KELUAR]])</f>
        <v>1</v>
      </c>
      <c r="F38">
        <v>1</v>
      </c>
      <c r="G38" t="str">
        <f>IFERROR(INDEX(masuk[CTN],MATCH("B"&amp;ROW()-ROWS($A$1:$A$2),masuk[id],0)),"")</f>
        <v/>
      </c>
      <c r="H38">
        <f>SUMIF(keluar[concat],BIASA[[#This Row],[concat]],keluar[CTN])</f>
        <v>0</v>
      </c>
      <c r="I38" s="16" t="str">
        <f>IF(BIASA[[#This Row],[CTN]]=BIASA[[#This Row],[AWAL]],"",BIASA[[#This Row],[CTN]])</f>
        <v/>
      </c>
    </row>
    <row r="39" spans="1:9" x14ac:dyDescent="0.25">
      <c r="A39" t="str">
        <f>LOWER(SUBSTITUTE(SUBSTITUTE(SUBSTITUTE(BIASA[[#This Row],[NAMA BARANG]]," ",""),"-",""),".",""))</f>
        <v>addresstelpmmoroa060/8016(1)/a062/8012(1)</v>
      </c>
      <c r="B39">
        <f>IF(BIASA[[#This Row],[CTN]]=0,"",COUNT($B$2:$B38)+1)</f>
        <v>37</v>
      </c>
      <c r="C39" t="s">
        <v>290</v>
      </c>
      <c r="D39" s="9" t="s">
        <v>2784</v>
      </c>
      <c r="E39">
        <f>SUM(BIASA[[#This Row],[AWAL]]-BIASA[[#This Row],[KELUAR]])</f>
        <v>2</v>
      </c>
      <c r="F39">
        <v>2</v>
      </c>
      <c r="G39" t="str">
        <f>IFERROR(INDEX(masuk[CTN],MATCH("B"&amp;ROW()-ROWS($A$1:$A$2),masuk[id],0)),"")</f>
        <v/>
      </c>
      <c r="H39">
        <f>SUMIF(keluar[concat],BIASA[[#This Row],[concat]],keluar[CTN])</f>
        <v>0</v>
      </c>
      <c r="I39" s="16" t="str">
        <f>IF(BIASA[[#This Row],[CTN]]=BIASA[[#This Row],[AWAL]],"",BIASA[[#This Row],[CTN]])</f>
        <v/>
      </c>
    </row>
    <row r="40" spans="1:9" x14ac:dyDescent="0.25">
      <c r="A40" t="str">
        <f>LOWER(SUBSTITUTE(SUBSTITUTE(SUBSTITUTE(BIASA[[#This Row],[NAMA BARANG]]," ",""),"-",""),".",""))</f>
        <v>agenda082/90kno8390</v>
      </c>
      <c r="B40">
        <f>IF(BIASA[[#This Row],[CTN]]=0,"",COUNT($B$2:$B39)+1)</f>
        <v>38</v>
      </c>
      <c r="C40" t="s">
        <v>291</v>
      </c>
      <c r="D40" s="9" t="s">
        <v>2785</v>
      </c>
      <c r="E40">
        <f>SUM(BIASA[[#This Row],[AWAL]]-BIASA[[#This Row],[KELUAR]])</f>
        <v>2</v>
      </c>
      <c r="F40">
        <v>2</v>
      </c>
      <c r="G40" t="str">
        <f>IFERROR(INDEX(masuk[CTN],MATCH("B"&amp;ROW()-ROWS($A$1:$A$2),masuk[id],0)),"")</f>
        <v/>
      </c>
      <c r="H40">
        <f>SUMIF(keluar[concat],BIASA[[#This Row],[concat]],keluar[CTN])</f>
        <v>0</v>
      </c>
      <c r="I40" s="16" t="str">
        <f>IF(BIASA[[#This Row],[CTN]]=BIASA[[#This Row],[AWAL]],"",BIASA[[#This Row],[CTN]])</f>
        <v/>
      </c>
    </row>
    <row r="41" spans="1:9" x14ac:dyDescent="0.25">
      <c r="A41" t="str">
        <f>LOWER(SUBSTITUTE(SUBSTITUTE(SUBSTITUTE(BIASA[[#This Row],[NAMA BARANG]]," ",""),"-",""),".",""))</f>
        <v>agenda22k(ba22k)</v>
      </c>
      <c r="B41">
        <f>IF(BIASA[[#This Row],[CTN]]=0,"",COUNT($B$2:$B40)+1)</f>
        <v>39</v>
      </c>
      <c r="C41" t="s">
        <v>293</v>
      </c>
      <c r="D41" s="9" t="s">
        <v>212</v>
      </c>
      <c r="E41">
        <f>SUM(BIASA[[#This Row],[AWAL]]-BIASA[[#This Row],[KELUAR]])</f>
        <v>1</v>
      </c>
      <c r="F41">
        <v>2</v>
      </c>
      <c r="G41" t="str">
        <f>IFERROR(INDEX(masuk[CTN],MATCH("B"&amp;ROW()-ROWS($A$1:$A$2),masuk[id],0)),"")</f>
        <v/>
      </c>
      <c r="H41">
        <f>SUMIF(keluar[concat],BIASA[[#This Row],[concat]],keluar[CTN])</f>
        <v>1</v>
      </c>
      <c r="I41" s="16">
        <f>IF(BIASA[[#This Row],[CTN]]=BIASA[[#This Row],[AWAL]],"",BIASA[[#This Row],[CTN]])</f>
        <v>1</v>
      </c>
    </row>
    <row r="42" spans="1:9" x14ac:dyDescent="0.25">
      <c r="A42" t="str">
        <f>LOWER(SUBSTITUTE(SUBSTITUTE(SUBSTITUTE(BIASA[[#This Row],[NAMA BARANG]]," ",""),"-",""),".",""))</f>
        <v>agenda2960</v>
      </c>
      <c r="B42">
        <f>IF(BIASA[[#This Row],[CTN]]=0,"",COUNT($B$2:$B41)+1)</f>
        <v>40</v>
      </c>
      <c r="C42" t="s">
        <v>294</v>
      </c>
      <c r="D42" s="9">
        <v>260</v>
      </c>
      <c r="E42">
        <f>SUM(BIASA[[#This Row],[AWAL]]-BIASA[[#This Row],[KELUAR]])</f>
        <v>3</v>
      </c>
      <c r="F42">
        <v>3</v>
      </c>
      <c r="G42" t="str">
        <f>IFERROR(INDEX(masuk[CTN],MATCH("B"&amp;ROW()-ROWS($A$1:$A$2),masuk[id],0)),"")</f>
        <v/>
      </c>
      <c r="H42">
        <f>SUMIF(keluar[concat],BIASA[[#This Row],[concat]],keluar[CTN])</f>
        <v>0</v>
      </c>
      <c r="I42" s="16" t="str">
        <f>IF(BIASA[[#This Row],[CTN]]=BIASA[[#This Row],[AWAL]],"",BIASA[[#This Row],[CTN]])</f>
        <v/>
      </c>
    </row>
    <row r="43" spans="1:9" x14ac:dyDescent="0.25">
      <c r="A43" t="str">
        <f>LOWER(SUBSTITUTE(SUBSTITUTE(SUBSTITUTE(BIASA[[#This Row],[NAMA BARANG]]," ",""),"-",""),".",""))</f>
        <v>agenda32k(ba32k)kuncib</v>
      </c>
      <c r="B43">
        <f>IF(BIASA[[#This Row],[CTN]]=0,"",COUNT($B$2:$B42)+1)</f>
        <v>41</v>
      </c>
      <c r="C43" t="s">
        <v>295</v>
      </c>
      <c r="D43" s="9" t="s">
        <v>2787</v>
      </c>
      <c r="E43">
        <f>SUM(BIASA[[#This Row],[AWAL]]-BIASA[[#This Row],[KELUAR]])</f>
        <v>2</v>
      </c>
      <c r="F43">
        <v>2</v>
      </c>
      <c r="G43" t="str">
        <f>IFERROR(INDEX(masuk[CTN],MATCH("B"&amp;ROW()-ROWS($A$1:$A$2),masuk[id],0)),"")</f>
        <v/>
      </c>
      <c r="H43">
        <f>SUMIF(keluar[concat],BIASA[[#This Row],[concat]],keluar[CTN])</f>
        <v>0</v>
      </c>
      <c r="I43" s="16" t="str">
        <f>IF(BIASA[[#This Row],[CTN]]=BIASA[[#This Row],[AWAL]],"",BIASA[[#This Row],[CTN]])</f>
        <v/>
      </c>
    </row>
    <row r="44" spans="1:9" x14ac:dyDescent="0.25">
      <c r="A44" t="str">
        <f>LOWER(SUBSTITUTE(SUBSTITUTE(SUBSTITUTE(BIASA[[#This Row],[NAMA BARANG]]," ",""),"-",""),".",""))</f>
        <v>agenda5212</v>
      </c>
      <c r="B44">
        <f>IF(BIASA[[#This Row],[CTN]]=0,"",COUNT($B$2:$B43)+1)</f>
        <v>42</v>
      </c>
      <c r="C44" t="s">
        <v>296</v>
      </c>
      <c r="E44">
        <f>SUM(BIASA[[#This Row],[AWAL]]-BIASA[[#This Row],[KELUAR]])</f>
        <v>1</v>
      </c>
      <c r="F44">
        <v>1</v>
      </c>
      <c r="G44" t="str">
        <f>IFERROR(INDEX(masuk[CTN],MATCH("B"&amp;ROW()-ROWS($A$1:$A$2),masuk[id],0)),"")</f>
        <v/>
      </c>
      <c r="H44">
        <f>SUMIF(keluar[concat],BIASA[[#This Row],[concat]],keluar[CTN])</f>
        <v>0</v>
      </c>
      <c r="I44" s="16" t="str">
        <f>IF(BIASA[[#This Row],[CTN]]=BIASA[[#This Row],[AWAL]],"",BIASA[[#This Row],[CTN]])</f>
        <v/>
      </c>
    </row>
    <row r="45" spans="1:9" x14ac:dyDescent="0.25">
      <c r="A45" t="str">
        <f>LOWER(SUBSTITUTE(SUBSTITUTE(SUBSTITUTE(BIASA[[#This Row],[NAMA BARANG]]," ",""),"-",""),".",""))</f>
        <v>agenda6212(3)/6213(1)</v>
      </c>
      <c r="B45">
        <f>IF(BIASA[[#This Row],[CTN]]=0,"",COUNT($B$2:$B44)+1)</f>
        <v>43</v>
      </c>
      <c r="C45" t="s">
        <v>298</v>
      </c>
      <c r="D45" s="9" t="s">
        <v>2788</v>
      </c>
      <c r="E45">
        <f>SUM(BIASA[[#This Row],[AWAL]]-BIASA[[#This Row],[KELUAR]])</f>
        <v>4</v>
      </c>
      <c r="F45">
        <v>4</v>
      </c>
      <c r="G45" t="str">
        <f>IFERROR(INDEX(masuk[CTN],MATCH("B"&amp;ROW()-ROWS($A$1:$A$2),masuk[id],0)),"")</f>
        <v/>
      </c>
      <c r="H45">
        <f>SUMIF(keluar[concat],BIASA[[#This Row],[concat]],keluar[CTN])</f>
        <v>0</v>
      </c>
      <c r="I45" s="16" t="str">
        <f>IF(BIASA[[#This Row],[CTN]]=BIASA[[#This Row],[AWAL]],"",BIASA[[#This Row],[CTN]])</f>
        <v/>
      </c>
    </row>
    <row r="46" spans="1:9" x14ac:dyDescent="0.25">
      <c r="A46" t="str">
        <f>LOWER(SUBSTITUTE(SUBSTITUTE(SUBSTITUTE(BIASA[[#This Row],[NAMA BARANG]]," ",""),"-",""),".",""))</f>
        <v>agendabatik</v>
      </c>
      <c r="B46">
        <f>IF(BIASA[[#This Row],[CTN]]=0,"",COUNT($B$2:$B45)+1)</f>
        <v>44</v>
      </c>
      <c r="C46" t="s">
        <v>299</v>
      </c>
      <c r="D46" s="9" t="s">
        <v>218</v>
      </c>
      <c r="E46">
        <f>SUM(BIASA[[#This Row],[AWAL]]-BIASA[[#This Row],[KELUAR]])</f>
        <v>2</v>
      </c>
      <c r="F46">
        <v>2</v>
      </c>
      <c r="G46" t="str">
        <f>IFERROR(INDEX(masuk[CTN],MATCH("B"&amp;ROW()-ROWS($A$1:$A$2),masuk[id],0)),"")</f>
        <v/>
      </c>
      <c r="H46">
        <f>SUMIF(keluar[concat],BIASA[[#This Row],[concat]],keluar[CTN])</f>
        <v>0</v>
      </c>
      <c r="I46" s="16" t="str">
        <f>IF(BIASA[[#This Row],[CTN]]=BIASA[[#This Row],[AWAL]],"",BIASA[[#This Row],[CTN]])</f>
        <v/>
      </c>
    </row>
    <row r="47" spans="1:9" x14ac:dyDescent="0.25">
      <c r="A47" t="str">
        <f>LOWER(SUBSTITUTE(SUBSTITUTE(SUBSTITUTE(BIASA[[#This Row],[NAMA BARANG]]," ",""),"-",""),".",""))</f>
        <v>agendackpolos</v>
      </c>
      <c r="B47">
        <f>IF(BIASA[[#This Row],[CTN]]=0,"",COUNT($B$2:$B46)+1)</f>
        <v>45</v>
      </c>
      <c r="C47" t="s">
        <v>300</v>
      </c>
      <c r="D47" s="9" t="s">
        <v>223</v>
      </c>
      <c r="E47">
        <f>SUM(BIASA[[#This Row],[AWAL]]-BIASA[[#This Row],[KELUAR]])</f>
        <v>5</v>
      </c>
      <c r="F47">
        <v>5</v>
      </c>
      <c r="G47" t="str">
        <f>IFERROR(INDEX(masuk[CTN],MATCH("B"&amp;ROW()-ROWS($A$1:$A$2),masuk[id],0)),"")</f>
        <v/>
      </c>
      <c r="H47">
        <f>SUMIF(keluar[concat],BIASA[[#This Row],[concat]],keluar[CTN])</f>
        <v>0</v>
      </c>
      <c r="I47" s="16" t="str">
        <f>IF(BIASA[[#This Row],[CTN]]=BIASA[[#This Row],[AWAL]],"",BIASA[[#This Row],[CTN]])</f>
        <v/>
      </c>
    </row>
    <row r="48" spans="1:9" x14ac:dyDescent="0.25">
      <c r="A48" t="str">
        <f>LOWER(SUBSTITUTE(SUBSTITUTE(SUBSTITUTE(BIASA[[#This Row],[NAMA BARANG]]," ",""),"-",""),".",""))</f>
        <v>agendajb2932</v>
      </c>
      <c r="B48">
        <f>IF(BIASA[[#This Row],[CTN]]=0,"",COUNT($B$2:$B47)+1)</f>
        <v>46</v>
      </c>
      <c r="C48" t="s">
        <v>301</v>
      </c>
      <c r="D48" s="9" t="s">
        <v>212</v>
      </c>
      <c r="E48">
        <f>SUM(BIASA[[#This Row],[AWAL]]-BIASA[[#This Row],[KELUAR]])</f>
        <v>4</v>
      </c>
      <c r="F48">
        <v>4</v>
      </c>
      <c r="G48" t="str">
        <f>IFERROR(INDEX(masuk[CTN],MATCH("B"&amp;ROW()-ROWS($A$1:$A$2),masuk[id],0)),"")</f>
        <v/>
      </c>
      <c r="H48">
        <f>SUMIF(keluar[concat],BIASA[[#This Row],[concat]],keluar[CTN])</f>
        <v>0</v>
      </c>
      <c r="I48" s="16" t="str">
        <f>IF(BIASA[[#This Row],[CTN]]=BIASA[[#This Row],[AWAL]],"",BIASA[[#This Row],[CTN]])</f>
        <v/>
      </c>
    </row>
    <row r="49" spans="1:9" x14ac:dyDescent="0.25">
      <c r="A49" t="str">
        <f>LOWER(SUBSTITUTE(SUBSTITUTE(SUBSTITUTE(BIASA[[#This Row],[NAMA BARANG]]," ",""),"-",""),".",""))</f>
        <v>agendajb6132</v>
      </c>
      <c r="B49">
        <f>IF(BIASA[[#This Row],[CTN]]=0,"",COUNT($B$2:$B48)+1)</f>
        <v>47</v>
      </c>
      <c r="C49" t="s">
        <v>302</v>
      </c>
      <c r="D49" s="9" t="s">
        <v>212</v>
      </c>
      <c r="E49">
        <f>SUM(BIASA[[#This Row],[AWAL]]-BIASA[[#This Row],[KELUAR]])</f>
        <v>1</v>
      </c>
      <c r="F49">
        <v>1</v>
      </c>
      <c r="G49" t="str">
        <f>IFERROR(INDEX(masuk[CTN],MATCH("B"&amp;ROW()-ROWS($A$1:$A$2),masuk[id],0)),"")</f>
        <v/>
      </c>
      <c r="H49">
        <f>SUMIF(keluar[concat],BIASA[[#This Row],[concat]],keluar[CTN])</f>
        <v>0</v>
      </c>
      <c r="I49" s="16" t="str">
        <f>IF(BIASA[[#This Row],[CTN]]=BIASA[[#This Row],[AWAL]],"",BIASA[[#This Row],[CTN]])</f>
        <v/>
      </c>
    </row>
    <row r="50" spans="1:9" x14ac:dyDescent="0.25">
      <c r="A50" t="str">
        <f>LOWER(SUBSTITUTE(SUBSTITUTE(SUBSTITUTE(BIASA[[#This Row],[NAMA BARANG]]," ",""),"-",""),".",""))</f>
        <v>agendajb6160/60k</v>
      </c>
      <c r="B50">
        <f>IF(BIASA[[#This Row],[CTN]]=0,"",COUNT($B$2:$B49)+1)</f>
        <v>48</v>
      </c>
      <c r="C50" t="s">
        <v>303</v>
      </c>
      <c r="D50" s="9">
        <v>254</v>
      </c>
      <c r="E50">
        <f>SUM(BIASA[[#This Row],[AWAL]]-BIASA[[#This Row],[KELUAR]])</f>
        <v>1</v>
      </c>
      <c r="F50">
        <v>1</v>
      </c>
      <c r="G50" t="str">
        <f>IFERROR(INDEX(masuk[CTN],MATCH("B"&amp;ROW()-ROWS($A$1:$A$2),masuk[id],0)),"")</f>
        <v/>
      </c>
      <c r="H50">
        <f>SUMIF(keluar[concat],BIASA[[#This Row],[concat]],keluar[CTN])</f>
        <v>0</v>
      </c>
      <c r="I50" s="16" t="str">
        <f>IF(BIASA[[#This Row],[CTN]]=BIASA[[#This Row],[AWAL]],"",BIASA[[#This Row],[CTN]])</f>
        <v/>
      </c>
    </row>
    <row r="51" spans="1:9" x14ac:dyDescent="0.25">
      <c r="A51" t="str">
        <f>LOWER(SUBSTITUTE(SUBSTITUTE(SUBSTITUTE(BIASA[[#This Row],[NAMA BARANG]]," ",""),"-",""),".",""))</f>
        <v>agendakulitulark</v>
      </c>
      <c r="B51">
        <f>IF(BIASA[[#This Row],[CTN]]=0,"",COUNT($B$2:$B50)+1)</f>
        <v>49</v>
      </c>
      <c r="C51" t="s">
        <v>304</v>
      </c>
      <c r="D51" s="9" t="s">
        <v>2786</v>
      </c>
      <c r="E51">
        <f>SUM(BIASA[[#This Row],[AWAL]]-BIASA[[#This Row],[KELUAR]])</f>
        <v>1</v>
      </c>
      <c r="F51">
        <v>1</v>
      </c>
      <c r="G51" t="str">
        <f>IFERROR(INDEX(masuk[CTN],MATCH("B"&amp;ROW()-ROWS($A$1:$A$2),masuk[id],0)),"")</f>
        <v/>
      </c>
      <c r="H51">
        <f>SUMIF(keluar[concat],BIASA[[#This Row],[concat]],keluar[CTN])</f>
        <v>0</v>
      </c>
      <c r="I51" s="16" t="str">
        <f>IF(BIASA[[#This Row],[CTN]]=BIASA[[#This Row],[AWAL]],"",BIASA[[#This Row],[CTN]])</f>
        <v/>
      </c>
    </row>
    <row r="52" spans="1:9" x14ac:dyDescent="0.25">
      <c r="A52" t="str">
        <f>LOWER(SUBSTITUTE(SUBSTITUTE(SUBSTITUTE(BIASA[[#This Row],[NAMA BARANG]]," ",""),"-",""),".",""))</f>
        <v>alphabethurufabc8714</v>
      </c>
      <c r="B52">
        <f>IF(BIASA[[#This Row],[CTN]]=0,"",COUNT($B$2:$B51)+1)</f>
        <v>50</v>
      </c>
      <c r="C52" t="s">
        <v>305</v>
      </c>
      <c r="D52" s="9" t="s">
        <v>2789</v>
      </c>
      <c r="E52">
        <f>SUM(BIASA[[#This Row],[AWAL]]-BIASA[[#This Row],[KELUAR]])</f>
        <v>7</v>
      </c>
      <c r="F52">
        <v>7</v>
      </c>
      <c r="G52" t="str">
        <f>IFERROR(INDEX(masuk[CTN],MATCH("B"&amp;ROW()-ROWS($A$1:$A$2),masuk[id],0)),"")</f>
        <v/>
      </c>
      <c r="H52">
        <f>SUMIF(keluar[concat],BIASA[[#This Row],[concat]],keluar[CTN])</f>
        <v>0</v>
      </c>
      <c r="I52" s="16" t="str">
        <f>IF(BIASA[[#This Row],[CTN]]=BIASA[[#This Row],[AWAL]],"",BIASA[[#This Row],[CTN]])</f>
        <v/>
      </c>
    </row>
    <row r="53" spans="1:9" x14ac:dyDescent="0.25">
      <c r="A53" t="str">
        <f>LOWER(SUBSTITUTE(SUBSTITUTE(SUBSTITUTE(BIASA[[#This Row],[NAMA BARANG]]," ",""),"-",""),".",""))</f>
        <v>alphabethurufabc8715</v>
      </c>
      <c r="B53">
        <f>IF(BIASA[[#This Row],[CTN]]=0,"",COUNT($B$2:$B52)+1)</f>
        <v>51</v>
      </c>
      <c r="C53" t="s">
        <v>306</v>
      </c>
      <c r="D53" s="9" t="s">
        <v>2789</v>
      </c>
      <c r="E53">
        <f>SUM(BIASA[[#This Row],[AWAL]]-BIASA[[#This Row],[KELUAR]])</f>
        <v>7</v>
      </c>
      <c r="F53">
        <v>7</v>
      </c>
      <c r="G53" t="str">
        <f>IFERROR(INDEX(masuk[CTN],MATCH("B"&amp;ROW()-ROWS($A$1:$A$2),masuk[id],0)),"")</f>
        <v/>
      </c>
      <c r="H53">
        <f>SUMIF(keluar[concat],BIASA[[#This Row],[concat]],keluar[CTN])</f>
        <v>0</v>
      </c>
      <c r="I53" s="16" t="str">
        <f>IF(BIASA[[#This Row],[CTN]]=BIASA[[#This Row],[AWAL]],"",BIASA[[#This Row],[CTN]])</f>
        <v/>
      </c>
    </row>
    <row r="54" spans="1:9" x14ac:dyDescent="0.25">
      <c r="A54" t="str">
        <f>LOWER(SUBSTITUTE(SUBSTITUTE(SUBSTITUTE(BIASA[[#This Row],[NAMA BARANG]]," ",""),"-",""),".",""))</f>
        <v>alphabetmagneticletter/huruf</v>
      </c>
      <c r="B54">
        <f>IF(BIASA[[#This Row],[CTN]]=0,"",COUNT($B$2:$B53)+1)</f>
        <v>52</v>
      </c>
      <c r="C54" t="s">
        <v>307</v>
      </c>
      <c r="D54" s="9" t="s">
        <v>2790</v>
      </c>
      <c r="E54">
        <f>SUM(BIASA[[#This Row],[AWAL]]-BIASA[[#This Row],[KELUAR]])</f>
        <v>21</v>
      </c>
      <c r="F54">
        <v>21</v>
      </c>
      <c r="G54" t="str">
        <f>IFERROR(INDEX(masuk[CTN],MATCH("B"&amp;ROW()-ROWS($A$1:$A$2),masuk[id],0)),"")</f>
        <v/>
      </c>
      <c r="H54">
        <f>SUMIF(keluar[concat],BIASA[[#This Row],[concat]],keluar[CTN])</f>
        <v>0</v>
      </c>
      <c r="I54" s="16" t="str">
        <f>IF(BIASA[[#This Row],[CTN]]=BIASA[[#This Row],[AWAL]],"",BIASA[[#This Row],[CTN]])</f>
        <v/>
      </c>
    </row>
    <row r="55" spans="1:9" x14ac:dyDescent="0.25">
      <c r="A55" t="str">
        <f>LOWER(SUBSTITUTE(SUBSTITUTE(SUBSTITUTE(BIASA[[#This Row],[NAMA BARANG]]," ",""),"-",""),".",""))</f>
        <v>alphabetmagneticnumber/angka</v>
      </c>
      <c r="B55">
        <f>IF(BIASA[[#This Row],[CTN]]=0,"",COUNT($B$2:$B54)+1)</f>
        <v>53</v>
      </c>
      <c r="C55" t="s">
        <v>308</v>
      </c>
      <c r="D55" s="9" t="s">
        <v>2790</v>
      </c>
      <c r="E55">
        <f>SUM(BIASA[[#This Row],[AWAL]]-BIASA[[#This Row],[KELUAR]])</f>
        <v>25</v>
      </c>
      <c r="F55">
        <v>25</v>
      </c>
      <c r="G55" t="str">
        <f>IFERROR(INDEX(masuk[CTN],MATCH("B"&amp;ROW()-ROWS($A$1:$A$2),masuk[id],0)),"")</f>
        <v/>
      </c>
      <c r="H55">
        <f>SUMIF(keluar[concat],BIASA[[#This Row],[concat]],keluar[CTN])</f>
        <v>0</v>
      </c>
      <c r="I55" s="16" t="str">
        <f>IF(BIASA[[#This Row],[CTN]]=BIASA[[#This Row],[AWAL]],"",BIASA[[#This Row],[CTN]])</f>
        <v/>
      </c>
    </row>
    <row r="56" spans="1:9" x14ac:dyDescent="0.25">
      <c r="A56" t="str">
        <f>LOWER(SUBSTITUTE(SUBSTITUTE(SUBSTITUTE(BIASA[[#This Row],[NAMA BARANG]]," ",""),"-",""),".",""))</f>
        <v>alphabetmagnitangkaak18/026</v>
      </c>
      <c r="B56">
        <f>IF(BIASA[[#This Row],[CTN]]=0,"",COUNT($B$2:$B55)+1)</f>
        <v>54</v>
      </c>
      <c r="C56" t="s">
        <v>309</v>
      </c>
      <c r="D56" s="9" t="s">
        <v>2790</v>
      </c>
      <c r="E56">
        <f>SUM(BIASA[[#This Row],[AWAL]]-BIASA[[#This Row],[KELUAR]])</f>
        <v>17</v>
      </c>
      <c r="F56">
        <v>17</v>
      </c>
      <c r="G56" t="str">
        <f>IFERROR(INDEX(masuk[CTN],MATCH("B"&amp;ROW()-ROWS($A$1:$A$2),masuk[id],0)),"")</f>
        <v/>
      </c>
      <c r="H56">
        <f>SUMIF(keluar[concat],BIASA[[#This Row],[concat]],keluar[CTN])</f>
        <v>0</v>
      </c>
      <c r="I56" s="16" t="str">
        <f>IF(BIASA[[#This Row],[CTN]]=BIASA[[#This Row],[AWAL]],"",BIASA[[#This Row],[CTN]])</f>
        <v/>
      </c>
    </row>
    <row r="57" spans="1:9" x14ac:dyDescent="0.25">
      <c r="A57" t="str">
        <f>LOWER(SUBSTITUTE(SUBSTITUTE(SUBSTITUTE(BIASA[[#This Row],[NAMA BARANG]]," ",""),"-",""),".",""))</f>
        <v>alphabetmagnithurufak17/005</v>
      </c>
      <c r="B57">
        <f>IF(BIASA[[#This Row],[CTN]]=0,"",COUNT($B$2:$B56)+1)</f>
        <v>55</v>
      </c>
      <c r="C57" t="s">
        <v>310</v>
      </c>
      <c r="D57" s="9" t="s">
        <v>2790</v>
      </c>
      <c r="E57">
        <f>SUM(BIASA[[#This Row],[AWAL]]-BIASA[[#This Row],[KELUAR]])</f>
        <v>19</v>
      </c>
      <c r="F57">
        <v>19</v>
      </c>
      <c r="G57" t="str">
        <f>IFERROR(INDEX(masuk[CTN],MATCH("B"&amp;ROW()-ROWS($A$1:$A$2),masuk[id],0)),"")</f>
        <v/>
      </c>
      <c r="H57">
        <f>SUMIF(keluar[concat],BIASA[[#This Row],[concat]],keluar[CTN])</f>
        <v>0</v>
      </c>
      <c r="I57" s="16" t="str">
        <f>IF(BIASA[[#This Row],[CTN]]=BIASA[[#This Row],[AWAL]],"",BIASA[[#This Row],[CTN]])</f>
        <v/>
      </c>
    </row>
    <row r="58" spans="1:9" x14ac:dyDescent="0.25">
      <c r="A58" t="str">
        <f>LOWER(SUBSTITUTE(SUBSTITUTE(SUBSTITUTE(BIASA[[#This Row],[NAMA BARANG]]," ",""),"-",""),".",""))</f>
        <v>amplopbe55</v>
      </c>
      <c r="B58">
        <f>IF(BIASA[[#This Row],[CTN]]=0,"",COUNT($B$2:$B57)+1)</f>
        <v>56</v>
      </c>
      <c r="C58" t="s">
        <v>311</v>
      </c>
      <c r="D58" s="9" t="s">
        <v>211</v>
      </c>
      <c r="E58">
        <f>SUM(BIASA[[#This Row],[AWAL]]-BIASA[[#This Row],[KELUAR]])</f>
        <v>4</v>
      </c>
      <c r="F58">
        <v>4</v>
      </c>
      <c r="G58" t="str">
        <f>IFERROR(INDEX(masuk[CTN],MATCH("B"&amp;ROW()-ROWS($A$1:$A$2),masuk[id],0)),"")</f>
        <v/>
      </c>
      <c r="H58">
        <f>SUMIF(keluar[concat],BIASA[[#This Row],[concat]],keluar[CTN])</f>
        <v>0</v>
      </c>
      <c r="I58" s="16" t="str">
        <f>IF(BIASA[[#This Row],[CTN]]=BIASA[[#This Row],[AWAL]],"",BIASA[[#This Row],[CTN]])</f>
        <v/>
      </c>
    </row>
    <row r="59" spans="1:9" x14ac:dyDescent="0.25">
      <c r="A59" t="str">
        <f>LOWER(SUBSTITUTE(SUBSTITUTE(SUBSTITUTE(BIASA[[#This Row],[NAMA BARANG]]," ",""),"-",""),".",""))</f>
        <v>amplopdatabt53</v>
      </c>
      <c r="B59">
        <f>IF(BIASA[[#This Row],[CTN]]=0,"",COUNT($B$2:$B58)+1)</f>
        <v>57</v>
      </c>
      <c r="C59" t="s">
        <v>312</v>
      </c>
      <c r="D59" s="9" t="s">
        <v>2779</v>
      </c>
      <c r="E59">
        <f>SUM(BIASA[[#This Row],[AWAL]]-BIASA[[#This Row],[KELUAR]])</f>
        <v>3</v>
      </c>
      <c r="F59">
        <v>3</v>
      </c>
      <c r="G59" t="str">
        <f>IFERROR(INDEX(masuk[CTN],MATCH("B"&amp;ROW()-ROWS($A$1:$A$2),masuk[id],0)),"")</f>
        <v/>
      </c>
      <c r="H59">
        <f>SUMIF(keluar[concat],BIASA[[#This Row],[concat]],keluar[CTN])</f>
        <v>0</v>
      </c>
      <c r="I59" s="16" t="str">
        <f>IF(BIASA[[#This Row],[CTN]]=BIASA[[#This Row],[AWAL]],"",BIASA[[#This Row],[CTN]])</f>
        <v/>
      </c>
    </row>
    <row r="60" spans="1:9" x14ac:dyDescent="0.25">
      <c r="A60" t="str">
        <f>LOWER(SUBSTITUTE(SUBSTITUTE(SUBSTITUTE(BIASA[[#This Row],[NAMA BARANG]]," ",""),"-",""),".",""))</f>
        <v>amplopdatagastagd57</v>
      </c>
      <c r="B60">
        <f>IF(BIASA[[#This Row],[CTN]]=0,"",COUNT($B$2:$B59)+1)</f>
        <v>58</v>
      </c>
      <c r="C60" t="s">
        <v>313</v>
      </c>
      <c r="D60" s="9">
        <v>240</v>
      </c>
      <c r="E60">
        <f>SUM(BIASA[[#This Row],[AWAL]]-BIASA[[#This Row],[KELUAR]])</f>
        <v>2</v>
      </c>
      <c r="F60">
        <v>2</v>
      </c>
      <c r="G60" t="str">
        <f>IFERROR(INDEX(masuk[CTN],MATCH("B"&amp;ROW()-ROWS($A$1:$A$2),masuk[id],0)),"")</f>
        <v/>
      </c>
      <c r="H60">
        <f>SUMIF(keluar[concat],BIASA[[#This Row],[concat]],keluar[CTN])</f>
        <v>0</v>
      </c>
      <c r="I60" s="16" t="str">
        <f>IF(BIASA[[#This Row],[CTN]]=BIASA[[#This Row],[AWAL]],"",BIASA[[#This Row],[CTN]])</f>
        <v/>
      </c>
    </row>
    <row r="61" spans="1:9" x14ac:dyDescent="0.25">
      <c r="A61" t="str">
        <f>LOWER(SUBSTITUTE(SUBSTITUTE(SUBSTITUTE(BIASA[[#This Row],[NAMA BARANG]]," ",""),"-",""),".",""))</f>
        <v>amplopdatamicrotopcf57</v>
      </c>
      <c r="B61">
        <f>IF(BIASA[[#This Row],[CTN]]=0,"",COUNT($B$2:$B60)+1)</f>
        <v>59</v>
      </c>
      <c r="C61" t="s">
        <v>314</v>
      </c>
      <c r="D61" s="9" t="s">
        <v>2791</v>
      </c>
      <c r="E61">
        <f>SUM(BIASA[[#This Row],[AWAL]]-BIASA[[#This Row],[KELUAR]])</f>
        <v>2</v>
      </c>
      <c r="F61">
        <v>2</v>
      </c>
      <c r="G61" t="str">
        <f>IFERROR(INDEX(masuk[CTN],MATCH("B"&amp;ROW()-ROWS($A$1:$A$2),masuk[id],0)),"")</f>
        <v/>
      </c>
      <c r="H61">
        <f>SUMIF(keluar[concat],BIASA[[#This Row],[concat]],keluar[CTN])</f>
        <v>0</v>
      </c>
      <c r="I61" s="16" t="str">
        <f>IF(BIASA[[#This Row],[CTN]]=BIASA[[#This Row],[AWAL]],"",BIASA[[#This Row],[CTN]])</f>
        <v/>
      </c>
    </row>
    <row r="62" spans="1:9" x14ac:dyDescent="0.25">
      <c r="A62" t="str">
        <f>LOWER(SUBSTITUTE(SUBSTITUTE(SUBSTITUTE(BIASA[[#This Row],[NAMA BARANG]]," ",""),"-",""),".",""))</f>
        <v>amplopdatateslats55batik</v>
      </c>
      <c r="B62">
        <f>IF(BIASA[[#This Row],[CTN]]=0,"",COUNT($B$2:$B61)+1)</f>
        <v>60</v>
      </c>
      <c r="C62" t="s">
        <v>315</v>
      </c>
      <c r="D62" s="9" t="s">
        <v>2779</v>
      </c>
      <c r="E62">
        <f>SUM(BIASA[[#This Row],[AWAL]]-BIASA[[#This Row],[KELUAR]])</f>
        <v>3</v>
      </c>
      <c r="F62">
        <v>3</v>
      </c>
      <c r="G62" t="str">
        <f>IFERROR(INDEX(masuk[CTN],MATCH("B"&amp;ROW()-ROWS($A$1:$A$2),masuk[id],0)),"")</f>
        <v/>
      </c>
      <c r="H62">
        <f>SUMIF(keluar[concat],BIASA[[#This Row],[concat]],keluar[CTN])</f>
        <v>0</v>
      </c>
      <c r="I62" s="16" t="str">
        <f>IF(BIASA[[#This Row],[CTN]]=BIASA[[#This Row],[AWAL]],"",BIASA[[#This Row],[CTN]])</f>
        <v/>
      </c>
    </row>
    <row r="63" spans="1:9" x14ac:dyDescent="0.25">
      <c r="A63" t="str">
        <f>LOWER(SUBSTITUTE(SUBSTITUTE(SUBSTITUTE(BIASA[[#This Row],[NAMA BARANG]]," ",""),"-",""),".",""))</f>
        <v>amplopdata/mapgastagf56</v>
      </c>
      <c r="B63">
        <f>IF(BIASA[[#This Row],[CTN]]=0,"",COUNT($B$2:$B62)+1)</f>
        <v>61</v>
      </c>
      <c r="C63" t="s">
        <v>316</v>
      </c>
      <c r="E63">
        <f>SUM(BIASA[[#This Row],[AWAL]]-BIASA[[#This Row],[KELUAR]])</f>
        <v>2</v>
      </c>
      <c r="F63">
        <v>2</v>
      </c>
      <c r="G63" t="str">
        <f>IFERROR(INDEX(masuk[CTN],MATCH("B"&amp;ROW()-ROWS($A$1:$A$2),masuk[id],0)),"")</f>
        <v/>
      </c>
      <c r="H63">
        <f>SUMIF(keluar[concat],BIASA[[#This Row],[concat]],keluar[CTN])</f>
        <v>0</v>
      </c>
      <c r="I63" s="16" t="str">
        <f>IF(BIASA[[#This Row],[CTN]]=BIASA[[#This Row],[AWAL]],"",BIASA[[#This Row],[CTN]])</f>
        <v/>
      </c>
    </row>
    <row r="64" spans="1:9" x14ac:dyDescent="0.25">
      <c r="A64" t="str">
        <f>LOWER(SUBSTITUTE(SUBSTITUTE(SUBSTITUTE(BIASA[[#This Row],[NAMA BARANG]]," ",""),"-",""),".",""))</f>
        <v>amplopf54</v>
      </c>
      <c r="B64">
        <f>IF(BIASA[[#This Row],[CTN]]=0,"",COUNT($B$2:$B63)+1)</f>
        <v>62</v>
      </c>
      <c r="C64" t="s">
        <v>317</v>
      </c>
      <c r="D64" s="9" t="s">
        <v>2792</v>
      </c>
      <c r="E64">
        <f>SUM(BIASA[[#This Row],[AWAL]]-BIASA[[#This Row],[KELUAR]])</f>
        <v>2</v>
      </c>
      <c r="F64">
        <v>2</v>
      </c>
      <c r="G64" t="str">
        <f>IFERROR(INDEX(masuk[CTN],MATCH("B"&amp;ROW()-ROWS($A$1:$A$2),masuk[id],0)),"")</f>
        <v/>
      </c>
      <c r="H64">
        <f>SUMIF(keluar[concat],BIASA[[#This Row],[concat]],keluar[CTN])</f>
        <v>0</v>
      </c>
      <c r="I64" s="16" t="str">
        <f>IF(BIASA[[#This Row],[CTN]]=BIASA[[#This Row],[AWAL]],"",BIASA[[#This Row],[CTN]])</f>
        <v/>
      </c>
    </row>
    <row r="65" spans="1:9" x14ac:dyDescent="0.25">
      <c r="A65" t="str">
        <f>LOWER(SUBSTITUTE(SUBSTITUTE(SUBSTITUTE(BIASA[[#This Row],[NAMA BARANG]]," ",""),"-",""),".",""))</f>
        <v>amplopgastace56</v>
      </c>
      <c r="B65">
        <f>IF(BIASA[[#This Row],[CTN]]=0,"",COUNT($B$2:$B64)+1)</f>
        <v>63</v>
      </c>
      <c r="C65" t="s">
        <v>318</v>
      </c>
      <c r="D65" s="9" t="s">
        <v>2793</v>
      </c>
      <c r="E65">
        <f>SUM(BIASA[[#This Row],[AWAL]]-BIASA[[#This Row],[KELUAR]])</f>
        <v>2</v>
      </c>
      <c r="F65">
        <v>2</v>
      </c>
      <c r="G65" t="str">
        <f>IFERROR(INDEX(masuk[CTN],MATCH("B"&amp;ROW()-ROWS($A$1:$A$2),masuk[id],0)),"")</f>
        <v/>
      </c>
      <c r="H65">
        <f>SUMIF(keluar[concat],BIASA[[#This Row],[concat]],keluar[CTN])</f>
        <v>0</v>
      </c>
      <c r="I65" s="16" t="str">
        <f>IF(BIASA[[#This Row],[CTN]]=BIASA[[#This Row],[AWAL]],"",BIASA[[#This Row],[CTN]])</f>
        <v/>
      </c>
    </row>
    <row r="66" spans="1:9" x14ac:dyDescent="0.25">
      <c r="A66" t="str">
        <f>LOWER(SUBSTITUTE(SUBSTITUTE(SUBSTITUTE(BIASA[[#This Row],[NAMA BARANG]]," ",""),"-",""),".",""))</f>
        <v>amplopgastafc56</v>
      </c>
      <c r="B66">
        <f>IF(BIASA[[#This Row],[CTN]]=0,"",COUNT($B$2:$B65)+1)</f>
        <v>64</v>
      </c>
      <c r="C66" t="s">
        <v>319</v>
      </c>
      <c r="D66" s="9" t="s">
        <v>217</v>
      </c>
      <c r="E66">
        <f>SUM(BIASA[[#This Row],[AWAL]]-BIASA[[#This Row],[KELUAR]])</f>
        <v>3</v>
      </c>
      <c r="F66">
        <v>3</v>
      </c>
      <c r="G66" t="str">
        <f>IFERROR(INDEX(masuk[CTN],MATCH("B"&amp;ROW()-ROWS($A$1:$A$2),masuk[id],0)),"")</f>
        <v/>
      </c>
      <c r="H66">
        <f>SUMIF(keluar[concat],BIASA[[#This Row],[concat]],keluar[CTN])</f>
        <v>0</v>
      </c>
      <c r="I66" s="16" t="str">
        <f>IF(BIASA[[#This Row],[CTN]]=BIASA[[#This Row],[AWAL]],"",BIASA[[#This Row],[CTN]])</f>
        <v/>
      </c>
    </row>
    <row r="67" spans="1:9" x14ac:dyDescent="0.25">
      <c r="A67" t="str">
        <f>LOWER(SUBSTITUTE(SUBSTITUTE(SUBSTITUTE(BIASA[[#This Row],[NAMA BARANG]]," ",""),"-",""),".",""))</f>
        <v>amplopgastagd56</v>
      </c>
      <c r="B67">
        <f>IF(BIASA[[#This Row],[CTN]]=0,"",COUNT($B$2:$B66)+1)</f>
        <v>65</v>
      </c>
      <c r="C67" t="s">
        <v>320</v>
      </c>
      <c r="D67" s="9">
        <v>360</v>
      </c>
      <c r="E67">
        <f>SUM(BIASA[[#This Row],[AWAL]]-BIASA[[#This Row],[KELUAR]])</f>
        <v>1</v>
      </c>
      <c r="F67">
        <v>1</v>
      </c>
      <c r="G67" t="str">
        <f>IFERROR(INDEX(masuk[CTN],MATCH("B"&amp;ROW()-ROWS($A$1:$A$2),masuk[id],0)),"")</f>
        <v/>
      </c>
      <c r="H67">
        <f>SUMIF(keluar[concat],BIASA[[#This Row],[concat]],keluar[CTN])</f>
        <v>0</v>
      </c>
      <c r="I67" s="16" t="str">
        <f>IF(BIASA[[#This Row],[CTN]]=BIASA[[#This Row],[AWAL]],"",BIASA[[#This Row],[CTN]])</f>
        <v/>
      </c>
    </row>
    <row r="68" spans="1:9" x14ac:dyDescent="0.25">
      <c r="A68" t="str">
        <f>LOWER(SUBSTITUTE(SUBSTITUTE(SUBSTITUTE(BIASA[[#This Row],[NAMA BARANG]]," ",""),"-",""),".",""))</f>
        <v>amplophutangpiutang</v>
      </c>
      <c r="B68">
        <f>IF(BIASA[[#This Row],[CTN]]=0,"",COUNT($B$2:$B67)+1)</f>
        <v>66</v>
      </c>
      <c r="C68" t="s">
        <v>321</v>
      </c>
      <c r="D68" s="9">
        <v>500</v>
      </c>
      <c r="E68">
        <f>SUM(BIASA[[#This Row],[AWAL]]-BIASA[[#This Row],[KELUAR]])</f>
        <v>10</v>
      </c>
      <c r="F68">
        <v>10</v>
      </c>
      <c r="G68" t="str">
        <f>IFERROR(INDEX(masuk[CTN],MATCH("B"&amp;ROW()-ROWS($A$1:$A$2),masuk[id],0)),"")</f>
        <v/>
      </c>
      <c r="H68">
        <f>SUMIF(keluar[concat],BIASA[[#This Row],[concat]],keluar[CTN])</f>
        <v>0</v>
      </c>
      <c r="I68" s="16" t="str">
        <f>IF(BIASA[[#This Row],[CTN]]=BIASA[[#This Row],[AWAL]],"",BIASA[[#This Row],[CTN]])</f>
        <v/>
      </c>
    </row>
    <row r="69" spans="1:9" x14ac:dyDescent="0.25">
      <c r="A69" t="str">
        <f>LOWER(SUBSTITUTE(SUBSTITUTE(SUBSTITUTE(BIASA[[#This Row],[NAMA BARANG]]," ",""),"-",""),".",""))</f>
        <v>amplopkd865/b5</v>
      </c>
      <c r="B69">
        <f>IF(BIASA[[#This Row],[CTN]]=0,"",COUNT($B$2:$B68)+1)</f>
        <v>67</v>
      </c>
      <c r="C69" t="s">
        <v>322</v>
      </c>
      <c r="D69" s="9" t="s">
        <v>211</v>
      </c>
      <c r="E69">
        <f>SUM(BIASA[[#This Row],[AWAL]]-BIASA[[#This Row],[KELUAR]])</f>
        <v>4</v>
      </c>
      <c r="F69">
        <v>4</v>
      </c>
      <c r="G69" t="str">
        <f>IFERROR(INDEX(masuk[CTN],MATCH("B"&amp;ROW()-ROWS($A$1:$A$2),masuk[id],0)),"")</f>
        <v/>
      </c>
      <c r="H69">
        <f>SUMIF(keluar[concat],BIASA[[#This Row],[concat]],keluar[CTN])</f>
        <v>0</v>
      </c>
      <c r="I69" s="16" t="str">
        <f>IF(BIASA[[#This Row],[CTN]]=BIASA[[#This Row],[AWAL]],"",BIASA[[#This Row],[CTN]])</f>
        <v/>
      </c>
    </row>
    <row r="70" spans="1:9" x14ac:dyDescent="0.25">
      <c r="A70" t="str">
        <f>LOWER(SUBSTITUTE(SUBSTITUTE(SUBSTITUTE(BIASA[[#This Row],[NAMA BARANG]]," ",""),"-",""),".",""))</f>
        <v>amplopmicrotopdataf53</v>
      </c>
      <c r="B70">
        <f>IF(BIASA[[#This Row],[CTN]]=0,"",COUNT($B$2:$B69)+1)</f>
        <v>68</v>
      </c>
      <c r="C70" t="s">
        <v>323</v>
      </c>
      <c r="D70" s="9" t="s">
        <v>2771</v>
      </c>
      <c r="E70">
        <f>SUM(BIASA[[#This Row],[AWAL]]-BIASA[[#This Row],[KELUAR]])</f>
        <v>1</v>
      </c>
      <c r="F70">
        <v>1</v>
      </c>
      <c r="G70" t="str">
        <f>IFERROR(INDEX(masuk[CTN],MATCH("B"&amp;ROW()-ROWS($A$1:$A$2),masuk[id],0)),"")</f>
        <v/>
      </c>
      <c r="H70">
        <f>SUMIF(keluar[concat],BIASA[[#This Row],[concat]],keluar[CTN])</f>
        <v>0</v>
      </c>
      <c r="I70" s="16" t="str">
        <f>IF(BIASA[[#This Row],[CTN]]=BIASA[[#This Row],[AWAL]],"",BIASA[[#This Row],[CTN]])</f>
        <v/>
      </c>
    </row>
    <row r="71" spans="1:9" x14ac:dyDescent="0.25">
      <c r="A71" t="str">
        <f>LOWER(SUBSTITUTE(SUBSTITUTE(SUBSTITUTE(BIASA[[#This Row],[NAMA BARANG]]," ",""),"-",""),".",""))</f>
        <v>amploppolos307tali</v>
      </c>
      <c r="B71">
        <f>IF(BIASA[[#This Row],[CTN]]=0,"",COUNT($B$2:$B70)+1)</f>
        <v>69</v>
      </c>
      <c r="C71" t="s">
        <v>324</v>
      </c>
      <c r="D71" s="9" t="s">
        <v>2794</v>
      </c>
      <c r="E71">
        <f>SUM(BIASA[[#This Row],[AWAL]]-BIASA[[#This Row],[KELUAR]])</f>
        <v>1</v>
      </c>
      <c r="F71">
        <v>1</v>
      </c>
      <c r="G71" t="str">
        <f>IFERROR(INDEX(masuk[CTN],MATCH("B"&amp;ROW()-ROWS($A$1:$A$2),masuk[id],0)),"")</f>
        <v/>
      </c>
      <c r="H71">
        <f>SUMIF(keluar[concat],BIASA[[#This Row],[concat]],keluar[CTN])</f>
        <v>0</v>
      </c>
      <c r="I71" s="16" t="str">
        <f>IF(BIASA[[#This Row],[CTN]]=BIASA[[#This Row],[AWAL]],"",BIASA[[#This Row],[CTN]])</f>
        <v/>
      </c>
    </row>
    <row r="72" spans="1:9" x14ac:dyDescent="0.25">
      <c r="A72" t="str">
        <f>LOWER(SUBSTITUTE(SUBSTITUTE(SUBSTITUTE(BIASA[[#This Row],[NAMA BARANG]]," ",""),"-",""),".",""))</f>
        <v>amplop/dataenvelopedea4</v>
      </c>
      <c r="B72">
        <f>IF(BIASA[[#This Row],[CTN]]=0,"",COUNT($B$2:$B71)+1)</f>
        <v>70</v>
      </c>
      <c r="C72" t="s">
        <v>325</v>
      </c>
      <c r="D72" s="9" t="s">
        <v>2795</v>
      </c>
      <c r="E72">
        <f>SUM(BIASA[[#This Row],[AWAL]]-BIASA[[#This Row],[KELUAR]])</f>
        <v>4</v>
      </c>
      <c r="F72">
        <v>4</v>
      </c>
      <c r="G72" t="str">
        <f>IFERROR(INDEX(masuk[CTN],MATCH("B"&amp;ROW()-ROWS($A$1:$A$2),masuk[id],0)),"")</f>
        <v/>
      </c>
      <c r="H72">
        <f>SUMIF(keluar[concat],BIASA[[#This Row],[concat]],keluar[CTN])</f>
        <v>0</v>
      </c>
      <c r="I72" s="16" t="str">
        <f>IF(BIASA[[#This Row],[CTN]]=BIASA[[#This Row],[AWAL]],"",BIASA[[#This Row],[CTN]])</f>
        <v/>
      </c>
    </row>
    <row r="73" spans="1:9" x14ac:dyDescent="0.25">
      <c r="A73" t="str">
        <f>LOWER(SUBSTITUTE(SUBSTITUTE(SUBSTITUTE(BIASA[[#This Row],[NAMA BARANG]]," ",""),"-",""),".",""))</f>
        <v>amplop/mapdatafc53</v>
      </c>
      <c r="B73">
        <f>IF(BIASA[[#This Row],[CTN]]=0,"",COUNT($B$2:$B72)+1)</f>
        <v>71</v>
      </c>
      <c r="C73" t="s">
        <v>326</v>
      </c>
      <c r="D73" s="9" t="s">
        <v>2796</v>
      </c>
      <c r="E73">
        <f>SUM(BIASA[[#This Row],[AWAL]]-BIASA[[#This Row],[KELUAR]])</f>
        <v>3</v>
      </c>
      <c r="F73">
        <v>3</v>
      </c>
      <c r="G73" t="str">
        <f>IFERROR(INDEX(masuk[CTN],MATCH("B"&amp;ROW()-ROWS($A$1:$A$2),masuk[id],0)),"")</f>
        <v/>
      </c>
      <c r="H73">
        <f>SUMIF(keluar[concat],BIASA[[#This Row],[concat]],keluar[CTN])</f>
        <v>0</v>
      </c>
      <c r="I73" s="16" t="str">
        <f>IF(BIASA[[#This Row],[CTN]]=BIASA[[#This Row],[AWAL]],"",BIASA[[#This Row],[CTN]])</f>
        <v/>
      </c>
    </row>
    <row r="74" spans="1:9" x14ac:dyDescent="0.25">
      <c r="A74" t="str">
        <f>LOWER(SUBSTITUTE(SUBSTITUTE(SUBSTITUTE(BIASA[[#This Row],[NAMA BARANG]]," ",""),"-",""),".",""))</f>
        <v>amplop/mapdatamicrotopkd861</v>
      </c>
      <c r="B74">
        <f>IF(BIASA[[#This Row],[CTN]]=0,"",COUNT($B$2:$B73)+1)</f>
        <v>72</v>
      </c>
      <c r="C74" t="s">
        <v>327</v>
      </c>
      <c r="D74" s="9" t="s">
        <v>2779</v>
      </c>
      <c r="E74">
        <f>SUM(BIASA[[#This Row],[AWAL]]-BIASA[[#This Row],[KELUAR]])</f>
        <v>9</v>
      </c>
      <c r="F74">
        <v>9</v>
      </c>
      <c r="G74" t="str">
        <f>IFERROR(INDEX(masuk[CTN],MATCH("B"&amp;ROW()-ROWS($A$1:$A$2),masuk[id],0)),"")</f>
        <v/>
      </c>
      <c r="H74">
        <f>SUMIF(keluar[concat],BIASA[[#This Row],[concat]],keluar[CTN])</f>
        <v>0</v>
      </c>
      <c r="I74" s="16" t="str">
        <f>IF(BIASA[[#This Row],[CTN]]=BIASA[[#This Row],[AWAL]],"",BIASA[[#This Row],[CTN]])</f>
        <v/>
      </c>
    </row>
    <row r="75" spans="1:9" x14ac:dyDescent="0.25">
      <c r="A75" t="str">
        <f>LOWER(SUBSTITUTE(SUBSTITUTE(SUBSTITUTE(BIASA[[#This Row],[NAMA BARANG]]," ",""),"-",""),".",""))</f>
        <v>amplop/mapgastabm53</v>
      </c>
      <c r="B75">
        <f>IF(BIASA[[#This Row],[CTN]]=0,"",COUNT($B$2:$B74)+1)</f>
        <v>73</v>
      </c>
      <c r="C75" t="s">
        <v>328</v>
      </c>
      <c r="D75" s="9" t="s">
        <v>2796</v>
      </c>
      <c r="E75">
        <f>SUM(BIASA[[#This Row],[AWAL]]-BIASA[[#This Row],[KELUAR]])</f>
        <v>5</v>
      </c>
      <c r="F75">
        <v>5</v>
      </c>
      <c r="G75" t="str">
        <f>IFERROR(INDEX(masuk[CTN],MATCH("B"&amp;ROW()-ROWS($A$1:$A$2),masuk[id],0)),"")</f>
        <v/>
      </c>
      <c r="H75">
        <f>SUMIF(keluar[concat],BIASA[[#This Row],[concat]],keluar[CTN])</f>
        <v>0</v>
      </c>
      <c r="I75" s="16" t="str">
        <f>IF(BIASA[[#This Row],[CTN]]=BIASA[[#This Row],[AWAL]],"",BIASA[[#This Row],[CTN]])</f>
        <v/>
      </c>
    </row>
    <row r="76" spans="1:9" x14ac:dyDescent="0.25">
      <c r="A76" t="str">
        <f>LOWER(SUBSTITUTE(SUBSTITUTE(SUBSTITUTE(BIASA[[#This Row],[NAMA BARANG]]," ",""),"-",""),".",""))</f>
        <v>amplop/mapgastabm56</v>
      </c>
      <c r="B76">
        <f>IF(BIASA[[#This Row],[CTN]]=0,"",COUNT($B$2:$B75)+1)</f>
        <v>74</v>
      </c>
      <c r="C76" t="s">
        <v>329</v>
      </c>
      <c r="D76" s="9" t="s">
        <v>222</v>
      </c>
      <c r="E76">
        <f>SUM(BIASA[[#This Row],[AWAL]]-BIASA[[#This Row],[KELUAR]])</f>
        <v>3</v>
      </c>
      <c r="F76">
        <v>3</v>
      </c>
      <c r="G76" t="str">
        <f>IFERROR(INDEX(masuk[CTN],MATCH("B"&amp;ROW()-ROWS($A$1:$A$2),masuk[id],0)),"")</f>
        <v/>
      </c>
      <c r="H76">
        <f>SUMIF(keluar[concat],BIASA[[#This Row],[concat]],keluar[CTN])</f>
        <v>0</v>
      </c>
      <c r="I76" s="16" t="str">
        <f>IF(BIASA[[#This Row],[CTN]]=BIASA[[#This Row],[AWAL]],"",BIASA[[#This Row],[CTN]])</f>
        <v/>
      </c>
    </row>
    <row r="77" spans="1:9" x14ac:dyDescent="0.25">
      <c r="A77" t="str">
        <f>LOWER(SUBSTITUTE(SUBSTITUTE(SUBSTITUTE(BIASA[[#This Row],[NAMA BARANG]]," ",""),"-",""),".",""))</f>
        <v>amplop/mapgastacf56</v>
      </c>
      <c r="B77">
        <f>IF(BIASA[[#This Row],[CTN]]=0,"",COUNT($B$2:$B76)+1)</f>
        <v>75</v>
      </c>
      <c r="C77" t="s">
        <v>330</v>
      </c>
      <c r="D77" s="9" t="s">
        <v>222</v>
      </c>
      <c r="E77">
        <f>SUM(BIASA[[#This Row],[AWAL]]-BIASA[[#This Row],[KELUAR]])</f>
        <v>1</v>
      </c>
      <c r="F77">
        <v>1</v>
      </c>
      <c r="G77" t="str">
        <f>IFERROR(INDEX(masuk[CTN],MATCH("B"&amp;ROW()-ROWS($A$1:$A$2),masuk[id],0)),"")</f>
        <v/>
      </c>
      <c r="H77">
        <f>SUMIF(keluar[concat],BIASA[[#This Row],[concat]],keluar[CTN])</f>
        <v>0</v>
      </c>
      <c r="I77" s="16" t="str">
        <f>IF(BIASA[[#This Row],[CTN]]=BIASA[[#This Row],[AWAL]],"",BIASA[[#This Row],[CTN]])</f>
        <v/>
      </c>
    </row>
    <row r="78" spans="1:9" x14ac:dyDescent="0.25">
      <c r="A78" t="str">
        <f>LOWER(SUBSTITUTE(SUBSTITUTE(SUBSTITUTE(BIASA[[#This Row],[NAMA BARANG]]," ",""),"-",""),".",""))</f>
        <v>amplop/mapteslabatikbt53s</v>
      </c>
      <c r="B78">
        <f>IF(BIASA[[#This Row],[CTN]]=0,"",COUNT($B$2:$B77)+1)</f>
        <v>76</v>
      </c>
      <c r="C78" t="s">
        <v>331</v>
      </c>
      <c r="D78" s="9" t="s">
        <v>2797</v>
      </c>
      <c r="E78">
        <f>SUM(BIASA[[#This Row],[AWAL]]-BIASA[[#This Row],[KELUAR]])</f>
        <v>2</v>
      </c>
      <c r="F78">
        <v>2</v>
      </c>
      <c r="G78" t="str">
        <f>IFERROR(INDEX(masuk[CTN],MATCH("B"&amp;ROW()-ROWS($A$1:$A$2),masuk[id],0)),"")</f>
        <v/>
      </c>
      <c r="H78">
        <f>SUMIF(keluar[concat],BIASA[[#This Row],[concat]],keluar[CTN])</f>
        <v>0</v>
      </c>
      <c r="I78" s="16" t="str">
        <f>IF(BIASA[[#This Row],[CTN]]=BIASA[[#This Row],[AWAL]],"",BIASA[[#This Row],[CTN]])</f>
        <v/>
      </c>
    </row>
    <row r="79" spans="1:9" x14ac:dyDescent="0.25">
      <c r="A79" t="str">
        <f>LOWER(SUBSTITUTE(SUBSTITUTE(SUBSTITUTE(BIASA[[#This Row],[NAMA BARANG]]," ",""),"-",""),".",""))</f>
        <v>asahan006ikan(48)</v>
      </c>
      <c r="B79">
        <f>IF(BIASA[[#This Row],[CTN]]=0,"",COUNT($B$2:$B78)+1)</f>
        <v>77</v>
      </c>
      <c r="C79" t="s">
        <v>332</v>
      </c>
      <c r="D79" s="9" t="s">
        <v>2798</v>
      </c>
      <c r="E79">
        <f>SUM(BIASA[[#This Row],[AWAL]]-BIASA[[#This Row],[KELUAR]])</f>
        <v>2</v>
      </c>
      <c r="F79">
        <v>2</v>
      </c>
      <c r="G79" t="str">
        <f>IFERROR(INDEX(masuk[CTN],MATCH("B"&amp;ROW()-ROWS($A$1:$A$2),masuk[id],0)),"")</f>
        <v/>
      </c>
      <c r="H79">
        <f>SUMIF(keluar[concat],BIASA[[#This Row],[concat]],keluar[CTN])</f>
        <v>0</v>
      </c>
      <c r="I79" s="16" t="str">
        <f>IF(BIASA[[#This Row],[CTN]]=BIASA[[#This Row],[AWAL]],"",BIASA[[#This Row],[CTN]])</f>
        <v/>
      </c>
    </row>
    <row r="80" spans="1:9" x14ac:dyDescent="0.25">
      <c r="A80" t="str">
        <f>LOWER(SUBSTITUTE(SUBSTITUTE(SUBSTITUTE(BIASA[[#This Row],[NAMA BARANG]]," ",""),"-",""),".",""))</f>
        <v>asahan101103ph(1x24)</v>
      </c>
      <c r="B80">
        <f>IF(BIASA[[#This Row],[CTN]]=0,"",COUNT($B$2:$B79)+1)</f>
        <v>78</v>
      </c>
      <c r="C80" t="s">
        <v>333</v>
      </c>
      <c r="D80" s="9" t="s">
        <v>2799</v>
      </c>
      <c r="E80">
        <f>SUM(BIASA[[#This Row],[AWAL]]-BIASA[[#This Row],[KELUAR]])</f>
        <v>8</v>
      </c>
      <c r="F80">
        <v>8</v>
      </c>
      <c r="G80" t="str">
        <f>IFERROR(INDEX(masuk[CTN],MATCH("B"&amp;ROW()-ROWS($A$1:$A$2),masuk[id],0)),"")</f>
        <v/>
      </c>
      <c r="H80">
        <f>SUMIF(keluar[concat],BIASA[[#This Row],[concat]],keluar[CTN])</f>
        <v>0</v>
      </c>
      <c r="I80" s="16" t="str">
        <f>IF(BIASA[[#This Row],[CTN]]=BIASA[[#This Row],[AWAL]],"",BIASA[[#This Row],[CTN]])</f>
        <v/>
      </c>
    </row>
    <row r="81" spans="1:9" x14ac:dyDescent="0.25">
      <c r="A81" t="str">
        <f>LOWER(SUBSTITUTE(SUBSTITUTE(SUBSTITUTE(BIASA[[#This Row],[NAMA BARANG]]," ",""),"-",""),".",""))</f>
        <v>asahan18107</v>
      </c>
      <c r="B81">
        <f>IF(BIASA[[#This Row],[CTN]]=0,"",COUNT($B$2:$B80)+1)</f>
        <v>79</v>
      </c>
      <c r="C81" t="s">
        <v>334</v>
      </c>
      <c r="D81" s="9" t="s">
        <v>215</v>
      </c>
      <c r="E81">
        <f>SUM(BIASA[[#This Row],[AWAL]]-BIASA[[#This Row],[KELUAR]])</f>
        <v>1</v>
      </c>
      <c r="F81">
        <v>1</v>
      </c>
      <c r="G81" t="str">
        <f>IFERROR(INDEX(masuk[CTN],MATCH("B"&amp;ROW()-ROWS($A$1:$A$2),masuk[id],0)),"")</f>
        <v/>
      </c>
      <c r="H81">
        <f>SUMIF(keluar[concat],BIASA[[#This Row],[concat]],keluar[CTN])</f>
        <v>0</v>
      </c>
      <c r="I81" s="16" t="str">
        <f>IF(BIASA[[#This Row],[CTN]]=BIASA[[#This Row],[AWAL]],"",BIASA[[#This Row],[CTN]])</f>
        <v/>
      </c>
    </row>
    <row r="82" spans="1:9" x14ac:dyDescent="0.25">
      <c r="A82" t="str">
        <f>LOWER(SUBSTITUTE(SUBSTITUTE(SUBSTITUTE(BIASA[[#This Row],[NAMA BARANG]]," ",""),"-",""),".",""))</f>
        <v>asahan20160(42)</v>
      </c>
      <c r="B82">
        <f>IF(BIASA[[#This Row],[CTN]]=0,"",COUNT($B$2:$B81)+1)</f>
        <v>80</v>
      </c>
      <c r="C82" t="s">
        <v>335</v>
      </c>
      <c r="D82" s="9" t="s">
        <v>241</v>
      </c>
      <c r="E82">
        <f>SUM(BIASA[[#This Row],[AWAL]]-BIASA[[#This Row],[KELUAR]])</f>
        <v>2</v>
      </c>
      <c r="F82">
        <v>2</v>
      </c>
      <c r="G82" t="str">
        <f>IFERROR(INDEX(masuk[CTN],MATCH("B"&amp;ROW()-ROWS($A$1:$A$2),masuk[id],0)),"")</f>
        <v/>
      </c>
      <c r="H82">
        <f>SUMIF(keluar[concat],BIASA[[#This Row],[concat]],keluar[CTN])</f>
        <v>0</v>
      </c>
      <c r="I82" s="16" t="str">
        <f>IF(BIASA[[#This Row],[CTN]]=BIASA[[#This Row],[AWAL]],"",BIASA[[#This Row],[CTN]])</f>
        <v/>
      </c>
    </row>
    <row r="83" spans="1:9" x14ac:dyDescent="0.25">
      <c r="A83" t="str">
        <f>LOWER(SUBSTITUTE(SUBSTITUTE(SUBSTITUTE(BIASA[[#This Row],[NAMA BARANG]]," ",""),"-",""),".",""))</f>
        <v>asahan3006pesawat(45)</v>
      </c>
      <c r="B83">
        <f>IF(BIASA[[#This Row],[CTN]]=0,"",COUNT($B$2:$B82)+1)</f>
        <v>81</v>
      </c>
      <c r="C83" t="s">
        <v>336</v>
      </c>
      <c r="D83" s="9" t="s">
        <v>2800</v>
      </c>
      <c r="E83">
        <f>SUM(BIASA[[#This Row],[AWAL]]-BIASA[[#This Row],[KELUAR]])</f>
        <v>2</v>
      </c>
      <c r="F83">
        <v>2</v>
      </c>
      <c r="G83" t="str">
        <f>IFERROR(INDEX(masuk[CTN],MATCH("B"&amp;ROW()-ROWS($A$1:$A$2),masuk[id],0)),"")</f>
        <v/>
      </c>
      <c r="H83">
        <f>SUMIF(keluar[concat],BIASA[[#This Row],[concat]],keluar[CTN])</f>
        <v>0</v>
      </c>
      <c r="I83" s="16" t="str">
        <f>IF(BIASA[[#This Row],[CTN]]=BIASA[[#This Row],[AWAL]],"",BIASA[[#This Row],[CTN]])</f>
        <v/>
      </c>
    </row>
    <row r="84" spans="1:9" x14ac:dyDescent="0.25">
      <c r="A84" t="str">
        <f>LOWER(SUBSTITUTE(SUBSTITUTE(SUBSTITUTE(BIASA[[#This Row],[NAMA BARANG]]," ",""),"-",""),".",""))</f>
        <v>asahan346(48)</v>
      </c>
      <c r="B84">
        <f>IF(BIASA[[#This Row],[CTN]]=0,"",COUNT($B$2:$B83)+1)</f>
        <v>82</v>
      </c>
      <c r="C84" t="s">
        <v>337</v>
      </c>
      <c r="D84" s="9" t="s">
        <v>2801</v>
      </c>
      <c r="E84">
        <f>SUM(BIASA[[#This Row],[AWAL]]-BIASA[[#This Row],[KELUAR]])</f>
        <v>16</v>
      </c>
      <c r="F84">
        <v>16</v>
      </c>
      <c r="G84" t="str">
        <f>IFERROR(INDEX(masuk[CTN],MATCH("B"&amp;ROW()-ROWS($A$1:$A$2),masuk[id],0)),"")</f>
        <v/>
      </c>
      <c r="H84">
        <f>SUMIF(keluar[concat],BIASA[[#This Row],[concat]],keluar[CTN])</f>
        <v>0</v>
      </c>
      <c r="I84" s="16" t="str">
        <f>IF(BIASA[[#This Row],[CTN]]=BIASA[[#This Row],[AWAL]],"",BIASA[[#This Row],[CTN]])</f>
        <v/>
      </c>
    </row>
    <row r="85" spans="1:9" x14ac:dyDescent="0.25">
      <c r="A85" t="str">
        <f>LOWER(SUBSTITUTE(SUBSTITUTE(SUBSTITUTE(BIASA[[#This Row],[NAMA BARANG]]," ",""),"-",""),".",""))</f>
        <v>asahan3852(12)</v>
      </c>
      <c r="B85">
        <f>IF(BIASA[[#This Row],[CTN]]=0,"",COUNT($B$2:$B84)+1)</f>
        <v>83</v>
      </c>
      <c r="C85" t="s">
        <v>338</v>
      </c>
      <c r="D85" s="9" t="s">
        <v>2802</v>
      </c>
      <c r="E85">
        <f>SUM(BIASA[[#This Row],[AWAL]]-BIASA[[#This Row],[KELUAR]])</f>
        <v>3</v>
      </c>
      <c r="F85">
        <v>3</v>
      </c>
      <c r="G85" t="str">
        <f>IFERROR(INDEX(masuk[CTN],MATCH("B"&amp;ROW()-ROWS($A$1:$A$2),masuk[id],0)),"")</f>
        <v/>
      </c>
      <c r="H85">
        <f>SUMIF(keluar[concat],BIASA[[#This Row],[concat]],keluar[CTN])</f>
        <v>0</v>
      </c>
      <c r="I85" s="16" t="str">
        <f>IF(BIASA[[#This Row],[CTN]]=BIASA[[#This Row],[AWAL]],"",BIASA[[#This Row],[CTN]])</f>
        <v/>
      </c>
    </row>
    <row r="86" spans="1:9" x14ac:dyDescent="0.25">
      <c r="A86" t="str">
        <f>LOWER(SUBSTITUTE(SUBSTITUTE(SUBSTITUTE(BIASA[[#This Row],[NAMA BARANG]]," ",""),"-",""),".",""))</f>
        <v>asahan387hipo</v>
      </c>
      <c r="B86">
        <f>IF(BIASA[[#This Row],[CTN]]=0,"",COUNT($B$2:$B85)+1)</f>
        <v>84</v>
      </c>
      <c r="C86" t="s">
        <v>339</v>
      </c>
      <c r="D86" s="9" t="s">
        <v>2798</v>
      </c>
      <c r="E86">
        <f>SUM(BIASA[[#This Row],[AWAL]]-BIASA[[#This Row],[KELUAR]])</f>
        <v>8</v>
      </c>
      <c r="F86">
        <v>8</v>
      </c>
      <c r="G86" t="str">
        <f>IFERROR(INDEX(masuk[CTN],MATCH("B"&amp;ROW()-ROWS($A$1:$A$2),masuk[id],0)),"")</f>
        <v/>
      </c>
      <c r="H86">
        <f>SUMIF(keluar[concat],BIASA[[#This Row],[concat]],keluar[CTN])</f>
        <v>0</v>
      </c>
      <c r="I86" s="16" t="str">
        <f>IF(BIASA[[#This Row],[CTN]]=BIASA[[#This Row],[AWAL]],"",BIASA[[#This Row],[CTN]])</f>
        <v/>
      </c>
    </row>
    <row r="87" spans="1:9" x14ac:dyDescent="0.25">
      <c r="A87" t="str">
        <f>LOWER(SUBSTITUTE(SUBSTITUTE(SUBSTITUTE(BIASA[[#This Row],[NAMA BARANG]]," ",""),"-",""),".",""))</f>
        <v>asahan3in13281frozenlancip</v>
      </c>
      <c r="B87">
        <f>IF(BIASA[[#This Row],[CTN]]=0,"",COUNT($B$2:$B86)+1)</f>
        <v>85</v>
      </c>
      <c r="C87" t="s">
        <v>340</v>
      </c>
      <c r="D87" s="9" t="s">
        <v>207</v>
      </c>
      <c r="E87">
        <f>SUM(BIASA[[#This Row],[AWAL]]-BIASA[[#This Row],[KELUAR]])</f>
        <v>14</v>
      </c>
      <c r="F87">
        <v>14</v>
      </c>
      <c r="G87" t="str">
        <f>IFERROR(INDEX(masuk[CTN],MATCH("B"&amp;ROW()-ROWS($A$1:$A$2),masuk[id],0)),"")</f>
        <v/>
      </c>
      <c r="H87">
        <f>SUMIF(keluar[concat],BIASA[[#This Row],[concat]],keluar[CTN])</f>
        <v>0</v>
      </c>
      <c r="I87" s="16" t="str">
        <f>IF(BIASA[[#This Row],[CTN]]=BIASA[[#This Row],[AWAL]],"",BIASA[[#This Row],[CTN]])</f>
        <v/>
      </c>
    </row>
    <row r="88" spans="1:9" x14ac:dyDescent="0.25">
      <c r="A88" t="str">
        <f>LOWER(SUBSTITUTE(SUBSTITUTE(SUBSTITUTE(BIASA[[#This Row],[NAMA BARANG]]," ",""),"-",""),".",""))</f>
        <v>asahan51102</v>
      </c>
      <c r="B88">
        <f>IF(BIASA[[#This Row],[CTN]]=0,"",COUNT($B$2:$B87)+1)</f>
        <v>86</v>
      </c>
      <c r="C88" t="s">
        <v>341</v>
      </c>
      <c r="E88">
        <f>SUM(BIASA[[#This Row],[AWAL]]-BIASA[[#This Row],[KELUAR]])</f>
        <v>2</v>
      </c>
      <c r="F88">
        <v>2</v>
      </c>
      <c r="G88" t="str">
        <f>IFERROR(INDEX(masuk[CTN],MATCH("B"&amp;ROW()-ROWS($A$1:$A$2),masuk[id],0)),"")</f>
        <v/>
      </c>
      <c r="H88">
        <f>SUMIF(keluar[concat],BIASA[[#This Row],[concat]],keluar[CTN])</f>
        <v>0</v>
      </c>
      <c r="I88" s="16" t="str">
        <f>IF(BIASA[[#This Row],[CTN]]=BIASA[[#This Row],[AWAL]],"",BIASA[[#This Row],[CTN]])</f>
        <v/>
      </c>
    </row>
    <row r="89" spans="1:9" x14ac:dyDescent="0.25">
      <c r="A89" t="str">
        <f>LOWER(SUBSTITUTE(SUBSTITUTE(SUBSTITUTE(BIASA[[#This Row],[NAMA BARANG]]," ",""),"-",""),".",""))</f>
        <v>asahan601</v>
      </c>
      <c r="B89">
        <f>IF(BIASA[[#This Row],[CTN]]=0,"",COUNT($B$2:$B88)+1)</f>
        <v>87</v>
      </c>
      <c r="C89" t="s">
        <v>343</v>
      </c>
      <c r="D89" s="9">
        <v>96</v>
      </c>
      <c r="E89">
        <f>SUM(BIASA[[#This Row],[AWAL]]-BIASA[[#This Row],[KELUAR]])</f>
        <v>9</v>
      </c>
      <c r="F89">
        <v>9</v>
      </c>
      <c r="G89" t="str">
        <f>IFERROR(INDEX(masuk[CTN],MATCH("B"&amp;ROW()-ROWS($A$1:$A$2),masuk[id],0)),"")</f>
        <v/>
      </c>
      <c r="H89">
        <f>SUMIF(keluar[concat],BIASA[[#This Row],[concat]],keluar[CTN])</f>
        <v>0</v>
      </c>
      <c r="I89" s="16" t="str">
        <f>IF(BIASA[[#This Row],[CTN]]=BIASA[[#This Row],[AWAL]],"",BIASA[[#This Row],[CTN]])</f>
        <v/>
      </c>
    </row>
    <row r="90" spans="1:9" x14ac:dyDescent="0.25">
      <c r="A90" t="str">
        <f>LOWER(SUBSTITUTE(SUBSTITUTE(SUBSTITUTE(BIASA[[#This Row],[NAMA BARANG]]," ",""),"-",""),".",""))</f>
        <v>asahan622169(48)</v>
      </c>
      <c r="B90">
        <f>IF(BIASA[[#This Row],[CTN]]=0,"",COUNT($B$2:$B89)+1)</f>
        <v>88</v>
      </c>
      <c r="C90" t="s">
        <v>344</v>
      </c>
      <c r="D90" s="9" t="s">
        <v>2804</v>
      </c>
      <c r="E90">
        <f>SUM(BIASA[[#This Row],[AWAL]]-BIASA[[#This Row],[KELUAR]])</f>
        <v>3</v>
      </c>
      <c r="F90">
        <v>3</v>
      </c>
      <c r="G90" t="str">
        <f>IFERROR(INDEX(masuk[CTN],MATCH("B"&amp;ROW()-ROWS($A$1:$A$2),masuk[id],0)),"")</f>
        <v/>
      </c>
      <c r="H90">
        <f>SUMIF(keluar[concat],BIASA[[#This Row],[concat]],keluar[CTN])</f>
        <v>0</v>
      </c>
      <c r="I90" s="16" t="str">
        <f>IF(BIASA[[#This Row],[CTN]]=BIASA[[#This Row],[AWAL]],"",BIASA[[#This Row],[CTN]])</f>
        <v/>
      </c>
    </row>
    <row r="91" spans="1:9" x14ac:dyDescent="0.25">
      <c r="A91" t="str">
        <f>LOWER(SUBSTITUTE(SUBSTITUTE(SUBSTITUTE(BIASA[[#This Row],[NAMA BARANG]]," ",""),"-",""),".",""))</f>
        <v>asahan653</v>
      </c>
      <c r="B91">
        <f>IF(BIASA[[#This Row],[CTN]]=0,"",COUNT($B$2:$B90)+1)</f>
        <v>89</v>
      </c>
      <c r="C91" t="s">
        <v>345</v>
      </c>
      <c r="D91" s="9" t="s">
        <v>2805</v>
      </c>
      <c r="E91">
        <f>SUM(BIASA[[#This Row],[AWAL]]-BIASA[[#This Row],[KELUAR]])</f>
        <v>4</v>
      </c>
      <c r="F91">
        <v>4</v>
      </c>
      <c r="G91" t="str">
        <f>IFERROR(INDEX(masuk[CTN],MATCH("B"&amp;ROW()-ROWS($A$1:$A$2),masuk[id],0)),"")</f>
        <v/>
      </c>
      <c r="H91">
        <f>SUMIF(keluar[concat],BIASA[[#This Row],[concat]],keluar[CTN])</f>
        <v>0</v>
      </c>
      <c r="I91" s="16" t="str">
        <f>IF(BIASA[[#This Row],[CTN]]=BIASA[[#This Row],[AWAL]],"",BIASA[[#This Row],[CTN]])</f>
        <v/>
      </c>
    </row>
    <row r="92" spans="1:9" x14ac:dyDescent="0.25">
      <c r="A92" t="str">
        <f>LOWER(SUBSTITUTE(SUBSTITUTE(SUBSTITUTE(BIASA[[#This Row],[NAMA BARANG]]," ",""),"-",""),".",""))</f>
        <v>asahan66116619/2pc(27)</v>
      </c>
      <c r="B92">
        <f>IF(BIASA[[#This Row],[CTN]]=0,"",COUNT($B$2:$B91)+1)</f>
        <v>90</v>
      </c>
      <c r="C92" t="s">
        <v>346</v>
      </c>
      <c r="D92" s="9" t="s">
        <v>2803</v>
      </c>
      <c r="E92">
        <f>SUM(BIASA[[#This Row],[AWAL]]-BIASA[[#This Row],[KELUAR]])</f>
        <v>2</v>
      </c>
      <c r="F92">
        <v>2</v>
      </c>
      <c r="G92" t="str">
        <f>IFERROR(INDEX(masuk[CTN],MATCH("B"&amp;ROW()-ROWS($A$1:$A$2),masuk[id],0)),"")</f>
        <v/>
      </c>
      <c r="H92">
        <f>SUMIF(keluar[concat],BIASA[[#This Row],[concat]],keluar[CTN])</f>
        <v>0</v>
      </c>
      <c r="I92" s="16" t="str">
        <f>IF(BIASA[[#This Row],[CTN]]=BIASA[[#This Row],[AWAL]],"",BIASA[[#This Row],[CTN]])</f>
        <v/>
      </c>
    </row>
    <row r="93" spans="1:9" x14ac:dyDescent="0.25">
      <c r="A93" t="str">
        <f>LOWER(SUBSTITUTE(SUBSTITUTE(SUBSTITUTE(BIASA[[#This Row],[NAMA BARANG]]," ",""),"-",""),".",""))</f>
        <v>asahan7528botol</v>
      </c>
      <c r="B93">
        <f>IF(BIASA[[#This Row],[CTN]]=0,"",COUNT($B$2:$B92)+1)</f>
        <v>91</v>
      </c>
      <c r="C93" t="s">
        <v>349</v>
      </c>
      <c r="D93" s="9" t="s">
        <v>2806</v>
      </c>
      <c r="E93">
        <f>SUM(BIASA[[#This Row],[AWAL]]-BIASA[[#This Row],[KELUAR]])</f>
        <v>4</v>
      </c>
      <c r="F93">
        <v>5</v>
      </c>
      <c r="G93" t="str">
        <f>IFERROR(INDEX(masuk[CTN],MATCH("B"&amp;ROW()-ROWS($A$1:$A$2),masuk[id],0)),"")</f>
        <v/>
      </c>
      <c r="H93">
        <f>SUMIF(keluar[concat],BIASA[[#This Row],[concat]],keluar[CTN])</f>
        <v>1</v>
      </c>
      <c r="I93" s="16">
        <f>IF(BIASA[[#This Row],[CTN]]=BIASA[[#This Row],[AWAL]],"",BIASA[[#This Row],[CTN]])</f>
        <v>4</v>
      </c>
    </row>
    <row r="94" spans="1:9" x14ac:dyDescent="0.25">
      <c r="A94" t="str">
        <f>LOWER(SUBSTITUTE(SUBSTITUTE(SUBSTITUTE(BIASA[[#This Row],[NAMA BARANG]]," ",""),"-",""),".",""))</f>
        <v>asahan859cangkir(12)</v>
      </c>
      <c r="B94">
        <f>IF(BIASA[[#This Row],[CTN]]=0,"",COUNT($B$2:$B93)+1)</f>
        <v>92</v>
      </c>
      <c r="C94" t="s">
        <v>350</v>
      </c>
      <c r="D94" s="9" t="s">
        <v>2807</v>
      </c>
      <c r="E94">
        <f>SUM(BIASA[[#This Row],[AWAL]]-BIASA[[#This Row],[KELUAR]])</f>
        <v>2</v>
      </c>
      <c r="F94">
        <v>2</v>
      </c>
      <c r="G94" t="str">
        <f>IFERROR(INDEX(masuk[CTN],MATCH("B"&amp;ROW()-ROWS($A$1:$A$2),masuk[id],0)),"")</f>
        <v/>
      </c>
      <c r="H94">
        <f>SUMIF(keluar[concat],BIASA[[#This Row],[concat]],keluar[CTN])</f>
        <v>0</v>
      </c>
      <c r="I94" s="16" t="str">
        <f>IF(BIASA[[#This Row],[CTN]]=BIASA[[#This Row],[AWAL]],"",BIASA[[#This Row],[CTN]])</f>
        <v/>
      </c>
    </row>
    <row r="95" spans="1:9" x14ac:dyDescent="0.25">
      <c r="A95" t="str">
        <f>LOWER(SUBSTITUTE(SUBSTITUTE(SUBSTITUTE(BIASA[[#This Row],[NAMA BARANG]]," ",""),"-",""),".",""))</f>
        <v>asahan888h(24)</v>
      </c>
      <c r="B95">
        <f>IF(BIASA[[#This Row],[CTN]]=0,"",COUNT($B$2:$B94)+1)</f>
        <v>93</v>
      </c>
      <c r="C95" t="s">
        <v>351</v>
      </c>
      <c r="D95" s="9" t="s">
        <v>2803</v>
      </c>
      <c r="E95">
        <f>SUM(BIASA[[#This Row],[AWAL]]-BIASA[[#This Row],[KELUAR]])</f>
        <v>1</v>
      </c>
      <c r="F95">
        <v>1</v>
      </c>
      <c r="G95" t="str">
        <f>IFERROR(INDEX(masuk[CTN],MATCH("B"&amp;ROW()-ROWS($A$1:$A$2),masuk[id],0)),"")</f>
        <v/>
      </c>
      <c r="H95">
        <f>SUMIF(keluar[concat],BIASA[[#This Row],[concat]],keluar[CTN])</f>
        <v>0</v>
      </c>
      <c r="I95" s="16" t="str">
        <f>IF(BIASA[[#This Row],[CTN]]=BIASA[[#This Row],[AWAL]],"",BIASA[[#This Row],[CTN]])</f>
        <v/>
      </c>
    </row>
    <row r="96" spans="1:9" x14ac:dyDescent="0.25">
      <c r="A96" t="str">
        <f>LOWER(SUBSTITUTE(SUBSTITUTE(SUBSTITUTE(BIASA[[#This Row],[NAMA BARANG]]," ",""),"-",""),".",""))</f>
        <v>asahan888k(3)</v>
      </c>
      <c r="B96">
        <f>IF(BIASA[[#This Row],[CTN]]=0,"",COUNT($B$2:$B95)+1)</f>
        <v>94</v>
      </c>
      <c r="C96" t="s">
        <v>352</v>
      </c>
      <c r="D96" s="9" t="s">
        <v>2803</v>
      </c>
      <c r="E96">
        <f>SUM(BIASA[[#This Row],[AWAL]]-BIASA[[#This Row],[KELUAR]])</f>
        <v>3</v>
      </c>
      <c r="F96">
        <v>3</v>
      </c>
      <c r="G96" t="str">
        <f>IFERROR(INDEX(masuk[CTN],MATCH("B"&amp;ROW()-ROWS($A$1:$A$2),masuk[id],0)),"")</f>
        <v/>
      </c>
      <c r="H96">
        <f>SUMIF(keluar[concat],BIASA[[#This Row],[concat]],keluar[CTN])</f>
        <v>0</v>
      </c>
      <c r="I96" s="16" t="str">
        <f>IF(BIASA[[#This Row],[CTN]]=BIASA[[#This Row],[AWAL]],"",BIASA[[#This Row],[CTN]])</f>
        <v/>
      </c>
    </row>
    <row r="97" spans="1:9" x14ac:dyDescent="0.25">
      <c r="A97" t="str">
        <f>LOWER(SUBSTITUTE(SUBSTITUTE(SUBSTITUTE(BIASA[[#This Row],[NAMA BARANG]]," ",""),"-",""),".",""))</f>
        <v>asahan888e</v>
      </c>
      <c r="B97">
        <f>IF(BIASA[[#This Row],[CTN]]=0,"",COUNT($B$2:$B96)+1)</f>
        <v>95</v>
      </c>
      <c r="C97" t="s">
        <v>353</v>
      </c>
      <c r="D97" s="9" t="s">
        <v>2803</v>
      </c>
      <c r="E97">
        <f>SUM(BIASA[[#This Row],[AWAL]]-BIASA[[#This Row],[KELUAR]])</f>
        <v>1</v>
      </c>
      <c r="F97">
        <v>1</v>
      </c>
      <c r="G97" t="str">
        <f>IFERROR(INDEX(masuk[CTN],MATCH("B"&amp;ROW()-ROWS($A$1:$A$2),masuk[id],0)),"")</f>
        <v/>
      </c>
      <c r="H97">
        <f>SUMIF(keluar[concat],BIASA[[#This Row],[concat]],keluar[CTN])</f>
        <v>0</v>
      </c>
      <c r="I97" s="16" t="str">
        <f>IF(BIASA[[#This Row],[CTN]]=BIASA[[#This Row],[AWAL]],"",BIASA[[#This Row],[CTN]])</f>
        <v/>
      </c>
    </row>
    <row r="98" spans="1:9" x14ac:dyDescent="0.25">
      <c r="A98" t="str">
        <f>LOWER(SUBSTITUTE(SUBSTITUTE(SUBSTITUTE(BIASA[[#This Row],[NAMA BARANG]]," ",""),"-",""),".",""))</f>
        <v>asahan9102bubble(24)</v>
      </c>
      <c r="B98">
        <f>IF(BIASA[[#This Row],[CTN]]=0,"",COUNT($B$2:$B97)+1)</f>
        <v>96</v>
      </c>
      <c r="C98" t="s">
        <v>354</v>
      </c>
      <c r="D98" s="9" t="s">
        <v>2799</v>
      </c>
      <c r="E98">
        <f>SUM(BIASA[[#This Row],[AWAL]]-BIASA[[#This Row],[KELUAR]])</f>
        <v>2</v>
      </c>
      <c r="F98">
        <v>2</v>
      </c>
      <c r="G98" t="str">
        <f>IFERROR(INDEX(masuk[CTN],MATCH("B"&amp;ROW()-ROWS($A$1:$A$2),masuk[id],0)),"")</f>
        <v/>
      </c>
      <c r="H98">
        <f>SUMIF(keluar[concat],BIASA[[#This Row],[concat]],keluar[CTN])</f>
        <v>0</v>
      </c>
      <c r="I98" s="16" t="str">
        <f>IF(BIASA[[#This Row],[CTN]]=BIASA[[#This Row],[AWAL]],"",BIASA[[#This Row],[CTN]])</f>
        <v/>
      </c>
    </row>
    <row r="99" spans="1:9" x14ac:dyDescent="0.25">
      <c r="A99" t="str">
        <f>LOWER(SUBSTITUTE(SUBSTITUTE(SUBSTITUTE(BIASA[[#This Row],[NAMA BARANG]]," ",""),"-",""),".",""))</f>
        <v>asahan9910(13)/9916(10)blk</v>
      </c>
      <c r="B99">
        <f>IF(BIASA[[#This Row],[CTN]]=0,"",COUNT($B$2:$B98)+1)</f>
        <v>97</v>
      </c>
      <c r="C99" t="s">
        <v>356</v>
      </c>
      <c r="D99" s="9" t="s">
        <v>215</v>
      </c>
      <c r="E99">
        <f>SUM(BIASA[[#This Row],[AWAL]]-BIASA[[#This Row],[KELUAR]])</f>
        <v>23</v>
      </c>
      <c r="F99">
        <v>23</v>
      </c>
      <c r="G99" t="str">
        <f>IFERROR(INDEX(masuk[CTN],MATCH("B"&amp;ROW()-ROWS($A$1:$A$2),masuk[id],0)),"")</f>
        <v/>
      </c>
      <c r="H99">
        <f>SUMIF(keluar[concat],BIASA[[#This Row],[concat]],keluar[CTN])</f>
        <v>0</v>
      </c>
      <c r="I99" s="16" t="str">
        <f>IF(BIASA[[#This Row],[CTN]]=BIASA[[#This Row],[AWAL]],"",BIASA[[#This Row],[CTN]])</f>
        <v/>
      </c>
    </row>
    <row r="100" spans="1:9" x14ac:dyDescent="0.25">
      <c r="A100" t="str">
        <f>LOWER(SUBSTITUTE(SUBSTITUTE(SUBSTITUTE(BIASA[[#This Row],[NAMA BARANG]]," ",""),"-",""),".",""))</f>
        <v>asahanb752(1x24pc)</v>
      </c>
      <c r="B100">
        <f>IF(BIASA[[#This Row],[CTN]]=0,"",COUNT($B$2:$B99)+1)</f>
        <v>98</v>
      </c>
      <c r="C100" t="s">
        <v>357</v>
      </c>
      <c r="E100">
        <f>SUM(BIASA[[#This Row],[AWAL]]-BIASA[[#This Row],[KELUAR]])</f>
        <v>6</v>
      </c>
      <c r="F100">
        <v>6</v>
      </c>
      <c r="G100" t="str">
        <f>IFERROR(INDEX(masuk[CTN],MATCH("B"&amp;ROW()-ROWS($A$1:$A$2),masuk[id],0)),"")</f>
        <v/>
      </c>
      <c r="H100">
        <f>SUMIF(keluar[concat],BIASA[[#This Row],[concat]],keluar[CTN])</f>
        <v>0</v>
      </c>
      <c r="I100" s="16" t="str">
        <f>IF(BIASA[[#This Row],[CTN]]=BIASA[[#This Row],[AWAL]],"",BIASA[[#This Row],[CTN]])</f>
        <v/>
      </c>
    </row>
    <row r="101" spans="1:9" x14ac:dyDescent="0.25">
      <c r="A101" t="str">
        <f>LOWER(SUBSTITUTE(SUBSTITUTE(SUBSTITUTE(BIASA[[#This Row],[NAMA BARANG]]," ",""),"-",""),".",""))</f>
        <v>asahanbear839</v>
      </c>
      <c r="B101">
        <f>IF(BIASA[[#This Row],[CTN]]=0,"",COUNT($B$2:$B100)+1)</f>
        <v>99</v>
      </c>
      <c r="C101" t="s">
        <v>358</v>
      </c>
      <c r="D101" s="9" t="s">
        <v>231</v>
      </c>
      <c r="E101">
        <f>SUM(BIASA[[#This Row],[AWAL]]-BIASA[[#This Row],[KELUAR]])</f>
        <v>7</v>
      </c>
      <c r="F101">
        <v>7</v>
      </c>
      <c r="G101" t="str">
        <f>IFERROR(INDEX(masuk[CTN],MATCH("B"&amp;ROW()-ROWS($A$1:$A$2),masuk[id],0)),"")</f>
        <v/>
      </c>
      <c r="H101">
        <f>SUMIF(keluar[concat],BIASA[[#This Row],[concat]],keluar[CTN])</f>
        <v>0</v>
      </c>
      <c r="I101" s="16" t="str">
        <f>IF(BIASA[[#This Row],[CTN]]=BIASA[[#This Row],[AWAL]],"",BIASA[[#This Row],[CTN]])</f>
        <v/>
      </c>
    </row>
    <row r="102" spans="1:9" x14ac:dyDescent="0.25">
      <c r="A102" t="str">
        <f>LOWER(SUBSTITUTE(SUBSTITUTE(SUBSTITUTE(BIASA[[#This Row],[NAMA BARANG]]," ",""),"-",""),".",""))</f>
        <v>asahanbulatdisney10833d(24)</v>
      </c>
      <c r="B102">
        <f>IF(BIASA[[#This Row],[CTN]]=0,"",COUNT($B$2:$B101)+1)</f>
        <v>100</v>
      </c>
      <c r="C102" t="s">
        <v>359</v>
      </c>
      <c r="D102" s="9" t="s">
        <v>2799</v>
      </c>
      <c r="E102">
        <f>SUM(BIASA[[#This Row],[AWAL]]-BIASA[[#This Row],[KELUAR]])</f>
        <v>4</v>
      </c>
      <c r="F102">
        <v>4</v>
      </c>
      <c r="G102" t="str">
        <f>IFERROR(INDEX(masuk[CTN],MATCH("B"&amp;ROW()-ROWS($A$1:$A$2),masuk[id],0)),"")</f>
        <v/>
      </c>
      <c r="H102">
        <f>SUMIF(keluar[concat],BIASA[[#This Row],[concat]],keluar[CTN])</f>
        <v>0</v>
      </c>
      <c r="I102" s="16" t="str">
        <f>IF(BIASA[[#This Row],[CTN]]=BIASA[[#This Row],[AWAL]],"",BIASA[[#This Row],[CTN]])</f>
        <v/>
      </c>
    </row>
    <row r="103" spans="1:9" x14ac:dyDescent="0.25">
      <c r="A103" t="str">
        <f>LOWER(SUBSTITUTE(SUBSTITUTE(SUBSTITUTE(BIASA[[#This Row],[NAMA BARANG]]," ",""),"-",""),".",""))</f>
        <v>asahancarmiccolor351(30)</v>
      </c>
      <c r="B103">
        <f>IF(BIASA[[#This Row],[CTN]]=0,"",COUNT($B$2:$B102)+1)</f>
        <v>101</v>
      </c>
      <c r="C103" t="s">
        <v>360</v>
      </c>
      <c r="D103" s="9" t="s">
        <v>208</v>
      </c>
      <c r="E103">
        <f>SUM(BIASA[[#This Row],[AWAL]]-BIASA[[#This Row],[KELUAR]])</f>
        <v>2</v>
      </c>
      <c r="F103">
        <v>2</v>
      </c>
      <c r="G103" t="str">
        <f>IFERROR(INDEX(masuk[CTN],MATCH("B"&amp;ROW()-ROWS($A$1:$A$2),masuk[id],0)),"")</f>
        <v/>
      </c>
      <c r="H103">
        <f>SUMIF(keluar[concat],BIASA[[#This Row],[concat]],keluar[CTN])</f>
        <v>0</v>
      </c>
      <c r="I103" s="16" t="str">
        <f>IF(BIASA[[#This Row],[CTN]]=BIASA[[#This Row],[AWAL]],"",BIASA[[#This Row],[CTN]])</f>
        <v/>
      </c>
    </row>
    <row r="104" spans="1:9" x14ac:dyDescent="0.25">
      <c r="A104" t="str">
        <f>LOWER(SUBSTITUTE(SUBSTITUTE(SUBSTITUTE(BIASA[[#This Row],[NAMA BARANG]]," ",""),"-",""),".",""))</f>
        <v>asahancc215</v>
      </c>
      <c r="B104">
        <f>IF(BIASA[[#This Row],[CTN]]=0,"",COUNT($B$2:$B103)+1)</f>
        <v>102</v>
      </c>
      <c r="C104" t="s">
        <v>361</v>
      </c>
      <c r="D104" s="9" t="s">
        <v>2809</v>
      </c>
      <c r="E104">
        <f>SUM(BIASA[[#This Row],[AWAL]]-BIASA[[#This Row],[KELUAR]])</f>
        <v>1</v>
      </c>
      <c r="F104">
        <v>1</v>
      </c>
      <c r="G104" t="str">
        <f>IFERROR(INDEX(masuk[CTN],MATCH("B"&amp;ROW()-ROWS($A$1:$A$2),masuk[id],0)),"")</f>
        <v/>
      </c>
      <c r="H104">
        <f>SUMIF(keluar[concat],BIASA[[#This Row],[concat]],keluar[CTN])</f>
        <v>0</v>
      </c>
      <c r="I104" s="16" t="str">
        <f>IF(BIASA[[#This Row],[CTN]]=BIASA[[#This Row],[AWAL]],"",BIASA[[#This Row],[CTN]])</f>
        <v/>
      </c>
    </row>
    <row r="105" spans="1:9" x14ac:dyDescent="0.25">
      <c r="A105" t="str">
        <f>LOWER(SUBSTITUTE(SUBSTITUTE(SUBSTITUTE(BIASA[[#This Row],[NAMA BARANG]]," ",""),"-",""),".",""))</f>
        <v>asahanchanglicl1612hole</v>
      </c>
      <c r="B105">
        <f>IF(BIASA[[#This Row],[CTN]]=0,"",COUNT($B$2:$B104)+1)</f>
        <v>103</v>
      </c>
      <c r="C105" t="s">
        <v>362</v>
      </c>
      <c r="D105" s="9" t="s">
        <v>2798</v>
      </c>
      <c r="E105">
        <f>SUM(BIASA[[#This Row],[AWAL]]-BIASA[[#This Row],[KELUAR]])</f>
        <v>1</v>
      </c>
      <c r="F105">
        <v>1</v>
      </c>
      <c r="G105" t="str">
        <f>IFERROR(INDEX(masuk[CTN],MATCH("B"&amp;ROW()-ROWS($A$1:$A$2),masuk[id],0)),"")</f>
        <v/>
      </c>
      <c r="H105">
        <f>SUMIF(keluar[concat],BIASA[[#This Row],[concat]],keluar[CTN])</f>
        <v>0</v>
      </c>
      <c r="I105" s="16" t="str">
        <f>IF(BIASA[[#This Row],[CTN]]=BIASA[[#This Row],[AWAL]],"",BIASA[[#This Row],[CTN]])</f>
        <v/>
      </c>
    </row>
    <row r="106" spans="1:9" x14ac:dyDescent="0.25">
      <c r="A106" t="str">
        <f>LOWER(SUBSTITUTE(SUBSTITUTE(SUBSTITUTE(BIASA[[#This Row],[NAMA BARANG]]," ",""),"-",""),".",""))</f>
        <v>asahancl106</v>
      </c>
      <c r="B106">
        <f>IF(BIASA[[#This Row],[CTN]]=0,"",COUNT($B$2:$B105)+1)</f>
        <v>104</v>
      </c>
      <c r="C106" t="s">
        <v>363</v>
      </c>
      <c r="D106" s="9" t="s">
        <v>2805</v>
      </c>
      <c r="E106">
        <f>SUM(BIASA[[#This Row],[AWAL]]-BIASA[[#This Row],[KELUAR]])</f>
        <v>1</v>
      </c>
      <c r="F106">
        <v>1</v>
      </c>
      <c r="G106" t="str">
        <f>IFERROR(INDEX(masuk[CTN],MATCH("B"&amp;ROW()-ROWS($A$1:$A$2),masuk[id],0)),"")</f>
        <v/>
      </c>
      <c r="H106">
        <f>SUMIF(keluar[concat],BIASA[[#This Row],[concat]],keluar[CTN])</f>
        <v>0</v>
      </c>
      <c r="I106" s="16" t="str">
        <f>IF(BIASA[[#This Row],[CTN]]=BIASA[[#This Row],[AWAL]],"",BIASA[[#This Row],[CTN]])</f>
        <v/>
      </c>
    </row>
    <row r="107" spans="1:9" x14ac:dyDescent="0.25">
      <c r="A107" t="str">
        <f>LOWER(SUBSTITUTE(SUBSTITUTE(SUBSTITUTE(BIASA[[#This Row],[NAMA BARANG]]," ",""),"-",""),".",""))</f>
        <v>asahancl135/mini(72)</v>
      </c>
      <c r="B107">
        <f>IF(BIASA[[#This Row],[CTN]]=0,"",COUNT($B$2:$B106)+1)</f>
        <v>105</v>
      </c>
      <c r="C107" t="s">
        <v>364</v>
      </c>
      <c r="D107" s="9" t="s">
        <v>241</v>
      </c>
      <c r="E107">
        <f>SUM(BIASA[[#This Row],[AWAL]]-BIASA[[#This Row],[KELUAR]])</f>
        <v>18</v>
      </c>
      <c r="F107">
        <v>18</v>
      </c>
      <c r="G107" t="str">
        <f>IFERROR(INDEX(masuk[CTN],MATCH("B"&amp;ROW()-ROWS($A$1:$A$2),masuk[id],0)),"")</f>
        <v/>
      </c>
      <c r="H107">
        <f>SUMIF(keluar[concat],BIASA[[#This Row],[concat]],keluar[CTN])</f>
        <v>0</v>
      </c>
      <c r="I107" s="16" t="str">
        <f>IF(BIASA[[#This Row],[CTN]]=BIASA[[#This Row],[AWAL]],"",BIASA[[#This Row],[CTN]])</f>
        <v/>
      </c>
    </row>
    <row r="108" spans="1:9" x14ac:dyDescent="0.25">
      <c r="A108" t="str">
        <f>LOWER(SUBSTITUTE(SUBSTITUTE(SUBSTITUTE(BIASA[[#This Row],[NAMA BARANG]]," ",""),"-",""),".",""))</f>
        <v>asahancl113/2h1x48</v>
      </c>
      <c r="B108">
        <f>IF(BIASA[[#This Row],[CTN]]=0,"",COUNT($B$2:$B107)+1)</f>
        <v>106</v>
      </c>
      <c r="C108" t="s">
        <v>365</v>
      </c>
      <c r="D108" s="9" t="s">
        <v>2810</v>
      </c>
      <c r="E108">
        <f>SUM(BIASA[[#This Row],[AWAL]]-BIASA[[#This Row],[KELUAR]])</f>
        <v>1</v>
      </c>
      <c r="F108">
        <v>1</v>
      </c>
      <c r="G108" t="str">
        <f>IFERROR(INDEX(masuk[CTN],MATCH("B"&amp;ROW()-ROWS($A$1:$A$2),masuk[id],0)),"")</f>
        <v/>
      </c>
      <c r="H108">
        <f>SUMIF(keluar[concat],BIASA[[#This Row],[concat]],keluar[CTN])</f>
        <v>0</v>
      </c>
      <c r="I108" s="16" t="str">
        <f>IF(BIASA[[#This Row],[CTN]]=BIASA[[#This Row],[AWAL]],"",BIASA[[#This Row],[CTN]])</f>
        <v/>
      </c>
    </row>
    <row r="109" spans="1:9" x14ac:dyDescent="0.25">
      <c r="A109" t="str">
        <f>LOWER(SUBSTITUTE(SUBSTITUTE(SUBSTITUTE(BIASA[[#This Row],[NAMA BARANG]]," ",""),"-",""),".",""))</f>
        <v>asahancli4581pinguin(24)</v>
      </c>
      <c r="B109">
        <f>IF(BIASA[[#This Row],[CTN]]=0,"",COUNT($B$2:$B108)+1)</f>
        <v>107</v>
      </c>
      <c r="C109" t="s">
        <v>366</v>
      </c>
      <c r="D109" s="9" t="s">
        <v>2803</v>
      </c>
      <c r="E109">
        <f>SUM(BIASA[[#This Row],[AWAL]]-BIASA[[#This Row],[KELUAR]])</f>
        <v>2</v>
      </c>
      <c r="F109">
        <v>2</v>
      </c>
      <c r="G109" t="str">
        <f>IFERROR(INDEX(masuk[CTN],MATCH("B"&amp;ROW()-ROWS($A$1:$A$2),masuk[id],0)),"")</f>
        <v/>
      </c>
      <c r="H109">
        <f>SUMIF(keluar[concat],BIASA[[#This Row],[concat]],keluar[CTN])</f>
        <v>0</v>
      </c>
      <c r="I109" s="16" t="str">
        <f>IF(BIASA[[#This Row],[CTN]]=BIASA[[#This Row],[AWAL]],"",BIASA[[#This Row],[CTN]])</f>
        <v/>
      </c>
    </row>
    <row r="110" spans="1:9" x14ac:dyDescent="0.25">
      <c r="A110" t="str">
        <f>LOWER(SUBSTITUTE(SUBSTITUTE(SUBSTITUTE(BIASA[[#This Row],[NAMA BARANG]]," ",""),"-",""),".",""))</f>
        <v>asahandinosaurus8188</v>
      </c>
      <c r="B110">
        <f>IF(BIASA[[#This Row],[CTN]]=0,"",COUNT($B$2:$B109)+1)</f>
        <v>108</v>
      </c>
      <c r="C110" t="s">
        <v>367</v>
      </c>
      <c r="D110" s="9" t="s">
        <v>2811</v>
      </c>
      <c r="E110">
        <f>SUM(BIASA[[#This Row],[AWAL]]-BIASA[[#This Row],[KELUAR]])</f>
        <v>8</v>
      </c>
      <c r="F110">
        <v>8</v>
      </c>
      <c r="G110" t="str">
        <f>IFERROR(INDEX(masuk[CTN],MATCH("B"&amp;ROW()-ROWS($A$1:$A$2),masuk[id],0)),"")</f>
        <v/>
      </c>
      <c r="H110">
        <f>SUMIF(keluar[concat],BIASA[[#This Row],[concat]],keluar[CTN])</f>
        <v>0</v>
      </c>
      <c r="I110" s="16" t="str">
        <f>IF(BIASA[[#This Row],[CTN]]=BIASA[[#This Row],[AWAL]],"",BIASA[[#This Row],[CTN]])</f>
        <v/>
      </c>
    </row>
    <row r="111" spans="1:9" x14ac:dyDescent="0.25">
      <c r="A111" t="str">
        <f>LOWER(SUBSTITUTE(SUBSTITUTE(SUBSTITUTE(BIASA[[#This Row],[NAMA BARANG]]," ",""),"-",""),".",""))</f>
        <v>asahandms024</v>
      </c>
      <c r="B111">
        <f>IF(BIASA[[#This Row],[CTN]]=0,"",COUNT($B$2:$B110)+1)</f>
        <v>109</v>
      </c>
      <c r="C111" t="s">
        <v>368</v>
      </c>
      <c r="D111" s="9" t="s">
        <v>2805</v>
      </c>
      <c r="E111">
        <f>SUM(BIASA[[#This Row],[AWAL]]-BIASA[[#This Row],[KELUAR]])</f>
        <v>1</v>
      </c>
      <c r="F111">
        <v>1</v>
      </c>
      <c r="G111" t="str">
        <f>IFERROR(INDEX(masuk[CTN],MATCH("B"&amp;ROW()-ROWS($A$1:$A$2),masuk[id],0)),"")</f>
        <v/>
      </c>
      <c r="H111">
        <f>SUMIF(keluar[concat],BIASA[[#This Row],[concat]],keluar[CTN])</f>
        <v>0</v>
      </c>
      <c r="I111" s="16" t="str">
        <f>IF(BIASA[[#This Row],[CTN]]=BIASA[[#This Row],[AWAL]],"",BIASA[[#This Row],[CTN]])</f>
        <v/>
      </c>
    </row>
    <row r="112" spans="1:9" x14ac:dyDescent="0.25">
      <c r="A112" t="str">
        <f>LOWER(SUBSTITUTE(SUBSTITUTE(SUBSTITUTE(BIASA[[#This Row],[NAMA BARANG]]," ",""),"-",""),".",""))</f>
        <v>asahandms030(36)</v>
      </c>
      <c r="B112">
        <f>IF(BIASA[[#This Row],[CTN]]=0,"",COUNT($B$2:$B111)+1)</f>
        <v>110</v>
      </c>
      <c r="C112" t="s">
        <v>369</v>
      </c>
      <c r="D112" s="9" t="s">
        <v>2799</v>
      </c>
      <c r="E112">
        <f>SUM(BIASA[[#This Row],[AWAL]]-BIASA[[#This Row],[KELUAR]])</f>
        <v>10</v>
      </c>
      <c r="F112">
        <v>10</v>
      </c>
      <c r="G112" t="str">
        <f>IFERROR(INDEX(masuk[CTN],MATCH("B"&amp;ROW()-ROWS($A$1:$A$2),masuk[id],0)),"")</f>
        <v/>
      </c>
      <c r="H112">
        <f>SUMIF(keluar[concat],BIASA[[#This Row],[concat]],keluar[CTN])</f>
        <v>0</v>
      </c>
      <c r="I112" s="16" t="str">
        <f>IF(BIASA[[#This Row],[CTN]]=BIASA[[#This Row],[AWAL]],"",BIASA[[#This Row],[CTN]])</f>
        <v/>
      </c>
    </row>
    <row r="113" spans="1:9" x14ac:dyDescent="0.25">
      <c r="A113" t="str">
        <f>LOWER(SUBSTITUTE(SUBSTITUTE(SUBSTITUTE(BIASA[[#This Row],[NAMA BARANG]]," ",""),"-",""),".",""))</f>
        <v>asahandms038</v>
      </c>
      <c r="B113">
        <f>IF(BIASA[[#This Row],[CTN]]=0,"",COUNT($B$2:$B112)+1)</f>
        <v>111</v>
      </c>
      <c r="C113" t="s">
        <v>370</v>
      </c>
      <c r="D113" s="9" t="s">
        <v>2805</v>
      </c>
      <c r="E113">
        <f>SUM(BIASA[[#This Row],[AWAL]]-BIASA[[#This Row],[KELUAR]])</f>
        <v>10</v>
      </c>
      <c r="F113">
        <v>10</v>
      </c>
      <c r="G113" t="str">
        <f>IFERROR(INDEX(masuk[CTN],MATCH("B"&amp;ROW()-ROWS($A$1:$A$2),masuk[id],0)),"")</f>
        <v/>
      </c>
      <c r="H113">
        <f>SUMIF(keluar[concat],BIASA[[#This Row],[concat]],keluar[CTN])</f>
        <v>0</v>
      </c>
      <c r="I113" s="16" t="str">
        <f>IF(BIASA[[#This Row],[CTN]]=BIASA[[#This Row],[AWAL]],"",BIASA[[#This Row],[CTN]])</f>
        <v/>
      </c>
    </row>
    <row r="114" spans="1:9" x14ac:dyDescent="0.25">
      <c r="A114" t="str">
        <f>LOWER(SUBSTITUTE(SUBSTITUTE(SUBSTITUTE(BIASA[[#This Row],[NAMA BARANG]]," ",""),"-",""),".",""))</f>
        <v>asahandy358hp(1x48)</v>
      </c>
      <c r="B114">
        <f>IF(BIASA[[#This Row],[CTN]]=0,"",COUNT($B$2:$B113)+1)</f>
        <v>112</v>
      </c>
      <c r="C114" t="s">
        <v>371</v>
      </c>
      <c r="D114" s="9" t="s">
        <v>226</v>
      </c>
      <c r="E114">
        <f>SUM(BIASA[[#This Row],[AWAL]]-BIASA[[#This Row],[KELUAR]])</f>
        <v>13</v>
      </c>
      <c r="F114">
        <v>13</v>
      </c>
      <c r="G114" t="str">
        <f>IFERROR(INDEX(masuk[CTN],MATCH("B"&amp;ROW()-ROWS($A$1:$A$2),masuk[id],0)),"")</f>
        <v/>
      </c>
      <c r="H114">
        <f>SUMIF(keluar[concat],BIASA[[#This Row],[concat]],keluar[CTN])</f>
        <v>0</v>
      </c>
      <c r="I114" s="16" t="str">
        <f>IF(BIASA[[#This Row],[CTN]]=BIASA[[#This Row],[AWAL]],"",BIASA[[#This Row],[CTN]])</f>
        <v/>
      </c>
    </row>
    <row r="115" spans="1:9" x14ac:dyDescent="0.25">
      <c r="A115" t="str">
        <f>LOWER(SUBSTITUTE(SUBSTITUTE(SUBSTITUTE(BIASA[[#This Row],[NAMA BARANG]]," ",""),"-",""),".",""))</f>
        <v>asahanfa15003(36)</v>
      </c>
      <c r="B115">
        <f>IF(BIASA[[#This Row],[CTN]]=0,"",COUNT($B$2:$B114)+1)</f>
        <v>113</v>
      </c>
      <c r="C115" t="s">
        <v>372</v>
      </c>
      <c r="D115" s="9" t="s">
        <v>2812</v>
      </c>
      <c r="E115">
        <f>SUM(BIASA[[#This Row],[AWAL]]-BIASA[[#This Row],[KELUAR]])</f>
        <v>7</v>
      </c>
      <c r="F115">
        <v>7</v>
      </c>
      <c r="G115" t="str">
        <f>IFERROR(INDEX(masuk[CTN],MATCH("B"&amp;ROW()-ROWS($A$1:$A$2),masuk[id],0)),"")</f>
        <v/>
      </c>
      <c r="H115">
        <f>SUMIF(keluar[concat],BIASA[[#This Row],[concat]],keluar[CTN])</f>
        <v>0</v>
      </c>
      <c r="I115" s="16" t="str">
        <f>IF(BIASA[[#This Row],[CTN]]=BIASA[[#This Row],[AWAL]],"",BIASA[[#This Row],[CTN]])</f>
        <v/>
      </c>
    </row>
    <row r="116" spans="1:9" x14ac:dyDescent="0.25">
      <c r="A116" t="str">
        <f>LOWER(SUBSTITUTE(SUBSTITUTE(SUBSTITUTE(BIASA[[#This Row],[NAMA BARANG]]," ",""),"-",""),".",""))</f>
        <v>asahanfa161824</v>
      </c>
      <c r="B116">
        <f>IF(BIASA[[#This Row],[CTN]]=0,"",COUNT($B$2:$B115)+1)</f>
        <v>114</v>
      </c>
      <c r="C116" t="s">
        <v>373</v>
      </c>
      <c r="D116" s="9" t="s">
        <v>2813</v>
      </c>
      <c r="E116">
        <f>SUM(BIASA[[#This Row],[AWAL]]-BIASA[[#This Row],[KELUAR]])</f>
        <v>4</v>
      </c>
      <c r="F116">
        <v>4</v>
      </c>
      <c r="G116" t="str">
        <f>IFERROR(INDEX(masuk[CTN],MATCH("B"&amp;ROW()-ROWS($A$1:$A$2),masuk[id],0)),"")</f>
        <v/>
      </c>
      <c r="H116">
        <f>SUMIF(keluar[concat],BIASA[[#This Row],[concat]],keluar[CTN])</f>
        <v>0</v>
      </c>
      <c r="I116" s="16" t="str">
        <f>IF(BIASA[[#This Row],[CTN]]=BIASA[[#This Row],[AWAL]],"",BIASA[[#This Row],[CTN]])</f>
        <v/>
      </c>
    </row>
    <row r="117" spans="1:9" x14ac:dyDescent="0.25">
      <c r="A117" t="str">
        <f>LOWER(SUBSTITUTE(SUBSTITUTE(SUBSTITUTE(BIASA[[#This Row],[NAMA BARANG]]," ",""),"-",""),".",""))</f>
        <v>asahanfc2258otopet</v>
      </c>
      <c r="B117">
        <f>IF(BIASA[[#This Row],[CTN]]=0,"",COUNT($B$2:$B116)+1)</f>
        <v>115</v>
      </c>
      <c r="C117" t="s">
        <v>374</v>
      </c>
      <c r="D117" s="9" t="s">
        <v>2782</v>
      </c>
      <c r="E117">
        <f>SUM(BIASA[[#This Row],[AWAL]]-BIASA[[#This Row],[KELUAR]])</f>
        <v>3</v>
      </c>
      <c r="F117">
        <v>3</v>
      </c>
      <c r="G117" t="str">
        <f>IFERROR(INDEX(masuk[CTN],MATCH("B"&amp;ROW()-ROWS($A$1:$A$2),masuk[id],0)),"")</f>
        <v/>
      </c>
      <c r="H117">
        <f>SUMIF(keluar[concat],BIASA[[#This Row],[concat]],keluar[CTN])</f>
        <v>0</v>
      </c>
      <c r="I117" s="16" t="str">
        <f>IF(BIASA[[#This Row],[CTN]]=BIASA[[#This Row],[AWAL]],"",BIASA[[#This Row],[CTN]])</f>
        <v/>
      </c>
    </row>
    <row r="118" spans="1:9" x14ac:dyDescent="0.25">
      <c r="A118" t="str">
        <f>LOWER(SUBSTITUTE(SUBSTITUTE(SUBSTITUTE(BIASA[[#This Row],[NAMA BARANG]]," ",""),"-",""),".",""))</f>
        <v>asahang2405(36)</v>
      </c>
      <c r="B118">
        <f>IF(BIASA[[#This Row],[CTN]]=0,"",COUNT($B$2:$B117)+1)</f>
        <v>116</v>
      </c>
      <c r="C118" t="s">
        <v>375</v>
      </c>
      <c r="D118" s="9" t="s">
        <v>2814</v>
      </c>
      <c r="E118">
        <f>SUM(BIASA[[#This Row],[AWAL]]-BIASA[[#This Row],[KELUAR]])</f>
        <v>2</v>
      </c>
      <c r="F118">
        <v>2</v>
      </c>
      <c r="G118" t="str">
        <f>IFERROR(INDEX(masuk[CTN],MATCH("B"&amp;ROW()-ROWS($A$1:$A$2),masuk[id],0)),"")</f>
        <v/>
      </c>
      <c r="H118">
        <f>SUMIF(keluar[concat],BIASA[[#This Row],[concat]],keluar[CTN])</f>
        <v>0</v>
      </c>
      <c r="I118" s="16" t="str">
        <f>IF(BIASA[[#This Row],[CTN]]=BIASA[[#This Row],[AWAL]],"",BIASA[[#This Row],[CTN]])</f>
        <v/>
      </c>
    </row>
    <row r="119" spans="1:9" x14ac:dyDescent="0.25">
      <c r="A119" t="str">
        <f>LOWER(SUBSTITUTE(SUBSTITUTE(SUBSTITUTE(BIASA[[#This Row],[NAMA BARANG]]," ",""),"-",""),".",""))</f>
        <v>asahangc208/ph/dotdisney1box(30pc)</v>
      </c>
      <c r="B119">
        <f>IF(BIASA[[#This Row],[CTN]]=0,"",COUNT($B$2:$B118)+1)</f>
        <v>117</v>
      </c>
      <c r="C119" t="s">
        <v>376</v>
      </c>
      <c r="D119" s="9" t="s">
        <v>238</v>
      </c>
      <c r="E119">
        <f>SUM(BIASA[[#This Row],[AWAL]]-BIASA[[#This Row],[KELUAR]])</f>
        <v>1</v>
      </c>
      <c r="F119">
        <v>1</v>
      </c>
      <c r="G119" t="str">
        <f>IFERROR(INDEX(masuk[CTN],MATCH("B"&amp;ROW()-ROWS($A$1:$A$2),masuk[id],0)),"")</f>
        <v/>
      </c>
      <c r="H119">
        <f>SUMIF(keluar[concat],BIASA[[#This Row],[concat]],keluar[CTN])</f>
        <v>0</v>
      </c>
      <c r="I119" s="16" t="str">
        <f>IF(BIASA[[#This Row],[CTN]]=BIASA[[#This Row],[AWAL]],"",BIASA[[#This Row],[CTN]])</f>
        <v/>
      </c>
    </row>
    <row r="120" spans="1:9" x14ac:dyDescent="0.25">
      <c r="A120" t="str">
        <f>LOWER(SUBSTITUTE(SUBSTITUTE(SUBSTITUTE(BIASA[[#This Row],[NAMA BARANG]]," ",""),"-",""),".",""))</f>
        <v>asahangz469</v>
      </c>
      <c r="B120">
        <f>IF(BIASA[[#This Row],[CTN]]=0,"",COUNT($B$2:$B119)+1)</f>
        <v>118</v>
      </c>
      <c r="C120" t="s">
        <v>377</v>
      </c>
      <c r="D120" s="9" t="s">
        <v>243</v>
      </c>
      <c r="E120">
        <f>SUM(BIASA[[#This Row],[AWAL]]-BIASA[[#This Row],[KELUAR]])</f>
        <v>1</v>
      </c>
      <c r="F120">
        <v>1</v>
      </c>
      <c r="G120" t="str">
        <f>IFERROR(INDEX(masuk[CTN],MATCH("B"&amp;ROW()-ROWS($A$1:$A$2),masuk[id],0)),"")</f>
        <v/>
      </c>
      <c r="H120">
        <f>SUMIF(keluar[concat],BIASA[[#This Row],[concat]],keluar[CTN])</f>
        <v>0</v>
      </c>
      <c r="I120" s="16" t="str">
        <f>IF(BIASA[[#This Row],[CTN]]=BIASA[[#This Row],[AWAL]],"",BIASA[[#This Row],[CTN]])</f>
        <v/>
      </c>
    </row>
    <row r="121" spans="1:9" x14ac:dyDescent="0.25">
      <c r="A121" t="str">
        <f>LOWER(SUBSTITUTE(SUBSTITUTE(SUBSTITUTE(BIASA[[#This Row],[NAMA BARANG]]," ",""),"-",""),".",""))</f>
        <v>asahanh100(48)</v>
      </c>
      <c r="B121">
        <f>IF(BIASA[[#This Row],[CTN]]=0,"",COUNT($B$2:$B120)+1)</f>
        <v>119</v>
      </c>
      <c r="C121" t="s">
        <v>378</v>
      </c>
      <c r="D121" s="9" t="s">
        <v>2799</v>
      </c>
      <c r="E121">
        <f>SUM(BIASA[[#This Row],[AWAL]]-BIASA[[#This Row],[KELUAR]])</f>
        <v>1</v>
      </c>
      <c r="F121">
        <v>1</v>
      </c>
      <c r="G121" t="str">
        <f>IFERROR(INDEX(masuk[CTN],MATCH("B"&amp;ROW()-ROWS($A$1:$A$2),masuk[id],0)),"")</f>
        <v/>
      </c>
      <c r="H121">
        <f>SUMIF(keluar[concat],BIASA[[#This Row],[concat]],keluar[CTN])</f>
        <v>0</v>
      </c>
      <c r="I121" s="16" t="str">
        <f>IF(BIASA[[#This Row],[CTN]]=BIASA[[#This Row],[AWAL]],"",BIASA[[#This Row],[CTN]])</f>
        <v/>
      </c>
    </row>
    <row r="122" spans="1:9" x14ac:dyDescent="0.25">
      <c r="A122" t="str">
        <f>LOWER(SUBSTITUTE(SUBSTITUTE(SUBSTITUTE(BIASA[[#This Row],[NAMA BARANG]]," ",""),"-",""),".",""))</f>
        <v>asahanh200(48)</v>
      </c>
      <c r="B122">
        <f>IF(BIASA[[#This Row],[CTN]]=0,"",COUNT($B$2:$B121)+1)</f>
        <v>120</v>
      </c>
      <c r="C122" t="s">
        <v>379</v>
      </c>
      <c r="D122" s="9" t="s">
        <v>241</v>
      </c>
      <c r="E122">
        <f>SUM(BIASA[[#This Row],[AWAL]]-BIASA[[#This Row],[KELUAR]])</f>
        <v>2</v>
      </c>
      <c r="F122">
        <v>2</v>
      </c>
      <c r="G122" t="str">
        <f>IFERROR(INDEX(masuk[CTN],MATCH("B"&amp;ROW()-ROWS($A$1:$A$2),masuk[id],0)),"")</f>
        <v/>
      </c>
      <c r="H122">
        <f>SUMIF(keluar[concat],BIASA[[#This Row],[concat]],keluar[CTN])</f>
        <v>0</v>
      </c>
      <c r="I122" s="16" t="str">
        <f>IF(BIASA[[#This Row],[CTN]]=BIASA[[#This Row],[AWAL]],"",BIASA[[#This Row],[CTN]])</f>
        <v/>
      </c>
    </row>
    <row r="123" spans="1:9" x14ac:dyDescent="0.25">
      <c r="A123" t="str">
        <f>LOWER(SUBSTITUTE(SUBSTITUTE(SUBSTITUTE(BIASA[[#This Row],[NAMA BARANG]]," ",""),"-",""),".",""))</f>
        <v>asahanhatis1382</v>
      </c>
      <c r="B123">
        <f>IF(BIASA[[#This Row],[CTN]]=0,"",COUNT($B$2:$B122)+1)</f>
        <v>121</v>
      </c>
      <c r="C123" t="s">
        <v>380</v>
      </c>
      <c r="D123" s="9" t="s">
        <v>2793</v>
      </c>
      <c r="E123">
        <f>SUM(BIASA[[#This Row],[AWAL]]-BIASA[[#This Row],[KELUAR]])</f>
        <v>1</v>
      </c>
      <c r="F123">
        <v>1</v>
      </c>
      <c r="G123" t="str">
        <f>IFERROR(INDEX(masuk[CTN],MATCH("B"&amp;ROW()-ROWS($A$1:$A$2),masuk[id],0)),"")</f>
        <v/>
      </c>
      <c r="H123">
        <f>SUMIF(keluar[concat],BIASA[[#This Row],[concat]],keluar[CTN])</f>
        <v>0</v>
      </c>
      <c r="I123" s="16" t="str">
        <f>IF(BIASA[[#This Row],[CTN]]=BIASA[[#This Row],[AWAL]],"",BIASA[[#This Row],[CTN]])</f>
        <v/>
      </c>
    </row>
    <row r="124" spans="1:9" x14ac:dyDescent="0.25">
      <c r="A124" t="str">
        <f>LOWER(SUBSTITUTE(SUBSTITUTE(SUBSTITUTE(BIASA[[#This Row],[NAMA BARANG]]," ",""),"-",""),".",""))</f>
        <v>asahanhippox357</v>
      </c>
      <c r="B124">
        <f>IF(BIASA[[#This Row],[CTN]]=0,"",COUNT($B$2:$B123)+1)</f>
        <v>122</v>
      </c>
      <c r="C124" t="s">
        <v>381</v>
      </c>
      <c r="D124" s="9" t="s">
        <v>2815</v>
      </c>
      <c r="E124">
        <f>SUM(BIASA[[#This Row],[AWAL]]-BIASA[[#This Row],[KELUAR]])</f>
        <v>19</v>
      </c>
      <c r="F124">
        <v>19</v>
      </c>
      <c r="G124" t="str">
        <f>IFERROR(INDEX(masuk[CTN],MATCH("B"&amp;ROW()-ROWS($A$1:$A$2),masuk[id],0)),"")</f>
        <v/>
      </c>
      <c r="H124">
        <f>SUMIF(keluar[concat],BIASA[[#This Row],[concat]],keluar[CTN])</f>
        <v>0</v>
      </c>
      <c r="I124" s="16" t="str">
        <f>IF(BIASA[[#This Row],[CTN]]=BIASA[[#This Row],[AWAL]],"",BIASA[[#This Row],[CTN]])</f>
        <v/>
      </c>
    </row>
    <row r="125" spans="1:9" x14ac:dyDescent="0.25">
      <c r="A125" t="str">
        <f>LOWER(SUBSTITUTE(SUBSTITUTE(SUBSTITUTE(BIASA[[#This Row],[NAMA BARANG]]," ",""),"-",""),".",""))</f>
        <v>asahanhkc15190</v>
      </c>
      <c r="B125">
        <f>IF(BIASA[[#This Row],[CTN]]=0,"",COUNT($B$2:$B124)+1)</f>
        <v>123</v>
      </c>
      <c r="C125" t="s">
        <v>382</v>
      </c>
      <c r="D125" s="9" t="s">
        <v>221</v>
      </c>
      <c r="E125">
        <f>SUM(BIASA[[#This Row],[AWAL]]-BIASA[[#This Row],[KELUAR]])</f>
        <v>3</v>
      </c>
      <c r="F125">
        <v>3</v>
      </c>
      <c r="G125" t="str">
        <f>IFERROR(INDEX(masuk[CTN],MATCH("B"&amp;ROW()-ROWS($A$1:$A$2),masuk[id],0)),"")</f>
        <v/>
      </c>
      <c r="H125">
        <f>SUMIF(keluar[concat],BIASA[[#This Row],[concat]],keluar[CTN])</f>
        <v>0</v>
      </c>
      <c r="I125" s="16" t="str">
        <f>IF(BIASA[[#This Row],[CTN]]=BIASA[[#This Row],[AWAL]],"",BIASA[[#This Row],[CTN]])</f>
        <v/>
      </c>
    </row>
    <row r="126" spans="1:9" x14ac:dyDescent="0.25">
      <c r="A126" t="str">
        <f>LOWER(SUBSTITUTE(SUBSTITUTE(SUBSTITUTE(BIASA[[#This Row],[NAMA BARANG]]," ",""),"-",""),".",""))</f>
        <v>asahanht032prangkobarbie(1)/033barbie(1)</v>
      </c>
      <c r="B126">
        <f>IF(BIASA[[#This Row],[CTN]]=0,"",COUNT($B$2:$B125)+1)</f>
        <v>124</v>
      </c>
      <c r="C126" t="s">
        <v>383</v>
      </c>
      <c r="D126" s="9" t="s">
        <v>2816</v>
      </c>
      <c r="E126">
        <f>SUM(BIASA[[#This Row],[AWAL]]-BIASA[[#This Row],[KELUAR]])</f>
        <v>2</v>
      </c>
      <c r="F126">
        <v>2</v>
      </c>
      <c r="G126" t="str">
        <f>IFERROR(INDEX(masuk[CTN],MATCH("B"&amp;ROW()-ROWS($A$1:$A$2),masuk[id],0)),"")</f>
        <v/>
      </c>
      <c r="H126">
        <f>SUMIF(keluar[concat],BIASA[[#This Row],[concat]],keluar[CTN])</f>
        <v>0</v>
      </c>
      <c r="I126" s="16" t="str">
        <f>IF(BIASA[[#This Row],[CTN]]=BIASA[[#This Row],[AWAL]],"",BIASA[[#This Row],[CTN]])</f>
        <v/>
      </c>
    </row>
    <row r="127" spans="1:9" x14ac:dyDescent="0.25">
      <c r="A127" t="str">
        <f>LOWER(SUBSTITUTE(SUBSTITUTE(SUBSTITUTE(BIASA[[#This Row],[NAMA BARANG]]," ",""),"-",""),".",""))</f>
        <v>asahanjossh002</v>
      </c>
      <c r="B127">
        <f>IF(BIASA[[#This Row],[CTN]]=0,"",COUNT($B$2:$B126)+1)</f>
        <v>125</v>
      </c>
      <c r="C127" t="s">
        <v>384</v>
      </c>
      <c r="D127" s="9" t="s">
        <v>2817</v>
      </c>
      <c r="E127">
        <f>SUM(BIASA[[#This Row],[AWAL]]-BIASA[[#This Row],[KELUAR]])</f>
        <v>1</v>
      </c>
      <c r="F127">
        <v>1</v>
      </c>
      <c r="G127" t="str">
        <f>IFERROR(INDEX(masuk[CTN],MATCH("B"&amp;ROW()-ROWS($A$1:$A$2),masuk[id],0)),"")</f>
        <v/>
      </c>
      <c r="H127">
        <f>SUMIF(keluar[concat],BIASA[[#This Row],[concat]],keluar[CTN])</f>
        <v>0</v>
      </c>
      <c r="I127" s="16" t="str">
        <f>IF(BIASA[[#This Row],[CTN]]=BIASA[[#This Row],[AWAL]],"",BIASA[[#This Row],[CTN]])</f>
        <v/>
      </c>
    </row>
    <row r="128" spans="1:9" x14ac:dyDescent="0.25">
      <c r="A128" t="str">
        <f>LOWER(SUBSTITUTE(SUBSTITUTE(SUBSTITUTE(BIASA[[#This Row],[NAMA BARANG]]," ",""),"-",""),".",""))</f>
        <v>asahanjx3749(24)</v>
      </c>
      <c r="B128">
        <f>IF(BIASA[[#This Row],[CTN]]=0,"",COUNT($B$2:$B127)+1)</f>
        <v>126</v>
      </c>
      <c r="C128" t="s">
        <v>385</v>
      </c>
      <c r="D128" s="9" t="s">
        <v>2810</v>
      </c>
      <c r="E128">
        <f>SUM(BIASA[[#This Row],[AWAL]]-BIASA[[#This Row],[KELUAR]])</f>
        <v>2</v>
      </c>
      <c r="F128">
        <v>2</v>
      </c>
      <c r="G128" t="str">
        <f>IFERROR(INDEX(masuk[CTN],MATCH("B"&amp;ROW()-ROWS($A$1:$A$2),masuk[id],0)),"")</f>
        <v/>
      </c>
      <c r="H128">
        <f>SUMIF(keluar[concat],BIASA[[#This Row],[concat]],keluar[CTN])</f>
        <v>0</v>
      </c>
      <c r="I128" s="16" t="str">
        <f>IF(BIASA[[#This Row],[CTN]]=BIASA[[#This Row],[AWAL]],"",BIASA[[#This Row],[CTN]])</f>
        <v/>
      </c>
    </row>
    <row r="129" spans="1:9" x14ac:dyDescent="0.25">
      <c r="A129" t="str">
        <f>LOWER(SUBSTITUTE(SUBSTITUTE(SUBSTITUTE(BIASA[[#This Row],[NAMA BARANG]]," ",""),"-",""),".",""))</f>
        <v>asahankayua163(12)</v>
      </c>
      <c r="B129">
        <f>IF(BIASA[[#This Row],[CTN]]=0,"",COUNT($B$2:$B128)+1)</f>
        <v>127</v>
      </c>
      <c r="C129" t="s">
        <v>386</v>
      </c>
      <c r="D129" s="9" t="s">
        <v>2784</v>
      </c>
      <c r="E129">
        <f>SUM(BIASA[[#This Row],[AWAL]]-BIASA[[#This Row],[KELUAR]])</f>
        <v>1</v>
      </c>
      <c r="F129">
        <v>1</v>
      </c>
      <c r="G129" t="str">
        <f>IFERROR(INDEX(masuk[CTN],MATCH("B"&amp;ROW()-ROWS($A$1:$A$2),masuk[id],0)),"")</f>
        <v/>
      </c>
      <c r="H129">
        <f>SUMIF(keluar[concat],BIASA[[#This Row],[concat]],keluar[CTN])</f>
        <v>0</v>
      </c>
      <c r="I129" s="16" t="str">
        <f>IF(BIASA[[#This Row],[CTN]]=BIASA[[#This Row],[AWAL]],"",BIASA[[#This Row],[CTN]])</f>
        <v/>
      </c>
    </row>
    <row r="130" spans="1:9" x14ac:dyDescent="0.25">
      <c r="A130" t="str">
        <f>LOWER(SUBSTITUTE(SUBSTITUTE(SUBSTITUTE(BIASA[[#This Row],[NAMA BARANG]]," ",""),"-",""),".",""))</f>
        <v>asahankerang/ikan294bening/be28(sm)</v>
      </c>
      <c r="B130">
        <f>IF(BIASA[[#This Row],[CTN]]=0,"",COUNT($B$2:$B129)+1)</f>
        <v>128</v>
      </c>
      <c r="C130" t="s">
        <v>387</v>
      </c>
      <c r="D130" s="9" t="s">
        <v>233</v>
      </c>
      <c r="E130">
        <f>SUM(BIASA[[#This Row],[AWAL]]-BIASA[[#This Row],[KELUAR]])</f>
        <v>8</v>
      </c>
      <c r="F130">
        <v>8</v>
      </c>
      <c r="G130" t="str">
        <f>IFERROR(INDEX(masuk[CTN],MATCH("B"&amp;ROW()-ROWS($A$1:$A$2),masuk[id],0)),"")</f>
        <v/>
      </c>
      <c r="H130">
        <f>SUMIF(keluar[concat],BIASA[[#This Row],[concat]],keluar[CTN])</f>
        <v>0</v>
      </c>
      <c r="I130" s="16" t="str">
        <f>IF(BIASA[[#This Row],[CTN]]=BIASA[[#This Row],[AWAL]],"",BIASA[[#This Row],[CTN]])</f>
        <v/>
      </c>
    </row>
    <row r="131" spans="1:9" x14ac:dyDescent="0.25">
      <c r="A131" t="str">
        <f>LOWER(SUBSTITUTE(SUBSTITUTE(SUBSTITUTE(BIASA[[#This Row],[NAMA BARANG]]," ",""),"-",""),".",""))</f>
        <v>asahankeretaapikayu</v>
      </c>
      <c r="B131">
        <f>IF(BIASA[[#This Row],[CTN]]=0,"",COUNT($B$2:$B130)+1)</f>
        <v>129</v>
      </c>
      <c r="C131" t="s">
        <v>388</v>
      </c>
      <c r="D131" s="9" t="s">
        <v>2818</v>
      </c>
      <c r="E131">
        <f>SUM(BIASA[[#This Row],[AWAL]]-BIASA[[#This Row],[KELUAR]])</f>
        <v>1</v>
      </c>
      <c r="F131">
        <v>1</v>
      </c>
      <c r="G131" t="str">
        <f>IFERROR(INDEX(masuk[CTN],MATCH("B"&amp;ROW()-ROWS($A$1:$A$2),masuk[id],0)),"")</f>
        <v/>
      </c>
      <c r="H131">
        <f>SUMIF(keluar[concat],BIASA[[#This Row],[concat]],keluar[CTN])</f>
        <v>0</v>
      </c>
      <c r="I131" s="16" t="str">
        <f>IF(BIASA[[#This Row],[CTN]]=BIASA[[#This Row],[AWAL]],"",BIASA[[#This Row],[CTN]])</f>
        <v/>
      </c>
    </row>
    <row r="132" spans="1:9" x14ac:dyDescent="0.25">
      <c r="A132" t="str">
        <f>LOWER(SUBSTITUTE(SUBSTITUTE(SUBSTITUTE(BIASA[[#This Row],[NAMA BARANG]]," ",""),"-",""),".",""))</f>
        <v>asahankfc</v>
      </c>
      <c r="B132">
        <f>IF(BIASA[[#This Row],[CTN]]=0,"",COUNT($B$2:$B131)+1)</f>
        <v>130</v>
      </c>
      <c r="C132" t="s">
        <v>389</v>
      </c>
      <c r="D132" s="9" t="s">
        <v>2799</v>
      </c>
      <c r="E132">
        <f>SUM(BIASA[[#This Row],[AWAL]]-BIASA[[#This Row],[KELUAR]])</f>
        <v>8</v>
      </c>
      <c r="F132">
        <v>8</v>
      </c>
      <c r="G132" t="str">
        <f>IFERROR(INDEX(masuk[CTN],MATCH("B"&amp;ROW()-ROWS($A$1:$A$2),masuk[id],0)),"")</f>
        <v/>
      </c>
      <c r="H132">
        <f>SUMIF(keluar[concat],BIASA[[#This Row],[concat]],keluar[CTN])</f>
        <v>0</v>
      </c>
      <c r="I132" s="16" t="str">
        <f>IF(BIASA[[#This Row],[CTN]]=BIASA[[#This Row],[AWAL]],"",BIASA[[#This Row],[CTN]])</f>
        <v/>
      </c>
    </row>
    <row r="133" spans="1:9" x14ac:dyDescent="0.25">
      <c r="A133" t="str">
        <f>LOWER(SUBSTITUTE(SUBSTITUTE(SUBSTITUTE(BIASA[[#This Row],[NAMA BARANG]]," ",""),"-",""),".",""))</f>
        <v>asahankm9088d/2hole</v>
      </c>
      <c r="B133">
        <f>IF(BIASA[[#This Row],[CTN]]=0,"",COUNT($B$2:$B132)+1)</f>
        <v>131</v>
      </c>
      <c r="C133" t="s">
        <v>390</v>
      </c>
      <c r="D133" s="9" t="s">
        <v>2819</v>
      </c>
      <c r="E133">
        <f>SUM(BIASA[[#This Row],[AWAL]]-BIASA[[#This Row],[KELUAR]])</f>
        <v>1</v>
      </c>
      <c r="F133">
        <v>1</v>
      </c>
      <c r="G133" t="str">
        <f>IFERROR(INDEX(masuk[CTN],MATCH("B"&amp;ROW()-ROWS($A$1:$A$2),masuk[id],0)),"")</f>
        <v/>
      </c>
      <c r="H133">
        <f>SUMIF(keluar[concat],BIASA[[#This Row],[concat]],keluar[CTN])</f>
        <v>0</v>
      </c>
      <c r="I133" s="16" t="str">
        <f>IF(BIASA[[#This Row],[CTN]]=BIASA[[#This Row],[AWAL]],"",BIASA[[#This Row],[CTN]])</f>
        <v/>
      </c>
    </row>
    <row r="134" spans="1:9" x14ac:dyDescent="0.25">
      <c r="A134" t="str">
        <f>LOWER(SUBSTITUTE(SUBSTITUTE(SUBSTITUTE(BIASA[[#This Row],[NAMA BARANG]]," ",""),"-",""),".",""))</f>
        <v>asahankm9105f/fr</v>
      </c>
      <c r="B134">
        <f>IF(BIASA[[#This Row],[CTN]]=0,"",COUNT($B$2:$B133)+1)</f>
        <v>132</v>
      </c>
      <c r="C134" t="s">
        <v>391</v>
      </c>
      <c r="D134" s="9" t="s">
        <v>2804</v>
      </c>
      <c r="E134">
        <f>SUM(BIASA[[#This Row],[AWAL]]-BIASA[[#This Row],[KELUAR]])</f>
        <v>1</v>
      </c>
      <c r="F134">
        <v>1</v>
      </c>
      <c r="G134" t="str">
        <f>IFERROR(INDEX(masuk[CTN],MATCH("B"&amp;ROW()-ROWS($A$1:$A$2),masuk[id],0)),"")</f>
        <v/>
      </c>
      <c r="H134">
        <f>SUMIF(keluar[concat],BIASA[[#This Row],[concat]],keluar[CTN])</f>
        <v>0</v>
      </c>
      <c r="I134" s="16" t="str">
        <f>IF(BIASA[[#This Row],[CTN]]=BIASA[[#This Row],[AWAL]],"",BIASA[[#This Row],[CTN]])</f>
        <v/>
      </c>
    </row>
    <row r="135" spans="1:9" x14ac:dyDescent="0.25">
      <c r="A135" t="str">
        <f>LOWER(SUBSTITUTE(SUBSTITUTE(SUBSTITUTE(BIASA[[#This Row],[NAMA BARANG]]," ",""),"-",""),".",""))</f>
        <v>asahanlokomotif2535</v>
      </c>
      <c r="B135">
        <f>IF(BIASA[[#This Row],[CTN]]=0,"",COUNT($B$2:$B134)+1)</f>
        <v>133</v>
      </c>
      <c r="C135" t="s">
        <v>392</v>
      </c>
      <c r="D135" s="9" t="s">
        <v>233</v>
      </c>
      <c r="E135">
        <f>SUM(BIASA[[#This Row],[AWAL]]-BIASA[[#This Row],[KELUAR]])</f>
        <v>3</v>
      </c>
      <c r="F135">
        <v>4</v>
      </c>
      <c r="G135" t="str">
        <f>IFERROR(INDEX(masuk[CTN],MATCH("B"&amp;ROW()-ROWS($A$1:$A$2),masuk[id],0)),"")</f>
        <v/>
      </c>
      <c r="H135">
        <f>SUMIF(keluar[concat],BIASA[[#This Row],[concat]],keluar[CTN])</f>
        <v>1</v>
      </c>
      <c r="I135" s="16">
        <f>IF(BIASA[[#This Row],[CTN]]=BIASA[[#This Row],[AWAL]],"",BIASA[[#This Row],[CTN]])</f>
        <v>3</v>
      </c>
    </row>
    <row r="136" spans="1:9" x14ac:dyDescent="0.25">
      <c r="A136" t="str">
        <f>LOWER(SUBSTITUTE(SUBSTITUTE(SUBSTITUTE(BIASA[[#This Row],[NAMA BARANG]]," ",""),"-",""),".",""))</f>
        <v>asahanmeja004blk</v>
      </c>
      <c r="B136">
        <f>IF(BIASA[[#This Row],[CTN]]=0,"",COUNT($B$2:$B135)+1)</f>
        <v>134</v>
      </c>
      <c r="C136" t="s">
        <v>393</v>
      </c>
      <c r="D136" s="9" t="s">
        <v>215</v>
      </c>
      <c r="E136">
        <f>SUM(BIASA[[#This Row],[AWAL]]-BIASA[[#This Row],[KELUAR]])</f>
        <v>9</v>
      </c>
      <c r="F136">
        <v>9</v>
      </c>
      <c r="G136" t="str">
        <f>IFERROR(INDEX(masuk[CTN],MATCH("B"&amp;ROW()-ROWS($A$1:$A$2),masuk[id],0)),"")</f>
        <v/>
      </c>
      <c r="H136">
        <f>SUMIF(keluar[concat],BIASA[[#This Row],[concat]],keluar[CTN])</f>
        <v>0</v>
      </c>
      <c r="I136" s="16" t="str">
        <f>IF(BIASA[[#This Row],[CTN]]=BIASA[[#This Row],[AWAL]],"",BIASA[[#This Row],[CTN]])</f>
        <v/>
      </c>
    </row>
    <row r="137" spans="1:9" x14ac:dyDescent="0.25">
      <c r="A137" t="str">
        <f>LOWER(SUBSTITUTE(SUBSTITUTE(SUBSTITUTE(BIASA[[#This Row],[NAMA BARANG]]," ",""),"-",""),".",""))</f>
        <v>asahanmeja0613</v>
      </c>
      <c r="B137">
        <f>IF(BIASA[[#This Row],[CTN]]=0,"",COUNT($B$2:$B136)+1)</f>
        <v>135</v>
      </c>
      <c r="C137" t="s">
        <v>394</v>
      </c>
      <c r="D137" s="9" t="s">
        <v>206</v>
      </c>
      <c r="E137">
        <f>SUM(BIASA[[#This Row],[AWAL]]-BIASA[[#This Row],[KELUAR]])</f>
        <v>11</v>
      </c>
      <c r="F137">
        <v>11</v>
      </c>
      <c r="G137" t="str">
        <f>IFERROR(INDEX(masuk[CTN],MATCH("B"&amp;ROW()-ROWS($A$1:$A$2),masuk[id],0)),"")</f>
        <v/>
      </c>
      <c r="H137">
        <f>SUMIF(keluar[concat],BIASA[[#This Row],[concat]],keluar[CTN])</f>
        <v>0</v>
      </c>
      <c r="I137" s="16" t="str">
        <f>IF(BIASA[[#This Row],[CTN]]=BIASA[[#This Row],[AWAL]],"",BIASA[[#This Row],[CTN]])</f>
        <v/>
      </c>
    </row>
    <row r="138" spans="1:9" x14ac:dyDescent="0.25">
      <c r="A138" t="str">
        <f>LOWER(SUBSTITUTE(SUBSTITUTE(SUBSTITUTE(BIASA[[#This Row],[NAMA BARANG]]," ",""),"-",""),".",""))</f>
        <v>asahanmeja0618</v>
      </c>
      <c r="B138">
        <f>IF(BIASA[[#This Row],[CTN]]=0,"",COUNT($B$2:$B137)+1)</f>
        <v>136</v>
      </c>
      <c r="C138" t="s">
        <v>395</v>
      </c>
      <c r="D138" s="9" t="s">
        <v>215</v>
      </c>
      <c r="E138">
        <f>SUM(BIASA[[#This Row],[AWAL]]-BIASA[[#This Row],[KELUAR]])</f>
        <v>4</v>
      </c>
      <c r="F138">
        <v>4</v>
      </c>
      <c r="G138" t="str">
        <f>IFERROR(INDEX(masuk[CTN],MATCH("B"&amp;ROW()-ROWS($A$1:$A$2),masuk[id],0)),"")</f>
        <v/>
      </c>
      <c r="H138">
        <f>SUMIF(keluar[concat],BIASA[[#This Row],[concat]],keluar[CTN])</f>
        <v>0</v>
      </c>
      <c r="I138" s="16" t="str">
        <f>IF(BIASA[[#This Row],[CTN]]=BIASA[[#This Row],[AWAL]],"",BIASA[[#This Row],[CTN]])</f>
        <v/>
      </c>
    </row>
    <row r="139" spans="1:9" x14ac:dyDescent="0.25">
      <c r="A139" t="str">
        <f>LOWER(SUBSTITUTE(SUBSTITUTE(SUBSTITUTE(BIASA[[#This Row],[NAMA BARANG]]," ",""),"-",""),".",""))</f>
        <v>asahanmeja0619tank</v>
      </c>
      <c r="B139">
        <f>IF(BIASA[[#This Row],[CTN]]=0,"",COUNT($B$2:$B138)+1)</f>
        <v>137</v>
      </c>
      <c r="C139" t="s">
        <v>396</v>
      </c>
      <c r="D139" s="9" t="s">
        <v>215</v>
      </c>
      <c r="E139">
        <f>SUM(BIASA[[#This Row],[AWAL]]-BIASA[[#This Row],[KELUAR]])</f>
        <v>8</v>
      </c>
      <c r="F139">
        <v>8</v>
      </c>
      <c r="G139" t="str">
        <f>IFERROR(INDEX(masuk[CTN],MATCH("B"&amp;ROW()-ROWS($A$1:$A$2),masuk[id],0)),"")</f>
        <v/>
      </c>
      <c r="H139">
        <f>SUMIF(keluar[concat],BIASA[[#This Row],[concat]],keluar[CTN])</f>
        <v>0</v>
      </c>
      <c r="I139" s="16" t="str">
        <f>IF(BIASA[[#This Row],[CTN]]=BIASA[[#This Row],[AWAL]],"",BIASA[[#This Row],[CTN]])</f>
        <v/>
      </c>
    </row>
    <row r="140" spans="1:9" x14ac:dyDescent="0.25">
      <c r="A140" t="str">
        <f>LOWER(SUBSTITUTE(SUBSTITUTE(SUBSTITUTE(BIASA[[#This Row],[NAMA BARANG]]," ",""),"-",""),".",""))</f>
        <v>asahanmeja1001</v>
      </c>
      <c r="B140">
        <f>IF(BIASA[[#This Row],[CTN]]=0,"",COUNT($B$2:$B139)+1)</f>
        <v>138</v>
      </c>
      <c r="C140" t="s">
        <v>397</v>
      </c>
      <c r="D140" s="9" t="s">
        <v>223</v>
      </c>
      <c r="E140">
        <f>SUM(BIASA[[#This Row],[AWAL]]-BIASA[[#This Row],[KELUAR]])</f>
        <v>7</v>
      </c>
      <c r="F140">
        <v>7</v>
      </c>
      <c r="G140" t="str">
        <f>IFERROR(INDEX(masuk[CTN],MATCH("B"&amp;ROW()-ROWS($A$1:$A$2),masuk[id],0)),"")</f>
        <v/>
      </c>
      <c r="H140">
        <f>SUMIF(keluar[concat],BIASA[[#This Row],[concat]],keluar[CTN])</f>
        <v>0</v>
      </c>
      <c r="I140" s="16" t="str">
        <f>IF(BIASA[[#This Row],[CTN]]=BIASA[[#This Row],[AWAL]],"",BIASA[[#This Row],[CTN]])</f>
        <v/>
      </c>
    </row>
    <row r="141" spans="1:9" x14ac:dyDescent="0.25">
      <c r="A141" t="str">
        <f>LOWER(SUBSTITUTE(SUBSTITUTE(SUBSTITUTE(BIASA[[#This Row],[NAMA BARANG]]," ",""),"-",""),".",""))</f>
        <v>asahanmeja1006</v>
      </c>
      <c r="B141">
        <f>IF(BIASA[[#This Row],[CTN]]=0,"",COUNT($B$2:$B140)+1)</f>
        <v>139</v>
      </c>
      <c r="C141" t="s">
        <v>398</v>
      </c>
      <c r="D141" s="9" t="s">
        <v>215</v>
      </c>
      <c r="E141">
        <f>SUM(BIASA[[#This Row],[AWAL]]-BIASA[[#This Row],[KELUAR]])</f>
        <v>2</v>
      </c>
      <c r="F141">
        <v>2</v>
      </c>
      <c r="G141" t="str">
        <f>IFERROR(INDEX(masuk[CTN],MATCH("B"&amp;ROW()-ROWS($A$1:$A$2),masuk[id],0)),"")</f>
        <v/>
      </c>
      <c r="H141">
        <f>SUMIF(keluar[concat],BIASA[[#This Row],[concat]],keluar[CTN])</f>
        <v>0</v>
      </c>
      <c r="I141" s="16" t="str">
        <f>IF(BIASA[[#This Row],[CTN]]=BIASA[[#This Row],[AWAL]],"",BIASA[[#This Row],[CTN]])</f>
        <v/>
      </c>
    </row>
    <row r="142" spans="1:9" x14ac:dyDescent="0.25">
      <c r="A142" t="str">
        <f>LOWER(SUBSTITUTE(SUBSTITUTE(SUBSTITUTE(BIASA[[#This Row],[NAMA BARANG]]," ",""),"-",""),".",""))</f>
        <v>asahanmeja1fyf9103</v>
      </c>
      <c r="B142">
        <f>IF(BIASA[[#This Row],[CTN]]=0,"",COUNT($B$2:$B141)+1)</f>
        <v>140</v>
      </c>
      <c r="C142" t="s">
        <v>399</v>
      </c>
      <c r="D142" s="9" t="s">
        <v>206</v>
      </c>
      <c r="E142">
        <f>SUM(BIASA[[#This Row],[AWAL]]-BIASA[[#This Row],[KELUAR]])</f>
        <v>5</v>
      </c>
      <c r="F142">
        <v>5</v>
      </c>
      <c r="G142" t="str">
        <f>IFERROR(INDEX(masuk[CTN],MATCH("B"&amp;ROW()-ROWS($A$1:$A$2),masuk[id],0)),"")</f>
        <v/>
      </c>
      <c r="H142">
        <f>SUMIF(keluar[concat],BIASA[[#This Row],[concat]],keluar[CTN])</f>
        <v>0</v>
      </c>
      <c r="I142" s="16" t="str">
        <f>IF(BIASA[[#This Row],[CTN]]=BIASA[[#This Row],[AWAL]],"",BIASA[[#This Row],[CTN]])</f>
        <v/>
      </c>
    </row>
    <row r="143" spans="1:9" x14ac:dyDescent="0.25">
      <c r="A143" t="str">
        <f>LOWER(SUBSTITUTE(SUBSTITUTE(SUBSTITUTE(BIASA[[#This Row],[NAMA BARANG]]," ",""),"-",""),".",""))</f>
        <v>asahanmeja5528</v>
      </c>
      <c r="B143">
        <f>IF(BIASA[[#This Row],[CTN]]=0,"",COUNT($B$2:$B142)+1)</f>
        <v>141</v>
      </c>
      <c r="C143" t="s">
        <v>400</v>
      </c>
      <c r="D143" s="9" t="s">
        <v>2820</v>
      </c>
      <c r="E143">
        <f>SUM(BIASA[[#This Row],[AWAL]]-BIASA[[#This Row],[KELUAR]])</f>
        <v>1</v>
      </c>
      <c r="F143">
        <v>1</v>
      </c>
      <c r="G143" t="str">
        <f>IFERROR(INDEX(masuk[CTN],MATCH("B"&amp;ROW()-ROWS($A$1:$A$2),masuk[id],0)),"")</f>
        <v/>
      </c>
      <c r="H143">
        <f>SUMIF(keluar[concat],BIASA[[#This Row],[concat]],keluar[CTN])</f>
        <v>0</v>
      </c>
      <c r="I143" s="16" t="str">
        <f>IF(BIASA[[#This Row],[CTN]]=BIASA[[#This Row],[AWAL]],"",BIASA[[#This Row],[CTN]])</f>
        <v/>
      </c>
    </row>
    <row r="144" spans="1:9" x14ac:dyDescent="0.25">
      <c r="A144" t="str">
        <f>LOWER(SUBSTITUTE(SUBSTITUTE(SUBSTITUTE(BIASA[[#This Row],[NAMA BARANG]]," ",""),"-",""),".",""))</f>
        <v>asahanmeja601mm</v>
      </c>
      <c r="B144">
        <f>IF(BIASA[[#This Row],[CTN]]=0,"",COUNT($B$2:$B143)+1)</f>
        <v>142</v>
      </c>
      <c r="C144" t="s">
        <v>401</v>
      </c>
      <c r="D144" s="9" t="s">
        <v>215</v>
      </c>
      <c r="E144">
        <f>SUM(BIASA[[#This Row],[AWAL]]-BIASA[[#This Row],[KELUAR]])</f>
        <v>3</v>
      </c>
      <c r="F144">
        <v>3</v>
      </c>
      <c r="G144" t="str">
        <f>IFERROR(INDEX(masuk[CTN],MATCH("B"&amp;ROW()-ROWS($A$1:$A$2),masuk[id],0)),"")</f>
        <v/>
      </c>
      <c r="H144">
        <f>SUMIF(keluar[concat],BIASA[[#This Row],[concat]],keluar[CTN])</f>
        <v>0</v>
      </c>
      <c r="I144" s="16" t="str">
        <f>IF(BIASA[[#This Row],[CTN]]=BIASA[[#This Row],[AWAL]],"",BIASA[[#This Row],[CTN]])</f>
        <v/>
      </c>
    </row>
    <row r="145" spans="1:9" x14ac:dyDescent="0.25">
      <c r="A145" t="str">
        <f>LOWER(SUBSTITUTE(SUBSTITUTE(SUBSTITUTE(BIASA[[#This Row],[NAMA BARANG]]," ",""),"-",""),".",""))</f>
        <v>asahanmeja610</v>
      </c>
      <c r="B145">
        <f>IF(BIASA[[#This Row],[CTN]]=0,"",COUNT($B$2:$B144)+1)</f>
        <v>143</v>
      </c>
      <c r="C145" t="s">
        <v>402</v>
      </c>
      <c r="D145" s="9" t="s">
        <v>215</v>
      </c>
      <c r="E145">
        <f>SUM(BIASA[[#This Row],[AWAL]]-BIASA[[#This Row],[KELUAR]])</f>
        <v>6</v>
      </c>
      <c r="F145">
        <v>6</v>
      </c>
      <c r="G145" t="str">
        <f>IFERROR(INDEX(masuk[CTN],MATCH("B"&amp;ROW()-ROWS($A$1:$A$2),masuk[id],0)),"")</f>
        <v/>
      </c>
      <c r="H145">
        <f>SUMIF(keluar[concat],BIASA[[#This Row],[concat]],keluar[CTN])</f>
        <v>0</v>
      </c>
      <c r="I145" s="16" t="str">
        <f>IF(BIASA[[#This Row],[CTN]]=BIASA[[#This Row],[AWAL]],"",BIASA[[#This Row],[CTN]])</f>
        <v/>
      </c>
    </row>
    <row r="146" spans="1:9" x14ac:dyDescent="0.25">
      <c r="A146" t="str">
        <f>LOWER(SUBSTITUTE(SUBSTITUTE(SUBSTITUTE(BIASA[[#This Row],[NAMA BARANG]]," ",""),"-",""),".",""))</f>
        <v>asahanmeja612</v>
      </c>
      <c r="B146">
        <f>IF(BIASA[[#This Row],[CTN]]=0,"",COUNT($B$2:$B145)+1)</f>
        <v>144</v>
      </c>
      <c r="C146" t="s">
        <v>403</v>
      </c>
      <c r="D146" s="9" t="s">
        <v>2821</v>
      </c>
      <c r="E146">
        <f>SUM(BIASA[[#This Row],[AWAL]]-BIASA[[#This Row],[KELUAR]])</f>
        <v>18</v>
      </c>
      <c r="F146">
        <v>18</v>
      </c>
      <c r="G146" t="str">
        <f>IFERROR(INDEX(masuk[CTN],MATCH("B"&amp;ROW()-ROWS($A$1:$A$2),masuk[id],0)),"")</f>
        <v/>
      </c>
      <c r="H146">
        <f>SUMIF(keluar[concat],BIASA[[#This Row],[concat]],keluar[CTN])</f>
        <v>0</v>
      </c>
      <c r="I146" s="16" t="str">
        <f>IF(BIASA[[#This Row],[CTN]]=BIASA[[#This Row],[AWAL]],"",BIASA[[#This Row],[CTN]])</f>
        <v/>
      </c>
    </row>
    <row r="147" spans="1:9" x14ac:dyDescent="0.25">
      <c r="A147" t="str">
        <f>LOWER(SUBSTITUTE(SUBSTITUTE(SUBSTITUTE(BIASA[[#This Row],[NAMA BARANG]]," ",""),"-",""),".",""))</f>
        <v>asahanmeja615</v>
      </c>
      <c r="B147">
        <f>IF(BIASA[[#This Row],[CTN]]=0,"",COUNT($B$2:$B146)+1)</f>
        <v>145</v>
      </c>
      <c r="C147" t="s">
        <v>404</v>
      </c>
      <c r="D147" s="9">
        <v>96</v>
      </c>
      <c r="E147">
        <f>SUM(BIASA[[#This Row],[AWAL]]-BIASA[[#This Row],[KELUAR]])</f>
        <v>5</v>
      </c>
      <c r="F147">
        <v>5</v>
      </c>
      <c r="G147" t="str">
        <f>IFERROR(INDEX(masuk[CTN],MATCH("B"&amp;ROW()-ROWS($A$1:$A$2),masuk[id],0)),"")</f>
        <v/>
      </c>
      <c r="H147">
        <f>SUMIF(keluar[concat],BIASA[[#This Row],[concat]],keluar[CTN])</f>
        <v>0</v>
      </c>
      <c r="I147" s="16" t="str">
        <f>IF(BIASA[[#This Row],[CTN]]=BIASA[[#This Row],[AWAL]],"",BIASA[[#This Row],[CTN]])</f>
        <v/>
      </c>
    </row>
    <row r="148" spans="1:9" x14ac:dyDescent="0.25">
      <c r="A148" t="str">
        <f>LOWER(SUBSTITUTE(SUBSTITUTE(SUBSTITUTE(BIASA[[#This Row],[NAMA BARANG]]," ",""),"-",""),".",""))</f>
        <v>asahanmeja6516piglet</v>
      </c>
      <c r="B148">
        <f>IF(BIASA[[#This Row],[CTN]]=0,"",COUNT($B$2:$B147)+1)</f>
        <v>146</v>
      </c>
      <c r="C148" t="s">
        <v>405</v>
      </c>
      <c r="D148" s="9" t="s">
        <v>215</v>
      </c>
      <c r="E148">
        <f>SUM(BIASA[[#This Row],[AWAL]]-BIASA[[#This Row],[KELUAR]])</f>
        <v>3</v>
      </c>
      <c r="F148">
        <v>3</v>
      </c>
      <c r="G148" t="str">
        <f>IFERROR(INDEX(masuk[CTN],MATCH("B"&amp;ROW()-ROWS($A$1:$A$2),masuk[id],0)),"")</f>
        <v/>
      </c>
      <c r="H148">
        <f>SUMIF(keluar[concat],BIASA[[#This Row],[concat]],keluar[CTN])</f>
        <v>0</v>
      </c>
      <c r="I148" s="16" t="str">
        <f>IF(BIASA[[#This Row],[CTN]]=BIASA[[#This Row],[AWAL]],"",BIASA[[#This Row],[CTN]])</f>
        <v/>
      </c>
    </row>
    <row r="149" spans="1:9" x14ac:dyDescent="0.25">
      <c r="A149" t="str">
        <f>LOWER(SUBSTITUTE(SUBSTITUTE(SUBSTITUTE(BIASA[[#This Row],[NAMA BARANG]]," ",""),"-",""),".",""))</f>
        <v>asahanmeja7913</v>
      </c>
      <c r="B149">
        <f>IF(BIASA[[#This Row],[CTN]]=0,"",COUNT($B$2:$B148)+1)</f>
        <v>147</v>
      </c>
      <c r="C149" t="s">
        <v>406</v>
      </c>
      <c r="D149" s="9" t="s">
        <v>235</v>
      </c>
      <c r="E149">
        <f>SUM(BIASA[[#This Row],[AWAL]]-BIASA[[#This Row],[KELUAR]])</f>
        <v>8</v>
      </c>
      <c r="F149">
        <v>8</v>
      </c>
      <c r="G149" t="str">
        <f>IFERROR(INDEX(masuk[CTN],MATCH("B"&amp;ROW()-ROWS($A$1:$A$2),masuk[id],0)),"")</f>
        <v/>
      </c>
      <c r="H149">
        <f>SUMIF(keluar[concat],BIASA[[#This Row],[concat]],keluar[CTN])</f>
        <v>0</v>
      </c>
      <c r="I149" s="16" t="str">
        <f>IF(BIASA[[#This Row],[CTN]]=BIASA[[#This Row],[AWAL]],"",BIASA[[#This Row],[CTN]])</f>
        <v/>
      </c>
    </row>
    <row r="150" spans="1:9" x14ac:dyDescent="0.25">
      <c r="A150" t="str">
        <f>LOWER(SUBSTITUTE(SUBSTITUTE(SUBSTITUTE(BIASA[[#This Row],[NAMA BARANG]]," ",""),"-",""),".",""))</f>
        <v>asahanmeja7922blk</v>
      </c>
      <c r="B150">
        <f>IF(BIASA[[#This Row],[CTN]]=0,"",COUNT($B$2:$B149)+1)</f>
        <v>148</v>
      </c>
      <c r="C150" t="s">
        <v>407</v>
      </c>
      <c r="D150" s="9" t="s">
        <v>235</v>
      </c>
      <c r="E150">
        <f>SUM(BIASA[[#This Row],[AWAL]]-BIASA[[#This Row],[KELUAR]])</f>
        <v>5</v>
      </c>
      <c r="F150">
        <v>5</v>
      </c>
      <c r="G150" t="str">
        <f>IFERROR(INDEX(masuk[CTN],MATCH("B"&amp;ROW()-ROWS($A$1:$A$2),masuk[id],0)),"")</f>
        <v/>
      </c>
      <c r="H150">
        <f>SUMIF(keluar[concat],BIASA[[#This Row],[concat]],keluar[CTN])</f>
        <v>0</v>
      </c>
      <c r="I150" s="16" t="str">
        <f>IF(BIASA[[#This Row],[CTN]]=BIASA[[#This Row],[AWAL]],"",BIASA[[#This Row],[CTN]])</f>
        <v/>
      </c>
    </row>
    <row r="151" spans="1:9" x14ac:dyDescent="0.25">
      <c r="A151" t="str">
        <f>LOWER(SUBSTITUTE(SUBSTITUTE(SUBSTITUTE(BIASA[[#This Row],[NAMA BARANG]]," ",""),"-",""),".",""))</f>
        <v>asahanmeja7923</v>
      </c>
      <c r="B151">
        <f>IF(BIASA[[#This Row],[CTN]]=0,"",COUNT($B$2:$B150)+1)</f>
        <v>149</v>
      </c>
      <c r="C151" t="s">
        <v>408</v>
      </c>
      <c r="D151" s="9" t="s">
        <v>235</v>
      </c>
      <c r="E151">
        <f>SUM(BIASA[[#This Row],[AWAL]]-BIASA[[#This Row],[KELUAR]])</f>
        <v>13</v>
      </c>
      <c r="F151">
        <v>13</v>
      </c>
      <c r="G151" t="str">
        <f>IFERROR(INDEX(masuk[CTN],MATCH("B"&amp;ROW()-ROWS($A$1:$A$2),masuk[id],0)),"")</f>
        <v/>
      </c>
      <c r="H151">
        <f>SUMIF(keluar[concat],BIASA[[#This Row],[concat]],keluar[CTN])</f>
        <v>0</v>
      </c>
      <c r="I151" s="16" t="str">
        <f>IF(BIASA[[#This Row],[CTN]]=BIASA[[#This Row],[AWAL]],"",BIASA[[#This Row],[CTN]])</f>
        <v/>
      </c>
    </row>
    <row r="152" spans="1:9" x14ac:dyDescent="0.25">
      <c r="A152" t="str">
        <f>LOWER(SUBSTITUTE(SUBSTITUTE(SUBSTITUTE(BIASA[[#This Row],[NAMA BARANG]]," ",""),"-",""),".",""))</f>
        <v>asahanmeja8004amotif</v>
      </c>
      <c r="B152">
        <f>IF(BIASA[[#This Row],[CTN]]=0,"",COUNT($B$2:$B151)+1)</f>
        <v>150</v>
      </c>
      <c r="C152" t="s">
        <v>409</v>
      </c>
      <c r="D152" s="9" t="s">
        <v>223</v>
      </c>
      <c r="E152">
        <f>SUM(BIASA[[#This Row],[AWAL]]-BIASA[[#This Row],[KELUAR]])</f>
        <v>11</v>
      </c>
      <c r="F152">
        <v>11</v>
      </c>
      <c r="G152" t="str">
        <f>IFERROR(INDEX(masuk[CTN],MATCH("B"&amp;ROW()-ROWS($A$1:$A$2),masuk[id],0)),"")</f>
        <v/>
      </c>
      <c r="H152">
        <f>SUMIF(keluar[concat],BIASA[[#This Row],[concat]],keluar[CTN])</f>
        <v>0</v>
      </c>
      <c r="I152" s="16" t="str">
        <f>IF(BIASA[[#This Row],[CTN]]=BIASA[[#This Row],[AWAL]],"",BIASA[[#This Row],[CTN]])</f>
        <v/>
      </c>
    </row>
    <row r="153" spans="1:9" x14ac:dyDescent="0.25">
      <c r="A153" t="str">
        <f>LOWER(SUBSTITUTE(SUBSTITUTE(SUBSTITUTE(BIASA[[#This Row],[NAMA BARANG]]," ",""),"-",""),".",""))</f>
        <v>asahanmeja8005a</v>
      </c>
      <c r="B153">
        <f>IF(BIASA[[#This Row],[CTN]]=0,"",COUNT($B$2:$B152)+1)</f>
        <v>151</v>
      </c>
      <c r="C153" t="s">
        <v>410</v>
      </c>
      <c r="D153" s="9" t="s">
        <v>208</v>
      </c>
      <c r="E153">
        <f>SUM(BIASA[[#This Row],[AWAL]]-BIASA[[#This Row],[KELUAR]])</f>
        <v>4</v>
      </c>
      <c r="F153">
        <v>4</v>
      </c>
      <c r="G153" t="str">
        <f>IFERROR(INDEX(masuk[CTN],MATCH("B"&amp;ROW()-ROWS($A$1:$A$2),masuk[id],0)),"")</f>
        <v/>
      </c>
      <c r="H153">
        <f>SUMIF(keluar[concat],BIASA[[#This Row],[concat]],keluar[CTN])</f>
        <v>0</v>
      </c>
      <c r="I153" s="16" t="str">
        <f>IF(BIASA[[#This Row],[CTN]]=BIASA[[#This Row],[AWAL]],"",BIASA[[#This Row],[CTN]])</f>
        <v/>
      </c>
    </row>
    <row r="154" spans="1:9" x14ac:dyDescent="0.25">
      <c r="A154" t="str">
        <f>LOWER(SUBSTITUTE(SUBSTITUTE(SUBSTITUTE(BIASA[[#This Row],[NAMA BARANG]]," ",""),"-",""),".",""))</f>
        <v>asahanmeja826kotakmotif</v>
      </c>
      <c r="B154">
        <f>IF(BIASA[[#This Row],[CTN]]=0,"",COUNT($B$2:$B153)+1)</f>
        <v>152</v>
      </c>
      <c r="C154" t="s">
        <v>411</v>
      </c>
      <c r="D154" s="9" t="s">
        <v>2820</v>
      </c>
      <c r="E154">
        <f>SUM(BIASA[[#This Row],[AWAL]]-BIASA[[#This Row],[KELUAR]])</f>
        <v>27</v>
      </c>
      <c r="F154">
        <v>27</v>
      </c>
      <c r="G154" t="str">
        <f>IFERROR(INDEX(masuk[CTN],MATCH("B"&amp;ROW()-ROWS($A$1:$A$2),masuk[id],0)),"")</f>
        <v/>
      </c>
      <c r="H154">
        <f>SUMIF(keluar[concat],BIASA[[#This Row],[concat]],keluar[CTN])</f>
        <v>0</v>
      </c>
      <c r="I154" s="16" t="str">
        <f>IF(BIASA[[#This Row],[CTN]]=BIASA[[#This Row],[AWAL]],"",BIASA[[#This Row],[CTN]])</f>
        <v/>
      </c>
    </row>
    <row r="155" spans="1:9" x14ac:dyDescent="0.25">
      <c r="A155" t="str">
        <f>LOWER(SUBSTITUTE(SUBSTITUTE(SUBSTITUTE(BIASA[[#This Row],[NAMA BARANG]]," ",""),"-",""),".",""))</f>
        <v>asahanmeja8621dragon</v>
      </c>
      <c r="B155">
        <f>IF(BIASA[[#This Row],[CTN]]=0,"",COUNT($B$2:$B154)+1)</f>
        <v>153</v>
      </c>
      <c r="C155" t="s">
        <v>412</v>
      </c>
      <c r="D155" s="9" t="s">
        <v>215</v>
      </c>
      <c r="E155">
        <f>SUM(BIASA[[#This Row],[AWAL]]-BIASA[[#This Row],[KELUAR]])</f>
        <v>8</v>
      </c>
      <c r="F155">
        <v>8</v>
      </c>
      <c r="G155" t="str">
        <f>IFERROR(INDEX(masuk[CTN],MATCH("B"&amp;ROW()-ROWS($A$1:$A$2),masuk[id],0)),"")</f>
        <v/>
      </c>
      <c r="H155">
        <f>SUMIF(keluar[concat],BIASA[[#This Row],[concat]],keluar[CTN])</f>
        <v>0</v>
      </c>
      <c r="I155" s="16" t="str">
        <f>IF(BIASA[[#This Row],[CTN]]=BIASA[[#This Row],[AWAL]],"",BIASA[[#This Row],[CTN]])</f>
        <v/>
      </c>
    </row>
    <row r="156" spans="1:9" x14ac:dyDescent="0.25">
      <c r="A156" t="str">
        <f>LOWER(SUBSTITUTE(SUBSTITUTE(SUBSTITUTE(BIASA[[#This Row],[NAMA BARANG]]," ",""),"-",""),".",""))</f>
        <v>asahanmeja8803</v>
      </c>
      <c r="B156">
        <f>IF(BIASA[[#This Row],[CTN]]=0,"",COUNT($B$2:$B155)+1)</f>
        <v>154</v>
      </c>
      <c r="C156" t="s">
        <v>413</v>
      </c>
      <c r="D156" s="9" t="s">
        <v>215</v>
      </c>
      <c r="E156">
        <f>SUM(BIASA[[#This Row],[AWAL]]-BIASA[[#This Row],[KELUAR]])</f>
        <v>2</v>
      </c>
      <c r="F156">
        <v>2</v>
      </c>
      <c r="G156" t="str">
        <f>IFERROR(INDEX(masuk[CTN],MATCH("B"&amp;ROW()-ROWS($A$1:$A$2),masuk[id],0)),"")</f>
        <v/>
      </c>
      <c r="H156">
        <f>SUMIF(keluar[concat],BIASA[[#This Row],[concat]],keluar[CTN])</f>
        <v>0</v>
      </c>
      <c r="I156" s="16" t="str">
        <f>IF(BIASA[[#This Row],[CTN]]=BIASA[[#This Row],[AWAL]],"",BIASA[[#This Row],[CTN]])</f>
        <v/>
      </c>
    </row>
    <row r="157" spans="1:9" x14ac:dyDescent="0.25">
      <c r="A157" t="str">
        <f>LOWER(SUBSTITUTE(SUBSTITUTE(SUBSTITUTE(BIASA[[#This Row],[NAMA BARANG]]," ",""),"-",""),".",""))</f>
        <v>asahanmeja8808ablk</v>
      </c>
      <c r="B157">
        <f>IF(BIASA[[#This Row],[CTN]]=0,"",COUNT($B$2:$B156)+1)</f>
        <v>155</v>
      </c>
      <c r="C157" t="s">
        <v>414</v>
      </c>
      <c r="D157" s="9" t="s">
        <v>223</v>
      </c>
      <c r="E157">
        <f>SUM(BIASA[[#This Row],[AWAL]]-BIASA[[#This Row],[KELUAR]])</f>
        <v>1</v>
      </c>
      <c r="F157">
        <v>1</v>
      </c>
      <c r="G157" t="str">
        <f>IFERROR(INDEX(masuk[CTN],MATCH("B"&amp;ROW()-ROWS($A$1:$A$2),masuk[id],0)),"")</f>
        <v/>
      </c>
      <c r="H157">
        <f>SUMIF(keluar[concat],BIASA[[#This Row],[concat]],keluar[CTN])</f>
        <v>0</v>
      </c>
      <c r="I157" s="16" t="str">
        <f>IF(BIASA[[#This Row],[CTN]]=BIASA[[#This Row],[AWAL]],"",BIASA[[#This Row],[CTN]])</f>
        <v/>
      </c>
    </row>
    <row r="158" spans="1:9" x14ac:dyDescent="0.25">
      <c r="A158" t="str">
        <f>LOWER(SUBSTITUTE(SUBSTITUTE(SUBSTITUTE(BIASA[[#This Row],[NAMA BARANG]]," ",""),"-",""),".",""))</f>
        <v>asahanmeja9163</v>
      </c>
      <c r="B158">
        <f>IF(BIASA[[#This Row],[CTN]]=0,"",COUNT($B$2:$B157)+1)</f>
        <v>156</v>
      </c>
      <c r="C158" t="s">
        <v>415</v>
      </c>
      <c r="D158" s="9" t="s">
        <v>235</v>
      </c>
      <c r="E158">
        <f>SUM(BIASA[[#This Row],[AWAL]]-BIASA[[#This Row],[KELUAR]])</f>
        <v>8</v>
      </c>
      <c r="F158">
        <v>8</v>
      </c>
      <c r="G158" t="str">
        <f>IFERROR(INDEX(masuk[CTN],MATCH("B"&amp;ROW()-ROWS($A$1:$A$2),masuk[id],0)),"")</f>
        <v/>
      </c>
      <c r="H158">
        <f>SUMIF(keluar[concat],BIASA[[#This Row],[concat]],keluar[CTN])</f>
        <v>0</v>
      </c>
      <c r="I158" s="16" t="str">
        <f>IF(BIASA[[#This Row],[CTN]]=BIASA[[#This Row],[AWAL]],"",BIASA[[#This Row],[CTN]])</f>
        <v/>
      </c>
    </row>
    <row r="159" spans="1:9" x14ac:dyDescent="0.25">
      <c r="A159" t="str">
        <f>LOWER(SUBSTITUTE(SUBSTITUTE(SUBSTITUTE(BIASA[[#This Row],[NAMA BARANG]]," ",""),"-",""),".",""))</f>
        <v>asahanmejaa002</v>
      </c>
      <c r="B159">
        <f>IF(BIASA[[#This Row],[CTN]]=0,"",COUNT($B$2:$B158)+1)</f>
        <v>157</v>
      </c>
      <c r="C159" t="s">
        <v>417</v>
      </c>
      <c r="D159" s="9" t="s">
        <v>215</v>
      </c>
      <c r="E159">
        <f>SUM(BIASA[[#This Row],[AWAL]]-BIASA[[#This Row],[KELUAR]])</f>
        <v>2</v>
      </c>
      <c r="F159">
        <v>2</v>
      </c>
      <c r="G159" t="str">
        <f>IFERROR(INDEX(masuk[CTN],MATCH("B"&amp;ROW()-ROWS($A$1:$A$2),masuk[id],0)),"")</f>
        <v/>
      </c>
      <c r="H159">
        <f>SUMIF(keluar[concat],BIASA[[#This Row],[concat]],keluar[CTN])</f>
        <v>0</v>
      </c>
      <c r="I159" s="16" t="str">
        <f>IF(BIASA[[#This Row],[CTN]]=BIASA[[#This Row],[AWAL]],"",BIASA[[#This Row],[CTN]])</f>
        <v/>
      </c>
    </row>
    <row r="160" spans="1:9" x14ac:dyDescent="0.25">
      <c r="A160" t="str">
        <f>LOWER(SUBSTITUTE(SUBSTITUTE(SUBSTITUTE(BIASA[[#This Row],[NAMA BARANG]]," ",""),"-",""),".",""))</f>
        <v>asahanmejacl204</v>
      </c>
      <c r="B160">
        <f>IF(BIASA[[#This Row],[CTN]]=0,"",COUNT($B$2:$B159)+1)</f>
        <v>158</v>
      </c>
      <c r="C160" t="s">
        <v>418</v>
      </c>
      <c r="D160" s="9" t="s">
        <v>223</v>
      </c>
      <c r="E160">
        <f>SUM(BIASA[[#This Row],[AWAL]]-BIASA[[#This Row],[KELUAR]])</f>
        <v>2</v>
      </c>
      <c r="F160">
        <v>2</v>
      </c>
      <c r="G160" t="str">
        <f>IFERROR(INDEX(masuk[CTN],MATCH("B"&amp;ROW()-ROWS($A$1:$A$2),masuk[id],0)),"")</f>
        <v/>
      </c>
      <c r="H160">
        <f>SUMIF(keluar[concat],BIASA[[#This Row],[concat]],keluar[CTN])</f>
        <v>0</v>
      </c>
      <c r="I160" s="16" t="str">
        <f>IF(BIASA[[#This Row],[CTN]]=BIASA[[#This Row],[AWAL]],"",BIASA[[#This Row],[CTN]])</f>
        <v/>
      </c>
    </row>
    <row r="161" spans="1:9" x14ac:dyDescent="0.25">
      <c r="A161" t="str">
        <f>LOWER(SUBSTITUTE(SUBSTITUTE(SUBSTITUTE(BIASA[[#This Row],[NAMA BARANG]]," ",""),"-",""),".",""))</f>
        <v>asahanmejas227telephone</v>
      </c>
      <c r="B161">
        <f>IF(BIASA[[#This Row],[CTN]]=0,"",COUNT($B$2:$B160)+1)</f>
        <v>159</v>
      </c>
      <c r="C161" t="s">
        <v>419</v>
      </c>
      <c r="D161" s="9" t="s">
        <v>206</v>
      </c>
      <c r="E161">
        <f>SUM(BIASA[[#This Row],[AWAL]]-BIASA[[#This Row],[KELUAR]])</f>
        <v>6</v>
      </c>
      <c r="F161">
        <v>6</v>
      </c>
      <c r="G161" t="str">
        <f>IFERROR(INDEX(masuk[CTN],MATCH("B"&amp;ROW()-ROWS($A$1:$A$2),masuk[id],0)),"")</f>
        <v/>
      </c>
      <c r="H161">
        <f>SUMIF(keluar[concat],BIASA[[#This Row],[concat]],keluar[CTN])</f>
        <v>0</v>
      </c>
      <c r="I161" s="16" t="str">
        <f>IF(BIASA[[#This Row],[CTN]]=BIASA[[#This Row],[AWAL]],"",BIASA[[#This Row],[CTN]])</f>
        <v/>
      </c>
    </row>
    <row r="162" spans="1:9" x14ac:dyDescent="0.25">
      <c r="A162" t="str">
        <f>LOWER(SUBSTITUTE(SUBSTITUTE(SUBSTITUTE(BIASA[[#This Row],[NAMA BARANG]]," ",""),"-",""),".",""))</f>
        <v>asahanmejas229egg</v>
      </c>
      <c r="B162">
        <f>IF(BIASA[[#This Row],[CTN]]=0,"",COUNT($B$2:$B161)+1)</f>
        <v>160</v>
      </c>
      <c r="C162" t="s">
        <v>420</v>
      </c>
      <c r="D162" s="9" t="s">
        <v>223</v>
      </c>
      <c r="E162">
        <f>SUM(BIASA[[#This Row],[AWAL]]-BIASA[[#This Row],[KELUAR]])</f>
        <v>6</v>
      </c>
      <c r="F162">
        <v>6</v>
      </c>
      <c r="G162" t="str">
        <f>IFERROR(INDEX(masuk[CTN],MATCH("B"&amp;ROW()-ROWS($A$1:$A$2),masuk[id],0)),"")</f>
        <v/>
      </c>
      <c r="H162">
        <f>SUMIF(keluar[concat],BIASA[[#This Row],[concat]],keluar[CTN])</f>
        <v>0</v>
      </c>
      <c r="I162" s="16" t="str">
        <f>IF(BIASA[[#This Row],[CTN]]=BIASA[[#This Row],[AWAL]],"",BIASA[[#This Row],[CTN]])</f>
        <v/>
      </c>
    </row>
    <row r="163" spans="1:9" x14ac:dyDescent="0.25">
      <c r="A163" t="str">
        <f>LOWER(SUBSTITUTE(SUBSTITUTE(SUBSTITUTE(BIASA[[#This Row],[NAMA BARANG]]," ",""),"-",""),".",""))</f>
        <v>asahanmejas5226</v>
      </c>
      <c r="B163">
        <f>IF(BIASA[[#This Row],[CTN]]=0,"",COUNT($B$2:$B162)+1)</f>
        <v>161</v>
      </c>
      <c r="C163" t="s">
        <v>421</v>
      </c>
      <c r="D163" s="9" t="s">
        <v>223</v>
      </c>
      <c r="E163">
        <f>SUM(BIASA[[#This Row],[AWAL]]-BIASA[[#This Row],[KELUAR]])</f>
        <v>2</v>
      </c>
      <c r="F163">
        <v>2</v>
      </c>
      <c r="G163" t="str">
        <f>IFERROR(INDEX(masuk[CTN],MATCH("B"&amp;ROW()-ROWS($A$1:$A$2),masuk[id],0)),"")</f>
        <v/>
      </c>
      <c r="H163">
        <f>SUMIF(keluar[concat],BIASA[[#This Row],[concat]],keluar[CTN])</f>
        <v>0</v>
      </c>
      <c r="I163" s="16" t="str">
        <f>IF(BIASA[[#This Row],[CTN]]=BIASA[[#This Row],[AWAL]],"",BIASA[[#This Row],[CTN]])</f>
        <v/>
      </c>
    </row>
    <row r="164" spans="1:9" x14ac:dyDescent="0.25">
      <c r="A164" t="str">
        <f>LOWER(SUBSTITUTE(SUBSTITUTE(SUBSTITUTE(BIASA[[#This Row],[NAMA BARANG]]," ",""),"-",""),".",""))</f>
        <v>asahanmejas5227</v>
      </c>
      <c r="B164">
        <f>IF(BIASA[[#This Row],[CTN]]=0,"",COUNT($B$2:$B163)+1)</f>
        <v>162</v>
      </c>
      <c r="C164" t="s">
        <v>422</v>
      </c>
      <c r="D164" s="9" t="s">
        <v>223</v>
      </c>
      <c r="E164">
        <f>SUM(BIASA[[#This Row],[AWAL]]-BIASA[[#This Row],[KELUAR]])</f>
        <v>10</v>
      </c>
      <c r="F164">
        <v>10</v>
      </c>
      <c r="G164" t="str">
        <f>IFERROR(INDEX(masuk[CTN],MATCH("B"&amp;ROW()-ROWS($A$1:$A$2),masuk[id],0)),"")</f>
        <v/>
      </c>
      <c r="H164">
        <f>SUMIF(keluar[concat],BIASA[[#This Row],[concat]],keluar[CTN])</f>
        <v>0</v>
      </c>
      <c r="I164" s="16" t="str">
        <f>IF(BIASA[[#This Row],[CTN]]=BIASA[[#This Row],[AWAL]],"",BIASA[[#This Row],[CTN]])</f>
        <v/>
      </c>
    </row>
    <row r="165" spans="1:9" x14ac:dyDescent="0.25">
      <c r="A165" t="str">
        <f>LOWER(SUBSTITUTE(SUBSTITUTE(SUBSTITUTE(BIASA[[#This Row],[NAMA BARANG]]," ",""),"-",""),".",""))</f>
        <v>asahanmejas233</v>
      </c>
      <c r="B165">
        <f>IF(BIASA[[#This Row],[CTN]]=0,"",COUNT($B$2:$B164)+1)</f>
        <v>163</v>
      </c>
      <c r="C165" t="s">
        <v>423</v>
      </c>
      <c r="D165" s="9" t="s">
        <v>2820</v>
      </c>
      <c r="E165">
        <f>SUM(BIASA[[#This Row],[AWAL]]-BIASA[[#This Row],[KELUAR]])</f>
        <v>3</v>
      </c>
      <c r="F165">
        <v>3</v>
      </c>
      <c r="G165" t="str">
        <f>IFERROR(INDEX(masuk[CTN],MATCH("B"&amp;ROW()-ROWS($A$1:$A$2),masuk[id],0)),"")</f>
        <v/>
      </c>
      <c r="H165">
        <f>SUMIF(keluar[concat],BIASA[[#This Row],[concat]],keluar[CTN])</f>
        <v>0</v>
      </c>
      <c r="I165" s="16" t="str">
        <f>IF(BIASA[[#This Row],[CTN]]=BIASA[[#This Row],[AWAL]],"",BIASA[[#This Row],[CTN]])</f>
        <v/>
      </c>
    </row>
    <row r="166" spans="1:9" x14ac:dyDescent="0.25">
      <c r="A166" t="str">
        <f>LOWER(SUBSTITUTE(SUBSTITUTE(SUBSTITUTE(BIASA[[#This Row],[NAMA BARANG]]," ",""),"-",""),".",""))</f>
        <v>asahanmejas530</v>
      </c>
      <c r="B166">
        <f>IF(BIASA[[#This Row],[CTN]]=0,"",COUNT($B$2:$B165)+1)</f>
        <v>164</v>
      </c>
      <c r="C166" t="s">
        <v>424</v>
      </c>
      <c r="D166" s="9" t="s">
        <v>2820</v>
      </c>
      <c r="E166">
        <f>SUM(BIASA[[#This Row],[AWAL]]-BIASA[[#This Row],[KELUAR]])</f>
        <v>4</v>
      </c>
      <c r="F166">
        <v>4</v>
      </c>
      <c r="G166" t="str">
        <f>IFERROR(INDEX(masuk[CTN],MATCH("B"&amp;ROW()-ROWS($A$1:$A$2),masuk[id],0)),"")</f>
        <v/>
      </c>
      <c r="H166">
        <f>SUMIF(keluar[concat],BIASA[[#This Row],[concat]],keluar[CTN])</f>
        <v>0</v>
      </c>
      <c r="I166" s="16" t="str">
        <f>IF(BIASA[[#This Row],[CTN]]=BIASA[[#This Row],[AWAL]],"",BIASA[[#This Row],[CTN]])</f>
        <v/>
      </c>
    </row>
    <row r="167" spans="1:9" x14ac:dyDescent="0.25">
      <c r="A167" t="str">
        <f>LOWER(SUBSTITUTE(SUBSTITUTE(SUBSTITUTE(BIASA[[#This Row],[NAMA BARANG]]," ",""),"-",""),".",""))</f>
        <v>asahanmejas558</v>
      </c>
      <c r="B167">
        <f>IF(BIASA[[#This Row],[CTN]]=0,"",COUNT($B$2:$B166)+1)</f>
        <v>165</v>
      </c>
      <c r="C167" t="s">
        <v>425</v>
      </c>
      <c r="D167" s="9" t="s">
        <v>215</v>
      </c>
      <c r="E167">
        <f>SUM(BIASA[[#This Row],[AWAL]]-BIASA[[#This Row],[KELUAR]])</f>
        <v>10</v>
      </c>
      <c r="F167">
        <v>10</v>
      </c>
      <c r="G167" t="str">
        <f>IFERROR(INDEX(masuk[CTN],MATCH("B"&amp;ROW()-ROWS($A$1:$A$2),masuk[id],0)),"")</f>
        <v/>
      </c>
      <c r="H167">
        <f>SUMIF(keluar[concat],BIASA[[#This Row],[concat]],keluar[CTN])</f>
        <v>0</v>
      </c>
      <c r="I167" s="16" t="str">
        <f>IF(BIASA[[#This Row],[CTN]]=BIASA[[#This Row],[AWAL]],"",BIASA[[#This Row],[CTN]])</f>
        <v/>
      </c>
    </row>
    <row r="168" spans="1:9" x14ac:dyDescent="0.25">
      <c r="A168" t="str">
        <f>LOWER(SUBSTITUTE(SUBSTITUTE(SUBSTITUTE(BIASA[[#This Row],[NAMA BARANG]]," ",""),"-",""),".",""))</f>
        <v>asahanmejasx0057</v>
      </c>
      <c r="B168">
        <f>IF(BIASA[[#This Row],[CTN]]=0,"",COUNT($B$2:$B167)+1)</f>
        <v>166</v>
      </c>
      <c r="C168" t="s">
        <v>426</v>
      </c>
      <c r="D168" s="9" t="s">
        <v>206</v>
      </c>
      <c r="E168">
        <f>SUM(BIASA[[#This Row],[AWAL]]-BIASA[[#This Row],[KELUAR]])</f>
        <v>15</v>
      </c>
      <c r="F168">
        <v>15</v>
      </c>
      <c r="G168" t="str">
        <f>IFERROR(INDEX(masuk[CTN],MATCH("B"&amp;ROW()-ROWS($A$1:$A$2),masuk[id],0)),"")</f>
        <v/>
      </c>
      <c r="H168">
        <f>SUMIF(keluar[concat],BIASA[[#This Row],[concat]],keluar[CTN])</f>
        <v>0</v>
      </c>
      <c r="I168" s="16" t="str">
        <f>IF(BIASA[[#This Row],[CTN]]=BIASA[[#This Row],[AWAL]],"",BIASA[[#This Row],[CTN]])</f>
        <v/>
      </c>
    </row>
    <row r="169" spans="1:9" x14ac:dyDescent="0.25">
      <c r="A169" t="str">
        <f>LOWER(SUBSTITUTE(SUBSTITUTE(SUBSTITUTE(BIASA[[#This Row],[NAMA BARANG]]," ",""),"-",""),".",""))</f>
        <v>asahanmejatg3081</v>
      </c>
      <c r="B169">
        <f>IF(BIASA[[#This Row],[CTN]]=0,"",COUNT($B$2:$B168)+1)</f>
        <v>167</v>
      </c>
      <c r="C169" t="s">
        <v>427</v>
      </c>
      <c r="D169" s="9" t="s">
        <v>215</v>
      </c>
      <c r="E169">
        <f>SUM(BIASA[[#This Row],[AWAL]]-BIASA[[#This Row],[KELUAR]])</f>
        <v>2</v>
      </c>
      <c r="F169">
        <v>2</v>
      </c>
      <c r="G169" t="str">
        <f>IFERROR(INDEX(masuk[CTN],MATCH("B"&amp;ROW()-ROWS($A$1:$A$2),masuk[id],0)),"")</f>
        <v/>
      </c>
      <c r="H169">
        <f>SUMIF(keluar[concat],BIASA[[#This Row],[concat]],keluar[CTN])</f>
        <v>0</v>
      </c>
      <c r="I169" s="16" t="str">
        <f>IF(BIASA[[#This Row],[CTN]]=BIASA[[#This Row],[AWAL]],"",BIASA[[#This Row],[CTN]])</f>
        <v/>
      </c>
    </row>
    <row r="170" spans="1:9" x14ac:dyDescent="0.25">
      <c r="A170" t="str">
        <f>LOWER(SUBSTITUTE(SUBSTITUTE(SUBSTITUTE(BIASA[[#This Row],[NAMA BARANG]]," ",""),"-",""),".",""))</f>
        <v>asahanmejaxcs223</v>
      </c>
      <c r="B170">
        <f>IF(BIASA[[#This Row],[CTN]]=0,"",COUNT($B$2:$B169)+1)</f>
        <v>168</v>
      </c>
      <c r="C170" t="s">
        <v>428</v>
      </c>
      <c r="D170" s="9" t="s">
        <v>223</v>
      </c>
      <c r="E170">
        <f>SUM(BIASA[[#This Row],[AWAL]]-BIASA[[#This Row],[KELUAR]])</f>
        <v>5</v>
      </c>
      <c r="F170">
        <v>5</v>
      </c>
      <c r="G170" t="str">
        <f>IFERROR(INDEX(masuk[CTN],MATCH("B"&amp;ROW()-ROWS($A$1:$A$2),masuk[id],0)),"")</f>
        <v/>
      </c>
      <c r="H170">
        <f>SUMIF(keluar[concat],BIASA[[#This Row],[concat]],keluar[CTN])</f>
        <v>0</v>
      </c>
      <c r="I170" s="16" t="str">
        <f>IF(BIASA[[#This Row],[CTN]]=BIASA[[#This Row],[AWAL]],"",BIASA[[#This Row],[CTN]])</f>
        <v/>
      </c>
    </row>
    <row r="171" spans="1:9" x14ac:dyDescent="0.25">
      <c r="A171" t="str">
        <f>LOWER(SUBSTITUTE(SUBSTITUTE(SUBSTITUTE(BIASA[[#This Row],[NAMA BARANG]]," ",""),"-",""),".",""))</f>
        <v>asahanmejaxm8005</v>
      </c>
      <c r="B171">
        <f>IF(BIASA[[#This Row],[CTN]]=0,"",COUNT($B$2:$B170)+1)</f>
        <v>169</v>
      </c>
      <c r="C171" t="s">
        <v>430</v>
      </c>
      <c r="D171" s="9" t="s">
        <v>223</v>
      </c>
      <c r="E171">
        <f>SUM(BIASA[[#This Row],[AWAL]]-BIASA[[#This Row],[KELUAR]])</f>
        <v>72</v>
      </c>
      <c r="F171">
        <v>72</v>
      </c>
      <c r="G171" t="str">
        <f>IFERROR(INDEX(masuk[CTN],MATCH("B"&amp;ROW()-ROWS($A$1:$A$2),masuk[id],0)),"")</f>
        <v/>
      </c>
      <c r="H171">
        <f>SUMIF(keluar[concat],BIASA[[#This Row],[concat]],keluar[CTN])</f>
        <v>0</v>
      </c>
      <c r="I171" s="16" t="str">
        <f>IF(BIASA[[#This Row],[CTN]]=BIASA[[#This Row],[AWAL]],"",BIASA[[#This Row],[CTN]])</f>
        <v/>
      </c>
    </row>
    <row r="172" spans="1:9" x14ac:dyDescent="0.25">
      <c r="A172" t="str">
        <f>LOWER(SUBSTITUTE(SUBSTITUTE(SUBSTITUTE(BIASA[[#This Row],[NAMA BARANG]]," ",""),"-",""),".",""))</f>
        <v>asahanmejaxm8909</v>
      </c>
      <c r="B172">
        <f>IF(BIASA[[#This Row],[CTN]]=0,"",COUNT($B$2:$B171)+1)</f>
        <v>170</v>
      </c>
      <c r="C172" t="s">
        <v>431</v>
      </c>
      <c r="D172" s="9" t="s">
        <v>215</v>
      </c>
      <c r="E172">
        <f>SUM(BIASA[[#This Row],[AWAL]]-BIASA[[#This Row],[KELUAR]])</f>
        <v>2</v>
      </c>
      <c r="F172">
        <v>2</v>
      </c>
      <c r="G172" t="str">
        <f>IFERROR(INDEX(masuk[CTN],MATCH("B"&amp;ROW()-ROWS($A$1:$A$2),masuk[id],0)),"")</f>
        <v/>
      </c>
      <c r="H172">
        <f>SUMIF(keluar[concat],BIASA[[#This Row],[concat]],keluar[CTN])</f>
        <v>0</v>
      </c>
      <c r="I172" s="16" t="str">
        <f>IF(BIASA[[#This Row],[CTN]]=BIASA[[#This Row],[AWAL]],"",BIASA[[#This Row],[CTN]])</f>
        <v/>
      </c>
    </row>
    <row r="173" spans="1:9" x14ac:dyDescent="0.25">
      <c r="A173" t="str">
        <f>LOWER(SUBSTITUTE(SUBSTITUTE(SUBSTITUTE(BIASA[[#This Row],[NAMA BARANG]]," ",""),"-",""),".",""))</f>
        <v>asahanmono908(1x32)</v>
      </c>
      <c r="B173">
        <f>IF(BIASA[[#This Row],[CTN]]=0,"",COUNT($B$2:$B172)+1)</f>
        <v>171</v>
      </c>
      <c r="C173" t="s">
        <v>432</v>
      </c>
      <c r="D173" s="9" t="s">
        <v>238</v>
      </c>
      <c r="E173">
        <f>SUM(BIASA[[#This Row],[AWAL]]-BIASA[[#This Row],[KELUAR]])</f>
        <v>1</v>
      </c>
      <c r="F173">
        <v>1</v>
      </c>
      <c r="G173" t="str">
        <f>IFERROR(INDEX(masuk[CTN],MATCH("B"&amp;ROW()-ROWS($A$1:$A$2),masuk[id],0)),"")</f>
        <v/>
      </c>
      <c r="H173">
        <f>SUMIF(keluar[concat],BIASA[[#This Row],[concat]],keluar[CTN])</f>
        <v>0</v>
      </c>
      <c r="I173" s="16" t="str">
        <f>IF(BIASA[[#This Row],[CTN]]=BIASA[[#This Row],[AWAL]],"",BIASA[[#This Row],[CTN]])</f>
        <v/>
      </c>
    </row>
    <row r="174" spans="1:9" x14ac:dyDescent="0.25">
      <c r="A174" t="str">
        <f>LOWER(SUBSTITUTE(SUBSTITUTE(SUBSTITUTE(BIASA[[#This Row],[NAMA BARANG]]," ",""),"-",""),".",""))</f>
        <v>asahanp527(48)</v>
      </c>
      <c r="B174">
        <f>IF(BIASA[[#This Row],[CTN]]=0,"",COUNT($B$2:$B173)+1)</f>
        <v>172</v>
      </c>
      <c r="C174" t="s">
        <v>433</v>
      </c>
      <c r="D174" s="9" t="s">
        <v>241</v>
      </c>
      <c r="E174">
        <f>SUM(BIASA[[#This Row],[AWAL]]-BIASA[[#This Row],[KELUAR]])</f>
        <v>1</v>
      </c>
      <c r="F174">
        <v>1</v>
      </c>
      <c r="G174" t="str">
        <f>IFERROR(INDEX(masuk[CTN],MATCH("B"&amp;ROW()-ROWS($A$1:$A$2),masuk[id],0)),"")</f>
        <v/>
      </c>
      <c r="H174">
        <f>SUMIF(keluar[concat],BIASA[[#This Row],[concat]],keluar[CTN])</f>
        <v>0</v>
      </c>
      <c r="I174" s="16" t="str">
        <f>IF(BIASA[[#This Row],[CTN]]=BIASA[[#This Row],[AWAL]],"",BIASA[[#This Row],[CTN]])</f>
        <v/>
      </c>
    </row>
    <row r="175" spans="1:9" x14ac:dyDescent="0.25">
      <c r="A175" t="str">
        <f>LOWER(SUBSTITUTE(SUBSTITUTE(SUBSTITUTE(BIASA[[#This Row],[NAMA BARANG]]," ",""),"-",""),".",""))</f>
        <v>asahanpensilk2177</v>
      </c>
      <c r="B175">
        <f>IF(BIASA[[#This Row],[CTN]]=0,"",COUNT($B$2:$B174)+1)</f>
        <v>173</v>
      </c>
      <c r="C175" t="s">
        <v>434</v>
      </c>
      <c r="D175" s="9" t="s">
        <v>233</v>
      </c>
      <c r="E175">
        <f>SUM(BIASA[[#This Row],[AWAL]]-BIASA[[#This Row],[KELUAR]])</f>
        <v>136</v>
      </c>
      <c r="F175">
        <v>136</v>
      </c>
      <c r="G175" t="str">
        <f>IFERROR(INDEX(masuk[CTN],MATCH("B"&amp;ROW()-ROWS($A$1:$A$2),masuk[id],0)),"")</f>
        <v/>
      </c>
      <c r="H175">
        <f>SUMIF(keluar[concat],BIASA[[#This Row],[concat]],keluar[CTN])</f>
        <v>0</v>
      </c>
      <c r="I175" s="16" t="str">
        <f>IF(BIASA[[#This Row],[CTN]]=BIASA[[#This Row],[AWAL]],"",BIASA[[#This Row],[CTN]])</f>
        <v/>
      </c>
    </row>
    <row r="176" spans="1:9" x14ac:dyDescent="0.25">
      <c r="A176" t="str">
        <f>LOWER(SUBSTITUTE(SUBSTITUTE(SUBSTITUTE(BIASA[[#This Row],[NAMA BARANG]]," ",""),"-",""),".",""))</f>
        <v>asahanpensiltf987</v>
      </c>
      <c r="B176">
        <f>IF(BIASA[[#This Row],[CTN]]=0,"",COUNT($B$2:$B175)+1)</f>
        <v>174</v>
      </c>
      <c r="C176" t="s">
        <v>435</v>
      </c>
      <c r="D176" s="9" t="s">
        <v>239</v>
      </c>
      <c r="E176">
        <f>SUM(BIASA[[#This Row],[AWAL]]-BIASA[[#This Row],[KELUAR]])</f>
        <v>34</v>
      </c>
      <c r="F176">
        <v>34</v>
      </c>
      <c r="G176" t="str">
        <f>IFERROR(INDEX(masuk[CTN],MATCH("B"&amp;ROW()-ROWS($A$1:$A$2),masuk[id],0)),"")</f>
        <v/>
      </c>
      <c r="H176">
        <f>SUMIF(keluar[concat],BIASA[[#This Row],[concat]],keluar[CTN])</f>
        <v>0</v>
      </c>
      <c r="I176" s="16" t="str">
        <f>IF(BIASA[[#This Row],[CTN]]=BIASA[[#This Row],[AWAL]],"",BIASA[[#This Row],[CTN]])</f>
        <v/>
      </c>
    </row>
    <row r="177" spans="1:9" x14ac:dyDescent="0.25">
      <c r="A177" t="str">
        <f>LOWER(SUBSTITUTE(SUBSTITUTE(SUBSTITUTE(BIASA[[#This Row],[NAMA BARANG]]," ",""),"-",""),".",""))</f>
        <v>asahanpot8022(24)</v>
      </c>
      <c r="B177">
        <f>IF(BIASA[[#This Row],[CTN]]=0,"",COUNT($B$2:$B176)+1)</f>
        <v>175</v>
      </c>
      <c r="C177" t="s">
        <v>436</v>
      </c>
      <c r="D177" s="9" t="s">
        <v>2799</v>
      </c>
      <c r="E177">
        <f>SUM(BIASA[[#This Row],[AWAL]]-BIASA[[#This Row],[KELUAR]])</f>
        <v>1</v>
      </c>
      <c r="F177">
        <v>1</v>
      </c>
      <c r="G177" t="str">
        <f>IFERROR(INDEX(masuk[CTN],MATCH("B"&amp;ROW()-ROWS($A$1:$A$2),masuk[id],0)),"")</f>
        <v/>
      </c>
      <c r="H177">
        <f>SUMIF(keluar[concat],BIASA[[#This Row],[concat]],keluar[CTN])</f>
        <v>0</v>
      </c>
      <c r="I177" s="16" t="str">
        <f>IF(BIASA[[#This Row],[CTN]]=BIASA[[#This Row],[AWAL]],"",BIASA[[#This Row],[CTN]])</f>
        <v/>
      </c>
    </row>
    <row r="178" spans="1:9" x14ac:dyDescent="0.25">
      <c r="A178" t="str">
        <f>LOWER(SUBSTITUTE(SUBSTITUTE(SUBSTITUTE(BIASA[[#This Row],[NAMA BARANG]]," ",""),"-",""),".",""))</f>
        <v>asahanpotr3009(54)</v>
      </c>
      <c r="B178">
        <f>IF(BIASA[[#This Row],[CTN]]=0,"",COUNT($B$2:$B177)+1)</f>
        <v>176</v>
      </c>
      <c r="C178" t="s">
        <v>437</v>
      </c>
      <c r="D178" s="9" t="s">
        <v>2822</v>
      </c>
      <c r="E178">
        <f>SUM(BIASA[[#This Row],[AWAL]]-BIASA[[#This Row],[KELUAR]])</f>
        <v>2</v>
      </c>
      <c r="F178">
        <v>2</v>
      </c>
      <c r="G178" t="str">
        <f>IFERROR(INDEX(masuk[CTN],MATCH("B"&amp;ROW()-ROWS($A$1:$A$2),masuk[id],0)),"")</f>
        <v/>
      </c>
      <c r="H178">
        <f>SUMIF(keluar[concat],BIASA[[#This Row],[concat]],keluar[CTN])</f>
        <v>0</v>
      </c>
      <c r="I178" s="16" t="str">
        <f>IF(BIASA[[#This Row],[CTN]]=BIASA[[#This Row],[AWAL]],"",BIASA[[#This Row],[CTN]])</f>
        <v/>
      </c>
    </row>
    <row r="179" spans="1:9" x14ac:dyDescent="0.25">
      <c r="A179" t="str">
        <f>LOWER(SUBSTITUTE(SUBSTITUTE(SUBSTITUTE(BIASA[[#This Row],[NAMA BARANG]]," ",""),"-",""),".",""))</f>
        <v>asahanr6024(48)</v>
      </c>
      <c r="B179">
        <f>IF(BIASA[[#This Row],[CTN]]=0,"",COUNT($B$2:$B178)+1)</f>
        <v>177</v>
      </c>
      <c r="C179" t="s">
        <v>442</v>
      </c>
      <c r="D179" s="9" t="s">
        <v>238</v>
      </c>
      <c r="E179">
        <f>SUM(BIASA[[#This Row],[AWAL]]-BIASA[[#This Row],[KELUAR]])</f>
        <v>1</v>
      </c>
      <c r="F179">
        <v>1</v>
      </c>
      <c r="G179" t="str">
        <f>IFERROR(INDEX(masuk[CTN],MATCH("B"&amp;ROW()-ROWS($A$1:$A$2),masuk[id],0)),"")</f>
        <v/>
      </c>
      <c r="H179">
        <f>SUMIF(keluar[concat],BIASA[[#This Row],[concat]],keluar[CTN])</f>
        <v>0</v>
      </c>
      <c r="I179" s="16" t="str">
        <f>IF(BIASA[[#This Row],[CTN]]=BIASA[[#This Row],[AWAL]],"",BIASA[[#This Row],[CTN]])</f>
        <v/>
      </c>
    </row>
    <row r="180" spans="1:9" x14ac:dyDescent="0.25">
      <c r="A180" t="str">
        <f>LOWER(SUBSTITUTE(SUBSTITUTE(SUBSTITUTE(BIASA[[#This Row],[NAMA BARANG]]," ",""),"-",""),".",""))</f>
        <v>asahanrc6008</v>
      </c>
      <c r="B180">
        <f>IF(BIASA[[#This Row],[CTN]]=0,"",COUNT($B$2:$B179)+1)</f>
        <v>178</v>
      </c>
      <c r="C180" t="s">
        <v>444</v>
      </c>
      <c r="D180" s="9" t="s">
        <v>2825</v>
      </c>
      <c r="E180">
        <f>SUM(BIASA[[#This Row],[AWAL]]-BIASA[[#This Row],[KELUAR]])</f>
        <v>23</v>
      </c>
      <c r="F180">
        <v>23</v>
      </c>
      <c r="G180" t="str">
        <f>IFERROR(INDEX(masuk[CTN],MATCH("B"&amp;ROW()-ROWS($A$1:$A$2),masuk[id],0)),"")</f>
        <v/>
      </c>
      <c r="H180">
        <f>SUMIF(keluar[concat],BIASA[[#This Row],[concat]],keluar[CTN])</f>
        <v>0</v>
      </c>
      <c r="I180" s="16" t="str">
        <f>IF(BIASA[[#This Row],[CTN]]=BIASA[[#This Row],[AWAL]],"",BIASA[[#This Row],[CTN]])</f>
        <v/>
      </c>
    </row>
    <row r="181" spans="1:9" x14ac:dyDescent="0.25">
      <c r="A181" t="str">
        <f>LOWER(SUBSTITUTE(SUBSTITUTE(SUBSTITUTE(BIASA[[#This Row],[NAMA BARANG]]," ",""),"-",""),".",""))</f>
        <v>asahanrc8042</v>
      </c>
      <c r="B181">
        <f>IF(BIASA[[#This Row],[CTN]]=0,"",COUNT($B$2:$B180)+1)</f>
        <v>179</v>
      </c>
      <c r="C181" t="s">
        <v>445</v>
      </c>
      <c r="D181" s="9" t="s">
        <v>226</v>
      </c>
      <c r="E181">
        <f>SUM(BIASA[[#This Row],[AWAL]]-BIASA[[#This Row],[KELUAR]])</f>
        <v>4</v>
      </c>
      <c r="F181">
        <v>4</v>
      </c>
      <c r="G181" t="str">
        <f>IFERROR(INDEX(masuk[CTN],MATCH("B"&amp;ROW()-ROWS($A$1:$A$2),masuk[id],0)),"")</f>
        <v/>
      </c>
      <c r="H181">
        <f>SUMIF(keluar[concat],BIASA[[#This Row],[concat]],keluar[CTN])</f>
        <v>0</v>
      </c>
      <c r="I181" s="16" t="str">
        <f>IF(BIASA[[#This Row],[CTN]]=BIASA[[#This Row],[AWAL]],"",BIASA[[#This Row],[CTN]])</f>
        <v/>
      </c>
    </row>
    <row r="182" spans="1:9" x14ac:dyDescent="0.25">
      <c r="A182" t="str">
        <f>LOWER(SUBSTITUTE(SUBSTITUTE(SUBSTITUTE(BIASA[[#This Row],[NAMA BARANG]]," ",""),"-",""),".",""))</f>
        <v>asahanrc8060/2h(24)</v>
      </c>
      <c r="B182">
        <f>IF(BIASA[[#This Row],[CTN]]=0,"",COUNT($B$2:$B181)+1)</f>
        <v>180</v>
      </c>
      <c r="C182" t="s">
        <v>446</v>
      </c>
      <c r="D182" s="9" t="s">
        <v>2799</v>
      </c>
      <c r="E182">
        <f>SUM(BIASA[[#This Row],[AWAL]]-BIASA[[#This Row],[KELUAR]])</f>
        <v>2</v>
      </c>
      <c r="F182">
        <v>2</v>
      </c>
      <c r="G182" t="str">
        <f>IFERROR(INDEX(masuk[CTN],MATCH("B"&amp;ROW()-ROWS($A$1:$A$2),masuk[id],0)),"")</f>
        <v/>
      </c>
      <c r="H182">
        <f>SUMIF(keluar[concat],BIASA[[#This Row],[concat]],keluar[CTN])</f>
        <v>0</v>
      </c>
      <c r="I182" s="16" t="str">
        <f>IF(BIASA[[#This Row],[CTN]]=BIASA[[#This Row],[AWAL]],"",BIASA[[#This Row],[CTN]])</f>
        <v/>
      </c>
    </row>
    <row r="183" spans="1:9" x14ac:dyDescent="0.25">
      <c r="A183" t="str">
        <f>LOWER(SUBSTITUTE(SUBSTITUTE(SUBSTITUTE(BIASA[[#This Row],[NAMA BARANG]]," ",""),"-",""),".",""))</f>
        <v>asahanrc847(24)</v>
      </c>
      <c r="B183">
        <f>IF(BIASA[[#This Row],[CTN]]=0,"",COUNT($B$2:$B182)+1)</f>
        <v>181</v>
      </c>
      <c r="C183" t="s">
        <v>447</v>
      </c>
      <c r="D183" s="9" t="s">
        <v>2799</v>
      </c>
      <c r="E183">
        <f>SUM(BIASA[[#This Row],[AWAL]]-BIASA[[#This Row],[KELUAR]])</f>
        <v>3</v>
      </c>
      <c r="F183">
        <v>3</v>
      </c>
      <c r="G183" t="str">
        <f>IFERROR(INDEX(masuk[CTN],MATCH("B"&amp;ROW()-ROWS($A$1:$A$2),masuk[id],0)),"")</f>
        <v/>
      </c>
      <c r="H183">
        <f>SUMIF(keluar[concat],BIASA[[#This Row],[concat]],keluar[CTN])</f>
        <v>0</v>
      </c>
      <c r="I183" s="16" t="str">
        <f>IF(BIASA[[#This Row],[CTN]]=BIASA[[#This Row],[AWAL]],"",BIASA[[#This Row],[CTN]])</f>
        <v/>
      </c>
    </row>
    <row r="184" spans="1:9" x14ac:dyDescent="0.25">
      <c r="A184" t="str">
        <f>LOWER(SUBSTITUTE(SUBSTITUTE(SUBSTITUTE(BIASA[[#This Row],[NAMA BARANG]]," ",""),"-",""),".",""))</f>
        <v>asahanremcai894</v>
      </c>
      <c r="B184">
        <f>IF(BIASA[[#This Row],[CTN]]=0,"",COUNT($B$2:$B183)+1)</f>
        <v>182</v>
      </c>
      <c r="C184" t="s">
        <v>448</v>
      </c>
      <c r="D184" s="9" t="s">
        <v>2782</v>
      </c>
      <c r="E184">
        <f>SUM(BIASA[[#This Row],[AWAL]]-BIASA[[#This Row],[KELUAR]])</f>
        <v>2</v>
      </c>
      <c r="F184">
        <v>2</v>
      </c>
      <c r="G184" t="str">
        <f>IFERROR(INDEX(masuk[CTN],MATCH("B"&amp;ROW()-ROWS($A$1:$A$2),masuk[id],0)),"")</f>
        <v/>
      </c>
      <c r="H184">
        <f>SUMIF(keluar[concat],BIASA[[#This Row],[concat]],keluar[CTN])</f>
        <v>0</v>
      </c>
      <c r="I184" s="16" t="str">
        <f>IF(BIASA[[#This Row],[CTN]]=BIASA[[#This Row],[AWAL]],"",BIASA[[#This Row],[CTN]])</f>
        <v/>
      </c>
    </row>
    <row r="185" spans="1:9" x14ac:dyDescent="0.25">
      <c r="A185" t="str">
        <f>LOWER(SUBSTITUTE(SUBSTITUTE(SUBSTITUTE(BIASA[[#This Row],[NAMA BARANG]]," ",""),"-",""),".",""))</f>
        <v>asahanremcairc6016</v>
      </c>
      <c r="B185">
        <f>IF(BIASA[[#This Row],[CTN]]=0,"",COUNT($B$2:$B184)+1)</f>
        <v>183</v>
      </c>
      <c r="C185" t="s">
        <v>449</v>
      </c>
      <c r="D185" s="9" t="s">
        <v>2782</v>
      </c>
      <c r="E185">
        <f>SUM(BIASA[[#This Row],[AWAL]]-BIASA[[#This Row],[KELUAR]])</f>
        <v>5</v>
      </c>
      <c r="F185">
        <v>5</v>
      </c>
      <c r="G185" t="str">
        <f>IFERROR(INDEX(masuk[CTN],MATCH("B"&amp;ROW()-ROWS($A$1:$A$2),masuk[id],0)),"")</f>
        <v/>
      </c>
      <c r="H185">
        <f>SUMIF(keluar[concat],BIASA[[#This Row],[concat]],keluar[CTN])</f>
        <v>0</v>
      </c>
      <c r="I185" s="16" t="str">
        <f>IF(BIASA[[#This Row],[CTN]]=BIASA[[#This Row],[AWAL]],"",BIASA[[#This Row],[CTN]])</f>
        <v/>
      </c>
    </row>
    <row r="186" spans="1:9" x14ac:dyDescent="0.25">
      <c r="A186" t="str">
        <f>LOWER(SUBSTITUTE(SUBSTITUTE(SUBSTITUTE(BIASA[[#This Row],[NAMA BARANG]]," ",""),"-",""),".",""))</f>
        <v>asahanremcairc700</v>
      </c>
      <c r="B186">
        <f>IF(BIASA[[#This Row],[CTN]]=0,"",COUNT($B$2:$B185)+1)</f>
        <v>184</v>
      </c>
      <c r="C186" t="s">
        <v>450</v>
      </c>
      <c r="D186" s="9" t="s">
        <v>2825</v>
      </c>
      <c r="E186">
        <f>SUM(BIASA[[#This Row],[AWAL]]-BIASA[[#This Row],[KELUAR]])</f>
        <v>4</v>
      </c>
      <c r="F186">
        <v>4</v>
      </c>
      <c r="G186" t="str">
        <f>IFERROR(INDEX(masuk[CTN],MATCH("B"&amp;ROW()-ROWS($A$1:$A$2),masuk[id],0)),"")</f>
        <v/>
      </c>
      <c r="H186">
        <f>SUMIF(keluar[concat],BIASA[[#This Row],[concat]],keluar[CTN])</f>
        <v>0</v>
      </c>
      <c r="I186" s="16" t="str">
        <f>IF(BIASA[[#This Row],[CTN]]=BIASA[[#This Row],[AWAL]],"",BIASA[[#This Row],[CTN]])</f>
        <v/>
      </c>
    </row>
    <row r="187" spans="1:9" x14ac:dyDescent="0.25">
      <c r="A187" t="str">
        <f>LOWER(SUBSTITUTE(SUBSTITUTE(SUBSTITUTE(BIASA[[#This Row],[NAMA BARANG]]," ",""),"-",""),".",""))</f>
        <v>asahansc201</v>
      </c>
      <c r="B187">
        <f>IF(BIASA[[#This Row],[CTN]]=0,"",COUNT($B$2:$B186)+1)</f>
        <v>185</v>
      </c>
      <c r="C187" t="s">
        <v>451</v>
      </c>
      <c r="D187" s="9" t="s">
        <v>233</v>
      </c>
      <c r="E187">
        <f>SUM(BIASA[[#This Row],[AWAL]]-BIASA[[#This Row],[KELUAR]])</f>
        <v>6</v>
      </c>
      <c r="F187">
        <v>6</v>
      </c>
      <c r="G187" t="str">
        <f>IFERROR(INDEX(masuk[CTN],MATCH("B"&amp;ROW()-ROWS($A$1:$A$2),masuk[id],0)),"")</f>
        <v/>
      </c>
      <c r="H187">
        <f>SUMIF(keluar[concat],BIASA[[#This Row],[concat]],keluar[CTN])</f>
        <v>0</v>
      </c>
      <c r="I187" s="16" t="str">
        <f>IF(BIASA[[#This Row],[CTN]]=BIASA[[#This Row],[AWAL]],"",BIASA[[#This Row],[CTN]])</f>
        <v/>
      </c>
    </row>
    <row r="188" spans="1:9" x14ac:dyDescent="0.25">
      <c r="A188" t="str">
        <f>LOWER(SUBSTITUTE(SUBSTITUTE(SUBSTITUTE(BIASA[[#This Row],[NAMA BARANG]]," ",""),"-",""),".",""))</f>
        <v>asahansc6023</v>
      </c>
      <c r="B188">
        <f>IF(BIASA[[#This Row],[CTN]]=0,"",COUNT($B$2:$B187)+1)</f>
        <v>186</v>
      </c>
      <c r="C188" t="s">
        <v>452</v>
      </c>
      <c r="D188" s="9" t="s">
        <v>232</v>
      </c>
      <c r="E188">
        <f>SUM(BIASA[[#This Row],[AWAL]]-BIASA[[#This Row],[KELUAR]])</f>
        <v>39</v>
      </c>
      <c r="F188">
        <v>39</v>
      </c>
      <c r="G188" t="str">
        <f>IFERROR(INDEX(masuk[CTN],MATCH("B"&amp;ROW()-ROWS($A$1:$A$2),masuk[id],0)),"")</f>
        <v/>
      </c>
      <c r="H188">
        <f>SUMIF(keluar[concat],BIASA[[#This Row],[concat]],keluar[CTN])</f>
        <v>0</v>
      </c>
      <c r="I188" s="16" t="str">
        <f>IF(BIASA[[#This Row],[CTN]]=BIASA[[#This Row],[AWAL]],"",BIASA[[#This Row],[CTN]])</f>
        <v/>
      </c>
    </row>
    <row r="189" spans="1:9" x14ac:dyDescent="0.25">
      <c r="A189" t="str">
        <f>LOWER(SUBSTITUTE(SUBSTITUTE(SUBSTITUTE(BIASA[[#This Row],[NAMA BARANG]]," ",""),"-",""),".",""))</f>
        <v>asahansc6029</v>
      </c>
      <c r="B189">
        <f>IF(BIASA[[#This Row],[CTN]]=0,"",COUNT($B$2:$B188)+1)</f>
        <v>187</v>
      </c>
      <c r="C189" t="s">
        <v>453</v>
      </c>
      <c r="D189" s="9" t="s">
        <v>211</v>
      </c>
      <c r="E189">
        <f>SUM(BIASA[[#This Row],[AWAL]]-BIASA[[#This Row],[KELUAR]])</f>
        <v>1</v>
      </c>
      <c r="F189">
        <v>1</v>
      </c>
      <c r="G189" t="str">
        <f>IFERROR(INDEX(masuk[CTN],MATCH("B"&amp;ROW()-ROWS($A$1:$A$2),masuk[id],0)),"")</f>
        <v/>
      </c>
      <c r="H189">
        <f>SUMIF(keluar[concat],BIASA[[#This Row],[concat]],keluar[CTN])</f>
        <v>0</v>
      </c>
      <c r="I189" s="16" t="str">
        <f>IF(BIASA[[#This Row],[CTN]]=BIASA[[#This Row],[AWAL]],"",BIASA[[#This Row],[CTN]])</f>
        <v/>
      </c>
    </row>
    <row r="190" spans="1:9" x14ac:dyDescent="0.25">
      <c r="A190" t="str">
        <f>LOWER(SUBSTITUTE(SUBSTITUTE(SUBSTITUTE(BIASA[[#This Row],[NAMA BARANG]]," ",""),"-",""),".",""))</f>
        <v>asahansc6029/2h(48)</v>
      </c>
      <c r="B190">
        <f>IF(BIASA[[#This Row],[CTN]]=0,"",COUNT($B$2:$B189)+1)</f>
        <v>188</v>
      </c>
      <c r="C190" t="s">
        <v>454</v>
      </c>
      <c r="D190" s="9" t="s">
        <v>226</v>
      </c>
      <c r="E190">
        <f>SUM(BIASA[[#This Row],[AWAL]]-BIASA[[#This Row],[KELUAR]])</f>
        <v>1</v>
      </c>
      <c r="F190">
        <v>1</v>
      </c>
      <c r="G190" t="str">
        <f>IFERROR(INDEX(masuk[CTN],MATCH("B"&amp;ROW()-ROWS($A$1:$A$2),masuk[id],0)),"")</f>
        <v/>
      </c>
      <c r="H190">
        <f>SUMIF(keluar[concat],BIASA[[#This Row],[concat]],keluar[CTN])</f>
        <v>0</v>
      </c>
      <c r="I190" s="16" t="str">
        <f>IF(BIASA[[#This Row],[CTN]]=BIASA[[#This Row],[AWAL]],"",BIASA[[#This Row],[CTN]])</f>
        <v/>
      </c>
    </row>
    <row r="191" spans="1:9" x14ac:dyDescent="0.25">
      <c r="A191" t="str">
        <f>LOWER(SUBSTITUTE(SUBSTITUTE(SUBSTITUTE(BIASA[[#This Row],[NAMA BARANG]]," ",""),"-",""),".",""))</f>
        <v>asahansc621(48)</v>
      </c>
      <c r="B191">
        <f>IF(BIASA[[#This Row],[CTN]]=0,"",COUNT($B$2:$B190)+1)</f>
        <v>189</v>
      </c>
      <c r="C191" t="s">
        <v>455</v>
      </c>
      <c r="D191" s="9" t="s">
        <v>226</v>
      </c>
      <c r="E191">
        <f>SUM(BIASA[[#This Row],[AWAL]]-BIASA[[#This Row],[KELUAR]])</f>
        <v>5</v>
      </c>
      <c r="F191">
        <v>5</v>
      </c>
      <c r="G191" t="str">
        <f>IFERROR(INDEX(masuk[CTN],MATCH("B"&amp;ROW()-ROWS($A$1:$A$2),masuk[id],0)),"")</f>
        <v/>
      </c>
      <c r="H191">
        <f>SUMIF(keluar[concat],BIASA[[#This Row],[concat]],keluar[CTN])</f>
        <v>0</v>
      </c>
      <c r="I191" s="16" t="str">
        <f>IF(BIASA[[#This Row],[CTN]]=BIASA[[#This Row],[AWAL]],"",BIASA[[#This Row],[CTN]])</f>
        <v/>
      </c>
    </row>
    <row r="192" spans="1:9" x14ac:dyDescent="0.25">
      <c r="A192" t="str">
        <f>LOWER(SUBSTITUTE(SUBSTITUTE(SUBSTITUTE(BIASA[[#This Row],[NAMA BARANG]]," ",""),"-",""),".",""))</f>
        <v>asahansh203(24)</v>
      </c>
      <c r="B192">
        <f>IF(BIASA[[#This Row],[CTN]]=0,"",COUNT($B$2:$B191)+1)</f>
        <v>190</v>
      </c>
      <c r="C192" t="s">
        <v>456</v>
      </c>
      <c r="D192" s="9" t="s">
        <v>2826</v>
      </c>
      <c r="E192">
        <f>SUM(BIASA[[#This Row],[AWAL]]-BIASA[[#This Row],[KELUAR]])</f>
        <v>19</v>
      </c>
      <c r="F192">
        <v>19</v>
      </c>
      <c r="G192" t="str">
        <f>IFERROR(INDEX(masuk[CTN],MATCH("B"&amp;ROW()-ROWS($A$1:$A$2),masuk[id],0)),"")</f>
        <v/>
      </c>
      <c r="H192">
        <f>SUMIF(keluar[concat],BIASA[[#This Row],[concat]],keluar[CTN])</f>
        <v>0</v>
      </c>
      <c r="I192" s="16" t="str">
        <f>IF(BIASA[[#This Row],[CTN]]=BIASA[[#This Row],[AWAL]],"",BIASA[[#This Row],[CTN]])</f>
        <v/>
      </c>
    </row>
    <row r="193" spans="1:9" x14ac:dyDescent="0.25">
      <c r="A193" t="str">
        <f>LOWER(SUBSTITUTE(SUBSTITUTE(SUBSTITUTE(BIASA[[#This Row],[NAMA BARANG]]," ",""),"-",""),".",""))</f>
        <v>asahansh324jos(48)</v>
      </c>
      <c r="B193">
        <f>IF(BIASA[[#This Row],[CTN]]=0,"",COUNT($B$2:$B192)+1)</f>
        <v>191</v>
      </c>
      <c r="C193" t="s">
        <v>457</v>
      </c>
      <c r="D193" s="9" t="s">
        <v>2827</v>
      </c>
      <c r="E193">
        <f>SUM(BIASA[[#This Row],[AWAL]]-BIASA[[#This Row],[KELUAR]])</f>
        <v>4</v>
      </c>
      <c r="F193">
        <v>4</v>
      </c>
      <c r="G193" t="str">
        <f>IFERROR(INDEX(masuk[CTN],MATCH("B"&amp;ROW()-ROWS($A$1:$A$2),masuk[id],0)),"")</f>
        <v/>
      </c>
      <c r="H193">
        <f>SUMIF(keluar[concat],BIASA[[#This Row],[concat]],keluar[CTN])</f>
        <v>0</v>
      </c>
      <c r="I193" s="16" t="str">
        <f>IF(BIASA[[#This Row],[CTN]]=BIASA[[#This Row],[AWAL]],"",BIASA[[#This Row],[CTN]])</f>
        <v/>
      </c>
    </row>
    <row r="194" spans="1:9" x14ac:dyDescent="0.25">
      <c r="A194" t="str">
        <f>LOWER(SUBSTITUTE(SUBSTITUTE(SUBSTITUTE(BIASA[[#This Row],[NAMA BARANG]]," ",""),"-",""),".",""))</f>
        <v>asahansh6512ovalapplebear(1box=20)</v>
      </c>
      <c r="B194">
        <f>IF(BIASA[[#This Row],[CTN]]=0,"",COUNT($B$2:$B193)+1)</f>
        <v>192</v>
      </c>
      <c r="C194" t="s">
        <v>458</v>
      </c>
      <c r="D194" s="9" t="s">
        <v>2828</v>
      </c>
      <c r="E194">
        <f>SUM(BIASA[[#This Row],[AWAL]]-BIASA[[#This Row],[KELUAR]])</f>
        <v>1</v>
      </c>
      <c r="F194">
        <v>1</v>
      </c>
      <c r="G194" t="str">
        <f>IFERROR(INDEX(masuk[CTN],MATCH("B"&amp;ROW()-ROWS($A$1:$A$2),masuk[id],0)),"")</f>
        <v/>
      </c>
      <c r="H194">
        <f>SUMIF(keluar[concat],BIASA[[#This Row],[concat]],keluar[CTN])</f>
        <v>0</v>
      </c>
      <c r="I194" s="16" t="str">
        <f>IF(BIASA[[#This Row],[CTN]]=BIASA[[#This Row],[AWAL]],"",BIASA[[#This Row],[CTN]])</f>
        <v/>
      </c>
    </row>
    <row r="195" spans="1:9" x14ac:dyDescent="0.25">
      <c r="A195" t="str">
        <f>LOWER(SUBSTITUTE(SUBSTITUTE(SUBSTITUTE(BIASA[[#This Row],[NAMA BARANG]]," ",""),"-",""),".",""))</f>
        <v>asahansp720tabungcoller(1x24)</v>
      </c>
      <c r="B195">
        <f>IF(BIASA[[#This Row],[CTN]]=0,"",COUNT($B$2:$B194)+1)</f>
        <v>193</v>
      </c>
      <c r="C195" t="s">
        <v>459</v>
      </c>
      <c r="D195" s="9" t="s">
        <v>233</v>
      </c>
      <c r="E195">
        <f>SUM(BIASA[[#This Row],[AWAL]]-BIASA[[#This Row],[KELUAR]])</f>
        <v>4</v>
      </c>
      <c r="F195">
        <v>4</v>
      </c>
      <c r="G195" t="str">
        <f>IFERROR(INDEX(masuk[CTN],MATCH("B"&amp;ROW()-ROWS($A$1:$A$2),masuk[id],0)),"")</f>
        <v/>
      </c>
      <c r="H195">
        <f>SUMIF(keluar[concat],BIASA[[#This Row],[concat]],keluar[CTN])</f>
        <v>0</v>
      </c>
      <c r="I195" s="16" t="str">
        <f>IF(BIASA[[#This Row],[CTN]]=BIASA[[#This Row],[AWAL]],"",BIASA[[#This Row],[CTN]])</f>
        <v/>
      </c>
    </row>
    <row r="196" spans="1:9" x14ac:dyDescent="0.25">
      <c r="A196" t="str">
        <f>LOWER(SUBSTITUTE(SUBSTITUTE(SUBSTITUTE(BIASA[[#This Row],[NAMA BARANG]]," ",""),"-",""),".",""))</f>
        <v>asahansr870b(72)</v>
      </c>
      <c r="B196">
        <f>IF(BIASA[[#This Row],[CTN]]=0,"",COUNT($B$2:$B195)+1)</f>
        <v>194</v>
      </c>
      <c r="C196" t="s">
        <v>460</v>
      </c>
      <c r="D196" s="9" t="s">
        <v>2829</v>
      </c>
      <c r="E196">
        <f>SUM(BIASA[[#This Row],[AWAL]]-BIASA[[#This Row],[KELUAR]])</f>
        <v>4</v>
      </c>
      <c r="F196">
        <v>4</v>
      </c>
      <c r="G196" t="str">
        <f>IFERROR(INDEX(masuk[CTN],MATCH("B"&amp;ROW()-ROWS($A$1:$A$2),masuk[id],0)),"")</f>
        <v/>
      </c>
      <c r="H196">
        <f>SUMIF(keluar[concat],BIASA[[#This Row],[concat]],keluar[CTN])</f>
        <v>0</v>
      </c>
      <c r="I196" s="16" t="str">
        <f>IF(BIASA[[#This Row],[CTN]]=BIASA[[#This Row],[AWAL]],"",BIASA[[#This Row],[CTN]])</f>
        <v/>
      </c>
    </row>
    <row r="197" spans="1:9" x14ac:dyDescent="0.25">
      <c r="A197" t="str">
        <f>LOWER(SUBSTITUTE(SUBSTITUTE(SUBSTITUTE(BIASA[[#This Row],[NAMA BARANG]]," ",""),"-",""),".",""))</f>
        <v>asahant334smile(60pc)</v>
      </c>
      <c r="B197">
        <f>IF(BIASA[[#This Row],[CTN]]=0,"",COUNT($B$2:$B196)+1)</f>
        <v>195</v>
      </c>
      <c r="C197" t="s">
        <v>461</v>
      </c>
      <c r="D197" s="9" t="s">
        <v>2830</v>
      </c>
      <c r="E197">
        <f>SUM(BIASA[[#This Row],[AWAL]]-BIASA[[#This Row],[KELUAR]])</f>
        <v>2</v>
      </c>
      <c r="F197">
        <v>2</v>
      </c>
      <c r="G197" t="str">
        <f>IFERROR(INDEX(masuk[CTN],MATCH("B"&amp;ROW()-ROWS($A$1:$A$2),masuk[id],0)),"")</f>
        <v/>
      </c>
      <c r="H197">
        <f>SUMIF(keluar[concat],BIASA[[#This Row],[concat]],keluar[CTN])</f>
        <v>0</v>
      </c>
      <c r="I197" s="16" t="str">
        <f>IF(BIASA[[#This Row],[CTN]]=BIASA[[#This Row],[AWAL]],"",BIASA[[#This Row],[CTN]])</f>
        <v/>
      </c>
    </row>
    <row r="198" spans="1:9" x14ac:dyDescent="0.25">
      <c r="A198" t="str">
        <f>LOWER(SUBSTITUTE(SUBSTITUTE(SUBSTITUTE(BIASA[[#This Row],[NAMA BARANG]]," ",""),"-",""),".",""))</f>
        <v>asahantabungsp8865ikan</v>
      </c>
      <c r="B198">
        <f>IF(BIASA[[#This Row],[CTN]]=0,"",COUNT($B$2:$B197)+1)</f>
        <v>196</v>
      </c>
      <c r="C198" t="s">
        <v>462</v>
      </c>
      <c r="D198" s="9" t="s">
        <v>2831</v>
      </c>
      <c r="E198">
        <f>SUM(BIASA[[#This Row],[AWAL]]-BIASA[[#This Row],[KELUAR]])</f>
        <v>12</v>
      </c>
      <c r="F198">
        <v>12</v>
      </c>
      <c r="G198" t="str">
        <f>IFERROR(INDEX(masuk[CTN],MATCH("B"&amp;ROW()-ROWS($A$1:$A$2),masuk[id],0)),"")</f>
        <v/>
      </c>
      <c r="H198">
        <f>SUMIF(keluar[concat],BIASA[[#This Row],[concat]],keluar[CTN])</f>
        <v>0</v>
      </c>
      <c r="I198" s="16" t="str">
        <f>IF(BIASA[[#This Row],[CTN]]=BIASA[[#This Row],[AWAL]],"",BIASA[[#This Row],[CTN]])</f>
        <v/>
      </c>
    </row>
    <row r="199" spans="1:9" x14ac:dyDescent="0.25">
      <c r="A199" t="str">
        <f>LOWER(SUBSTITUTE(SUBSTITUTE(SUBSTITUTE(BIASA[[#This Row],[NAMA BARANG]]," ",""),"-",""),".",""))</f>
        <v>asahantashpotter378e(48)</v>
      </c>
      <c r="B199">
        <f>IF(BIASA[[#This Row],[CTN]]=0,"",COUNT($B$2:$B198)+1)</f>
        <v>197</v>
      </c>
      <c r="C199" t="s">
        <v>463</v>
      </c>
      <c r="D199" s="9" t="s">
        <v>2832</v>
      </c>
      <c r="E199">
        <f>SUM(BIASA[[#This Row],[AWAL]]-BIASA[[#This Row],[KELUAR]])</f>
        <v>1</v>
      </c>
      <c r="F199">
        <v>1</v>
      </c>
      <c r="G199" t="str">
        <f>IFERROR(INDEX(masuk[CTN],MATCH("B"&amp;ROW()-ROWS($A$1:$A$2),masuk[id],0)),"")</f>
        <v/>
      </c>
      <c r="H199">
        <f>SUMIF(keluar[concat],BIASA[[#This Row],[concat]],keluar[CTN])</f>
        <v>0</v>
      </c>
      <c r="I199" s="16" t="str">
        <f>IF(BIASA[[#This Row],[CTN]]=BIASA[[#This Row],[AWAL]],"",BIASA[[#This Row],[CTN]])</f>
        <v/>
      </c>
    </row>
    <row r="200" spans="1:9" x14ac:dyDescent="0.25">
      <c r="A200" t="str">
        <f>LOWER(SUBSTITUTE(SUBSTITUTE(SUBSTITUTE(BIASA[[#This Row],[NAMA BARANG]]," ",""),"-",""),".",""))</f>
        <v>asahanthomastabung9938</v>
      </c>
      <c r="B200">
        <f>IF(BIASA[[#This Row],[CTN]]=0,"",COUNT($B$2:$B199)+1)</f>
        <v>198</v>
      </c>
      <c r="C200" t="s">
        <v>464</v>
      </c>
      <c r="D200" s="9" t="s">
        <v>2833</v>
      </c>
      <c r="E200">
        <f>SUM(BIASA[[#This Row],[AWAL]]-BIASA[[#This Row],[KELUAR]])</f>
        <v>2</v>
      </c>
      <c r="F200">
        <v>2</v>
      </c>
      <c r="G200" t="str">
        <f>IFERROR(INDEX(masuk[CTN],MATCH("B"&amp;ROW()-ROWS($A$1:$A$2),masuk[id],0)),"")</f>
        <v/>
      </c>
      <c r="H200">
        <f>SUMIF(keluar[concat],BIASA[[#This Row],[concat]],keluar[CTN])</f>
        <v>0</v>
      </c>
      <c r="I200" s="16" t="str">
        <f>IF(BIASA[[#This Row],[CTN]]=BIASA[[#This Row],[AWAL]],"",BIASA[[#This Row],[CTN]])</f>
        <v/>
      </c>
    </row>
    <row r="201" spans="1:9" x14ac:dyDescent="0.25">
      <c r="A201" t="str">
        <f>LOWER(SUBSTITUTE(SUBSTITUTE(SUBSTITUTE(BIASA[[#This Row],[NAMA BARANG]]," ",""),"-",""),".",""))</f>
        <v>asahantiko327camera(24)</v>
      </c>
      <c r="B201">
        <f>IF(BIASA[[#This Row],[CTN]]=0,"",COUNT($B$2:$B200)+1)</f>
        <v>199</v>
      </c>
      <c r="C201" t="s">
        <v>465</v>
      </c>
      <c r="D201" s="9" t="s">
        <v>2810</v>
      </c>
      <c r="E201">
        <f>SUM(BIASA[[#This Row],[AWAL]]-BIASA[[#This Row],[KELUAR]])</f>
        <v>2</v>
      </c>
      <c r="F201">
        <v>2</v>
      </c>
      <c r="G201" t="str">
        <f>IFERROR(INDEX(masuk[CTN],MATCH("B"&amp;ROW()-ROWS($A$1:$A$2),masuk[id],0)),"")</f>
        <v/>
      </c>
      <c r="H201">
        <f>SUMIF(keluar[concat],BIASA[[#This Row],[concat]],keluar[CTN])</f>
        <v>0</v>
      </c>
      <c r="I201" s="16" t="str">
        <f>IF(BIASA[[#This Row],[CTN]]=BIASA[[#This Row],[AWAL]],"",BIASA[[#This Row],[CTN]])</f>
        <v/>
      </c>
    </row>
    <row r="202" spans="1:9" x14ac:dyDescent="0.25">
      <c r="A202" t="str">
        <f>LOWER(SUBSTITUTE(SUBSTITUTE(SUBSTITUTE(BIASA[[#This Row],[NAMA BARANG]]," ",""),"-",""),".",""))</f>
        <v>asahantiko531</v>
      </c>
      <c r="B202">
        <f>IF(BIASA[[#This Row],[CTN]]=0,"",COUNT($B$2:$B201)+1)</f>
        <v>200</v>
      </c>
      <c r="C202" t="s">
        <v>466</v>
      </c>
      <c r="D202" s="9" t="s">
        <v>2810</v>
      </c>
      <c r="E202">
        <f>SUM(BIASA[[#This Row],[AWAL]]-BIASA[[#This Row],[KELUAR]])</f>
        <v>3</v>
      </c>
      <c r="F202">
        <v>3</v>
      </c>
      <c r="G202" t="str">
        <f>IFERROR(INDEX(masuk[CTN],MATCH("B"&amp;ROW()-ROWS($A$1:$A$2),masuk[id],0)),"")</f>
        <v/>
      </c>
      <c r="H202">
        <f>SUMIF(keluar[concat],BIASA[[#This Row],[concat]],keluar[CTN])</f>
        <v>0</v>
      </c>
      <c r="I202" s="16" t="str">
        <f>IF(BIASA[[#This Row],[CTN]]=BIASA[[#This Row],[AWAL]],"",BIASA[[#This Row],[CTN]])</f>
        <v/>
      </c>
    </row>
    <row r="203" spans="1:9" x14ac:dyDescent="0.25">
      <c r="A203" t="str">
        <f>LOWER(SUBSTITUTE(SUBSTITUTE(SUBSTITUTE(BIASA[[#This Row],[NAMA BARANG]]," ",""),"-",""),".",""))</f>
        <v>asahantiko544(24)</v>
      </c>
      <c r="B203">
        <f>IF(BIASA[[#This Row],[CTN]]=0,"",COUNT($B$2:$B202)+1)</f>
        <v>201</v>
      </c>
      <c r="C203" t="s">
        <v>467</v>
      </c>
      <c r="D203" s="9" t="s">
        <v>220</v>
      </c>
      <c r="E203">
        <f>SUM(BIASA[[#This Row],[AWAL]]-BIASA[[#This Row],[KELUAR]])</f>
        <v>2</v>
      </c>
      <c r="F203">
        <v>2</v>
      </c>
      <c r="G203" t="str">
        <f>IFERROR(INDEX(masuk[CTN],MATCH("B"&amp;ROW()-ROWS($A$1:$A$2),masuk[id],0)),"")</f>
        <v/>
      </c>
      <c r="H203">
        <f>SUMIF(keluar[concat],BIASA[[#This Row],[concat]],keluar[CTN])</f>
        <v>0</v>
      </c>
      <c r="I203" s="16" t="str">
        <f>IF(BIASA[[#This Row],[CTN]]=BIASA[[#This Row],[AWAL]],"",BIASA[[#This Row],[CTN]])</f>
        <v/>
      </c>
    </row>
    <row r="204" spans="1:9" x14ac:dyDescent="0.25">
      <c r="A204" t="str">
        <f>LOWER(SUBSTITUTE(SUBSTITUTE(SUBSTITUTE(BIASA[[#This Row],[NAMA BARANG]]," ",""),"-",""),".",""))</f>
        <v>asahantopily804(36)</v>
      </c>
      <c r="B204">
        <f>IF(BIASA[[#This Row],[CTN]]=0,"",COUNT($B$2:$B203)+1)</f>
        <v>202</v>
      </c>
      <c r="C204" t="s">
        <v>468</v>
      </c>
      <c r="D204" s="9" t="s">
        <v>231</v>
      </c>
      <c r="E204">
        <f>SUM(BIASA[[#This Row],[AWAL]]-BIASA[[#This Row],[KELUAR]])</f>
        <v>8</v>
      </c>
      <c r="F204">
        <v>8</v>
      </c>
      <c r="G204" t="str">
        <f>IFERROR(INDEX(masuk[CTN],MATCH("B"&amp;ROW()-ROWS($A$1:$A$2),masuk[id],0)),"")</f>
        <v/>
      </c>
      <c r="H204">
        <f>SUMIF(keluar[concat],BIASA[[#This Row],[concat]],keluar[CTN])</f>
        <v>0</v>
      </c>
      <c r="I204" s="16" t="str">
        <f>IF(BIASA[[#This Row],[CTN]]=BIASA[[#This Row],[AWAL]],"",BIASA[[#This Row],[CTN]])</f>
        <v/>
      </c>
    </row>
    <row r="205" spans="1:9" x14ac:dyDescent="0.25">
      <c r="A205" t="str">
        <f>LOWER(SUBSTITUTE(SUBSTITUTE(SUBSTITUTE(BIASA[[#This Row],[NAMA BARANG]]," ",""),"-",""),".",""))</f>
        <v>asahantoples(50)</v>
      </c>
      <c r="B205">
        <f>IF(BIASA[[#This Row],[CTN]]=0,"",COUNT($B$2:$B204)+1)</f>
        <v>203</v>
      </c>
      <c r="C205" t="s">
        <v>469</v>
      </c>
      <c r="D205" s="9" t="s">
        <v>2834</v>
      </c>
      <c r="E205">
        <f>SUM(BIASA[[#This Row],[AWAL]]-BIASA[[#This Row],[KELUAR]])</f>
        <v>3</v>
      </c>
      <c r="F205">
        <v>3</v>
      </c>
      <c r="G205" t="str">
        <f>IFERROR(INDEX(masuk[CTN],MATCH("B"&amp;ROW()-ROWS($A$1:$A$2),masuk[id],0)),"")</f>
        <v/>
      </c>
      <c r="H205">
        <f>SUMIF(keluar[concat],BIASA[[#This Row],[concat]],keluar[CTN])</f>
        <v>0</v>
      </c>
      <c r="I205" s="16" t="str">
        <f>IF(BIASA[[#This Row],[CTN]]=BIASA[[#This Row],[AWAL]],"",BIASA[[#This Row],[CTN]])</f>
        <v/>
      </c>
    </row>
    <row r="206" spans="1:9" x14ac:dyDescent="0.25">
      <c r="A206" t="str">
        <f>LOWER(SUBSTITUTE(SUBSTITUTE(SUBSTITUTE(BIASA[[#This Row],[NAMA BARANG]]," ",""),"-",""),".",""))</f>
        <v>asahantoplesgolden(24)</v>
      </c>
      <c r="B206">
        <f>IF(BIASA[[#This Row],[CTN]]=0,"",COUNT($B$2:$B205)+1)</f>
        <v>204</v>
      </c>
      <c r="C206" t="s">
        <v>470</v>
      </c>
      <c r="D206" s="9" t="s">
        <v>2835</v>
      </c>
      <c r="E206">
        <f>SUM(BIASA[[#This Row],[AWAL]]-BIASA[[#This Row],[KELUAR]])</f>
        <v>1</v>
      </c>
      <c r="F206">
        <v>3</v>
      </c>
      <c r="G206" t="str">
        <f>IFERROR(INDEX(masuk[CTN],MATCH("B"&amp;ROW()-ROWS($A$1:$A$2),masuk[id],0)),"")</f>
        <v/>
      </c>
      <c r="H206">
        <f>SUMIF(keluar[concat],BIASA[[#This Row],[concat]],keluar[CTN])</f>
        <v>2</v>
      </c>
      <c r="I206" s="16">
        <f>IF(BIASA[[#This Row],[CTN]]=BIASA[[#This Row],[AWAL]],"",BIASA[[#This Row],[CTN]])</f>
        <v>1</v>
      </c>
    </row>
    <row r="207" spans="1:9" x14ac:dyDescent="0.25">
      <c r="A207" t="str">
        <f>LOWER(SUBSTITUTE(SUBSTITUTE(SUBSTITUTE(BIASA[[#This Row],[NAMA BARANG]]," ",""),"-",""),".",""))</f>
        <v>asahantoplestpl527</v>
      </c>
      <c r="B207">
        <f>IF(BIASA[[#This Row],[CTN]]=0,"",COUNT($B$2:$B206)+1)</f>
        <v>205</v>
      </c>
      <c r="C207" t="s">
        <v>471</v>
      </c>
      <c r="D207" s="9" t="s">
        <v>2818</v>
      </c>
      <c r="E207">
        <f>SUM(BIASA[[#This Row],[AWAL]]-BIASA[[#This Row],[KELUAR]])</f>
        <v>22</v>
      </c>
      <c r="F207">
        <v>22</v>
      </c>
      <c r="G207" t="str">
        <f>IFERROR(INDEX(masuk[CTN],MATCH("B"&amp;ROW()-ROWS($A$1:$A$2),masuk[id],0)),"")</f>
        <v/>
      </c>
      <c r="H207">
        <f>SUMIF(keluar[concat],BIASA[[#This Row],[concat]],keluar[CTN])</f>
        <v>0</v>
      </c>
      <c r="I207" s="16" t="str">
        <f>IF(BIASA[[#This Row],[CTN]]=BIASA[[#This Row],[AWAL]],"",BIASA[[#This Row],[CTN]])</f>
        <v/>
      </c>
    </row>
    <row r="208" spans="1:9" x14ac:dyDescent="0.25">
      <c r="A208" t="str">
        <f>LOWER(SUBSTITUTE(SUBSTITUTE(SUBSTITUTE(BIASA[[#This Row],[NAMA BARANG]]," ",""),"-",""),".",""))</f>
        <v>asahantr340/gs340(24)</v>
      </c>
      <c r="B208">
        <f>IF(BIASA[[#This Row],[CTN]]=0,"",COUNT($B$2:$B207)+1)</f>
        <v>206</v>
      </c>
      <c r="C208" t="s">
        <v>472</v>
      </c>
      <c r="D208" s="9" t="s">
        <v>2803</v>
      </c>
      <c r="E208">
        <f>SUM(BIASA[[#This Row],[AWAL]]-BIASA[[#This Row],[KELUAR]])</f>
        <v>12</v>
      </c>
      <c r="F208">
        <v>12</v>
      </c>
      <c r="G208" t="str">
        <f>IFERROR(INDEX(masuk[CTN],MATCH("B"&amp;ROW()-ROWS($A$1:$A$2),masuk[id],0)),"")</f>
        <v/>
      </c>
      <c r="H208">
        <f>SUMIF(keluar[concat],BIASA[[#This Row],[concat]],keluar[CTN])</f>
        <v>0</v>
      </c>
      <c r="I208" s="16" t="str">
        <f>IF(BIASA[[#This Row],[CTN]]=BIASA[[#This Row],[AWAL]],"",BIASA[[#This Row],[CTN]])</f>
        <v/>
      </c>
    </row>
    <row r="209" spans="1:9" x14ac:dyDescent="0.25">
      <c r="A209" t="str">
        <f>LOWER(SUBSTITUTE(SUBSTITUTE(SUBSTITUTE(BIASA[[#This Row],[NAMA BARANG]]," ",""),"-",""),".",""))</f>
        <v>asahantr372(48)</v>
      </c>
      <c r="B209">
        <f>IF(BIASA[[#This Row],[CTN]]=0,"",COUNT($B$2:$B208)+1)</f>
        <v>207</v>
      </c>
      <c r="C209" t="s">
        <v>473</v>
      </c>
      <c r="D209" s="9" t="s">
        <v>2836</v>
      </c>
      <c r="E209">
        <f>SUM(BIASA[[#This Row],[AWAL]]-BIASA[[#This Row],[KELUAR]])</f>
        <v>1</v>
      </c>
      <c r="F209">
        <v>1</v>
      </c>
      <c r="G209" t="str">
        <f>IFERROR(INDEX(masuk[CTN],MATCH("B"&amp;ROW()-ROWS($A$1:$A$2),masuk[id],0)),"")</f>
        <v/>
      </c>
      <c r="H209">
        <f>SUMIF(keluar[concat],BIASA[[#This Row],[concat]],keluar[CTN])</f>
        <v>0</v>
      </c>
      <c r="I209" s="16" t="str">
        <f>IF(BIASA[[#This Row],[CTN]]=BIASA[[#This Row],[AWAL]],"",BIASA[[#This Row],[CTN]])</f>
        <v/>
      </c>
    </row>
    <row r="210" spans="1:9" x14ac:dyDescent="0.25">
      <c r="A210" t="str">
        <f>LOWER(SUBSTITUTE(SUBSTITUTE(SUBSTITUTE(BIASA[[#This Row],[NAMA BARANG]]," ",""),"-",""),".",""))</f>
        <v>asahantt906(60)</v>
      </c>
      <c r="B210">
        <f>IF(BIASA[[#This Row],[CTN]]=0,"",COUNT($B$2:$B209)+1)</f>
        <v>208</v>
      </c>
      <c r="C210" t="s">
        <v>474</v>
      </c>
      <c r="D210" s="9" t="s">
        <v>2799</v>
      </c>
      <c r="E210">
        <f>SUM(BIASA[[#This Row],[AWAL]]-BIASA[[#This Row],[KELUAR]])</f>
        <v>4</v>
      </c>
      <c r="F210">
        <v>4</v>
      </c>
      <c r="G210" t="str">
        <f>IFERROR(INDEX(masuk[CTN],MATCH("B"&amp;ROW()-ROWS($A$1:$A$2),masuk[id],0)),"")</f>
        <v/>
      </c>
      <c r="H210">
        <f>SUMIF(keluar[concat],BIASA[[#This Row],[concat]],keluar[CTN])</f>
        <v>0</v>
      </c>
      <c r="I210" s="16" t="str">
        <f>IF(BIASA[[#This Row],[CTN]]=BIASA[[#This Row],[AWAL]],"",BIASA[[#This Row],[CTN]])</f>
        <v/>
      </c>
    </row>
    <row r="211" spans="1:9" x14ac:dyDescent="0.25">
      <c r="A211" t="str">
        <f>LOWER(SUBSTITUTE(SUBSTITUTE(SUBSTITUTE(BIASA[[#This Row],[NAMA BARANG]]," ",""),"-",""),".",""))</f>
        <v>asahantt910(48)</v>
      </c>
      <c r="B211">
        <f>IF(BIASA[[#This Row],[CTN]]=0,"",COUNT($B$2:$B210)+1)</f>
        <v>209</v>
      </c>
      <c r="C211" t="s">
        <v>475</v>
      </c>
      <c r="D211" s="9" t="s">
        <v>2799</v>
      </c>
      <c r="E211">
        <f>SUM(BIASA[[#This Row],[AWAL]]-BIASA[[#This Row],[KELUAR]])</f>
        <v>11</v>
      </c>
      <c r="F211">
        <v>11</v>
      </c>
      <c r="G211" t="str">
        <f>IFERROR(INDEX(masuk[CTN],MATCH("B"&amp;ROW()-ROWS($A$1:$A$2),masuk[id],0)),"")</f>
        <v/>
      </c>
      <c r="H211">
        <f>SUMIF(keluar[concat],BIASA[[#This Row],[concat]],keluar[CTN])</f>
        <v>0</v>
      </c>
      <c r="I211" s="16" t="str">
        <f>IF(BIASA[[#This Row],[CTN]]=BIASA[[#This Row],[AWAL]],"",BIASA[[#This Row],[CTN]])</f>
        <v/>
      </c>
    </row>
    <row r="212" spans="1:9" x14ac:dyDescent="0.25">
      <c r="A212" t="str">
        <f>LOWER(SUBSTITUTE(SUBSTITUTE(SUBSTITUTE(BIASA[[#This Row],[NAMA BARANG]]," ",""),"-",""),".",""))</f>
        <v>asahanttx815(12)</v>
      </c>
      <c r="B212">
        <f>IF(BIASA[[#This Row],[CTN]]=0,"",COUNT($B$2:$B211)+1)</f>
        <v>210</v>
      </c>
      <c r="C212" t="s">
        <v>476</v>
      </c>
      <c r="D212" s="9" t="s">
        <v>232</v>
      </c>
      <c r="E212">
        <f>SUM(BIASA[[#This Row],[AWAL]]-BIASA[[#This Row],[KELUAR]])</f>
        <v>3</v>
      </c>
      <c r="F212">
        <v>3</v>
      </c>
      <c r="G212" t="str">
        <f>IFERROR(INDEX(masuk[CTN],MATCH("B"&amp;ROW()-ROWS($A$1:$A$2),masuk[id],0)),"")</f>
        <v/>
      </c>
      <c r="H212">
        <f>SUMIF(keluar[concat],BIASA[[#This Row],[concat]],keluar[CTN])</f>
        <v>0</v>
      </c>
      <c r="I212" s="16" t="str">
        <f>IF(BIASA[[#This Row],[CTN]]=BIASA[[#This Row],[AWAL]],"",BIASA[[#This Row],[CTN]])</f>
        <v/>
      </c>
    </row>
    <row r="213" spans="1:9" x14ac:dyDescent="0.25">
      <c r="A213" t="str">
        <f>LOWER(SUBSTITUTE(SUBSTITUTE(SUBSTITUTE(BIASA[[#This Row],[NAMA BARANG]]," ",""),"-",""),".",""))</f>
        <v>asahantx819tikus(24)</v>
      </c>
      <c r="B213">
        <f>IF(BIASA[[#This Row],[CTN]]=0,"",COUNT($B$2:$B212)+1)</f>
        <v>211</v>
      </c>
      <c r="C213" t="s">
        <v>477</v>
      </c>
      <c r="D213" s="9" t="s">
        <v>2782</v>
      </c>
      <c r="E213">
        <f>SUM(BIASA[[#This Row],[AWAL]]-BIASA[[#This Row],[KELUAR]])</f>
        <v>2</v>
      </c>
      <c r="F213">
        <v>2</v>
      </c>
      <c r="G213" t="str">
        <f>IFERROR(INDEX(masuk[CTN],MATCH("B"&amp;ROW()-ROWS($A$1:$A$2),masuk[id],0)),"")</f>
        <v/>
      </c>
      <c r="H213">
        <f>SUMIF(keluar[concat],BIASA[[#This Row],[concat]],keluar[CTN])</f>
        <v>0</v>
      </c>
      <c r="I213" s="16" t="str">
        <f>IF(BIASA[[#This Row],[CTN]]=BIASA[[#This Row],[AWAL]],"",BIASA[[#This Row],[CTN]])</f>
        <v/>
      </c>
    </row>
    <row r="214" spans="1:9" x14ac:dyDescent="0.25">
      <c r="A214" t="str">
        <f>LOWER(SUBSTITUTE(SUBSTITUTE(SUBSTITUTE(BIASA[[#This Row],[NAMA BARANG]]," ",""),"-",""),".",""))</f>
        <v>asahanxl376aircraft(36)</v>
      </c>
      <c r="B214">
        <f>IF(BIASA[[#This Row],[CTN]]=0,"",COUNT($B$2:$B213)+1)</f>
        <v>212</v>
      </c>
      <c r="C214" t="s">
        <v>478</v>
      </c>
      <c r="D214" s="9" t="s">
        <v>2829</v>
      </c>
      <c r="E214">
        <f>SUM(BIASA[[#This Row],[AWAL]]-BIASA[[#This Row],[KELUAR]])</f>
        <v>3</v>
      </c>
      <c r="F214">
        <v>3</v>
      </c>
      <c r="G214" t="str">
        <f>IFERROR(INDEX(masuk[CTN],MATCH("B"&amp;ROW()-ROWS($A$1:$A$2),masuk[id],0)),"")</f>
        <v/>
      </c>
      <c r="H214">
        <f>SUMIF(keluar[concat],BIASA[[#This Row],[concat]],keluar[CTN])</f>
        <v>0</v>
      </c>
      <c r="I214" s="16" t="str">
        <f>IF(BIASA[[#This Row],[CTN]]=BIASA[[#This Row],[AWAL]],"",BIASA[[#This Row],[CTN]])</f>
        <v/>
      </c>
    </row>
    <row r="215" spans="1:9" x14ac:dyDescent="0.25">
      <c r="A215" t="str">
        <f>LOWER(SUBSTITUTE(SUBSTITUTE(SUBSTITUTE(BIASA[[#This Row],[NAMA BARANG]]," ",""),"-",""),".",""))</f>
        <v>asahany8189</v>
      </c>
      <c r="B215">
        <f>IF(BIASA[[#This Row],[CTN]]=0,"",COUNT($B$2:$B214)+1)</f>
        <v>213</v>
      </c>
      <c r="C215" t="s">
        <v>480</v>
      </c>
      <c r="D215" s="9" t="s">
        <v>241</v>
      </c>
      <c r="E215">
        <f>SUM(BIASA[[#This Row],[AWAL]]-BIASA[[#This Row],[KELUAR]])</f>
        <v>1</v>
      </c>
      <c r="F215">
        <v>1</v>
      </c>
      <c r="G215" t="str">
        <f>IFERROR(INDEX(masuk[CTN],MATCH("B"&amp;ROW()-ROWS($A$1:$A$2),masuk[id],0)),"")</f>
        <v/>
      </c>
      <c r="H215">
        <f>SUMIF(keluar[concat],BIASA[[#This Row],[concat]],keluar[CTN])</f>
        <v>0</v>
      </c>
      <c r="I215" s="16" t="str">
        <f>IF(BIASA[[#This Row],[CTN]]=BIASA[[#This Row],[AWAL]],"",BIASA[[#This Row],[CTN]])</f>
        <v/>
      </c>
    </row>
    <row r="216" spans="1:9" x14ac:dyDescent="0.25">
      <c r="A216" t="str">
        <f>LOWER(SUBSTITUTE(SUBSTITUTE(SUBSTITUTE(BIASA[[#This Row],[NAMA BARANG]]," ",""),"-",""),".",""))</f>
        <v>bclip111flower(48)</v>
      </c>
      <c r="B216">
        <f>IF(BIASA[[#This Row],[CTN]]=0,"",COUNT($B$2:$B215)+1)</f>
        <v>214</v>
      </c>
      <c r="C216" t="s">
        <v>481</v>
      </c>
      <c r="D216" s="9" t="s">
        <v>2837</v>
      </c>
      <c r="E216">
        <f>SUM(BIASA[[#This Row],[AWAL]]-BIASA[[#This Row],[KELUAR]])</f>
        <v>2</v>
      </c>
      <c r="F216">
        <v>2</v>
      </c>
      <c r="G216" t="str">
        <f>IFERROR(INDEX(masuk[CTN],MATCH("B"&amp;ROW()-ROWS($A$1:$A$2),masuk[id],0)),"")</f>
        <v/>
      </c>
      <c r="H216">
        <f>SUMIF(keluar[concat],BIASA[[#This Row],[concat]],keluar[CTN])</f>
        <v>0</v>
      </c>
      <c r="I216" s="16" t="str">
        <f>IF(BIASA[[#This Row],[CTN]]=BIASA[[#This Row],[AWAL]],"",BIASA[[#This Row],[CTN]])</f>
        <v/>
      </c>
    </row>
    <row r="217" spans="1:9" x14ac:dyDescent="0.25">
      <c r="A217" t="str">
        <f>LOWER(SUBSTITUTE(SUBSTITUTE(SUBSTITUTE(BIASA[[#This Row],[NAMA BARANG]]," ",""),"-",""),".",""))</f>
        <v>bclip155flower(24)</v>
      </c>
      <c r="B217">
        <f>IF(BIASA[[#This Row],[CTN]]=0,"",COUNT($B$2:$B216)+1)</f>
        <v>215</v>
      </c>
      <c r="C217" t="s">
        <v>482</v>
      </c>
      <c r="D217" s="9" t="s">
        <v>2837</v>
      </c>
      <c r="E217">
        <f>SUM(BIASA[[#This Row],[AWAL]]-BIASA[[#This Row],[KELUAR]])</f>
        <v>3</v>
      </c>
      <c r="F217">
        <v>3</v>
      </c>
      <c r="G217" t="str">
        <f>IFERROR(INDEX(masuk[CTN],MATCH("B"&amp;ROW()-ROWS($A$1:$A$2),masuk[id],0)),"")</f>
        <v/>
      </c>
      <c r="H217">
        <f>SUMIF(keluar[concat],BIASA[[#This Row],[concat]],keluar[CTN])</f>
        <v>0</v>
      </c>
      <c r="I217" s="16" t="str">
        <f>IF(BIASA[[#This Row],[CTN]]=BIASA[[#This Row],[AWAL]],"",BIASA[[#This Row],[CTN]])</f>
        <v/>
      </c>
    </row>
    <row r="218" spans="1:9" x14ac:dyDescent="0.25">
      <c r="A218" t="str">
        <f>LOWER(SUBSTITUTE(SUBSTITUTE(SUBSTITUTE(BIASA[[#This Row],[NAMA BARANG]]," ",""),"-",""),".",""))</f>
        <v>bnotea5besifancy4d</v>
      </c>
      <c r="B218">
        <f>IF(BIASA[[#This Row],[CTN]]=0,"",COUNT($B$2:$B217)+1)</f>
        <v>216</v>
      </c>
      <c r="C218" t="s">
        <v>483</v>
      </c>
      <c r="D218" s="9" t="s">
        <v>223</v>
      </c>
      <c r="E218">
        <f>SUM(BIASA[[#This Row],[AWAL]]-BIASA[[#This Row],[KELUAR]])</f>
        <v>3</v>
      </c>
      <c r="F218">
        <v>3</v>
      </c>
      <c r="G218" t="str">
        <f>IFERROR(INDEX(masuk[CTN],MATCH("B"&amp;ROW()-ROWS($A$1:$A$2),masuk[id],0)),"")</f>
        <v/>
      </c>
      <c r="H218">
        <f>SUMIF(keluar[concat],BIASA[[#This Row],[concat]],keluar[CTN])</f>
        <v>0</v>
      </c>
      <c r="I218" s="16" t="str">
        <f>IF(BIASA[[#This Row],[CTN]]=BIASA[[#This Row],[AWAL]],"",BIASA[[#This Row],[CTN]])</f>
        <v/>
      </c>
    </row>
    <row r="219" spans="1:9" x14ac:dyDescent="0.25">
      <c r="A219" t="str">
        <f>LOWER(SUBSTITUTE(SUBSTITUTE(SUBSTITUTE(BIASA[[#This Row],[NAMA BARANG]]," ",""),"-",""),".",""))</f>
        <v>bnotea5pongz015sheepo</v>
      </c>
      <c r="B219">
        <f>IF(BIASA[[#This Row],[CTN]]=0,"",COUNT($B$2:$B218)+1)</f>
        <v>217</v>
      </c>
      <c r="C219" t="s">
        <v>484</v>
      </c>
      <c r="D219" s="9" t="s">
        <v>215</v>
      </c>
      <c r="E219">
        <f>SUM(BIASA[[#This Row],[AWAL]]-BIASA[[#This Row],[KELUAR]])</f>
        <v>5</v>
      </c>
      <c r="F219">
        <v>5</v>
      </c>
      <c r="G219" t="str">
        <f>IFERROR(INDEX(masuk[CTN],MATCH("B"&amp;ROW()-ROWS($A$1:$A$2),masuk[id],0)),"")</f>
        <v/>
      </c>
      <c r="H219">
        <f>SUMIF(keluar[concat],BIASA[[#This Row],[concat]],keluar[CTN])</f>
        <v>0</v>
      </c>
      <c r="I219" s="16" t="str">
        <f>IF(BIASA[[#This Row],[CTN]]=BIASA[[#This Row],[AWAL]],"",BIASA[[#This Row],[CTN]])</f>
        <v/>
      </c>
    </row>
    <row r="220" spans="1:9" x14ac:dyDescent="0.25">
      <c r="A220" t="str">
        <f>LOWER(SUBSTITUTE(SUBSTITUTE(SUBSTITUTE(BIASA[[#This Row],[NAMA BARANG]]," ",""),"-",""),".",""))</f>
        <v>bnotea5ponsplstdragon(5)/mm(4)</v>
      </c>
      <c r="B220">
        <f>IF(BIASA[[#This Row],[CTN]]=0,"",COUNT($B$2:$B219)+1)</f>
        <v>218</v>
      </c>
      <c r="C220" t="s">
        <v>485</v>
      </c>
      <c r="D220" s="9" t="s">
        <v>215</v>
      </c>
      <c r="E220">
        <f>SUM(BIASA[[#This Row],[AWAL]]-BIASA[[#This Row],[KELUAR]])</f>
        <v>9</v>
      </c>
      <c r="F220">
        <v>9</v>
      </c>
      <c r="G220" t="str">
        <f>IFERROR(INDEX(masuk[CTN],MATCH("B"&amp;ROW()-ROWS($A$1:$A$2),masuk[id],0)),"")</f>
        <v/>
      </c>
      <c r="H220">
        <f>SUMIF(keluar[concat],BIASA[[#This Row],[concat]],keluar[CTN])</f>
        <v>0</v>
      </c>
      <c r="I220" s="16" t="str">
        <f>IF(BIASA[[#This Row],[CTN]]=BIASA[[#This Row],[AWAL]],"",BIASA[[#This Row],[CTN]])</f>
        <v/>
      </c>
    </row>
    <row r="221" spans="1:9" x14ac:dyDescent="0.25">
      <c r="A221" t="str">
        <f>LOWER(SUBSTITUTE(SUBSTITUTE(SUBSTITUTE(BIASA[[#This Row],[NAMA BARANG]]," ",""),"-",""),".",""))</f>
        <v>balonangkalka3200</v>
      </c>
      <c r="B221">
        <f>IF(BIASA[[#This Row],[CTN]]=0,"",COUNT($B$2:$B220)+1)</f>
        <v>219</v>
      </c>
      <c r="C221" t="s">
        <v>486</v>
      </c>
      <c r="D221" s="9" t="s">
        <v>237</v>
      </c>
      <c r="E221">
        <f>SUM(BIASA[[#This Row],[AWAL]]-BIASA[[#This Row],[KELUAR]])</f>
        <v>1</v>
      </c>
      <c r="F221">
        <v>1</v>
      </c>
      <c r="G221" t="str">
        <f>IFERROR(INDEX(masuk[CTN],MATCH("B"&amp;ROW()-ROWS($A$1:$A$2),masuk[id],0)),"")</f>
        <v/>
      </c>
      <c r="H221">
        <f>SUMIF(keluar[concat],BIASA[[#This Row],[concat]],keluar[CTN])</f>
        <v>0</v>
      </c>
      <c r="I221" s="16" t="str">
        <f>IF(BIASA[[#This Row],[CTN]]=BIASA[[#This Row],[AWAL]],"",BIASA[[#This Row],[CTN]])</f>
        <v/>
      </c>
    </row>
    <row r="222" spans="1:9" x14ac:dyDescent="0.25">
      <c r="A222" t="str">
        <f>LOWER(SUBSTITUTE(SUBSTITUTE(SUBSTITUTE(BIASA[[#This Row],[NAMA BARANG]]," ",""),"-",""),".",""))</f>
        <v>balonbl10010</v>
      </c>
      <c r="B222">
        <f>IF(BIASA[[#This Row],[CTN]]=0,"",COUNT($B$2:$B221)+1)</f>
        <v>220</v>
      </c>
      <c r="C222" t="s">
        <v>487</v>
      </c>
      <c r="D222" s="9">
        <v>100</v>
      </c>
      <c r="E222">
        <f>SUM(BIASA[[#This Row],[AWAL]]-BIASA[[#This Row],[KELUAR]])</f>
        <v>9</v>
      </c>
      <c r="F222">
        <v>9</v>
      </c>
      <c r="G222" t="str">
        <f>IFERROR(INDEX(masuk[CTN],MATCH("B"&amp;ROW()-ROWS($A$1:$A$2),masuk[id],0)),"")</f>
        <v/>
      </c>
      <c r="H222">
        <f>SUMIF(keluar[concat],BIASA[[#This Row],[concat]],keluar[CTN])</f>
        <v>0</v>
      </c>
      <c r="I222" s="16" t="str">
        <f>IF(BIASA[[#This Row],[CTN]]=BIASA[[#This Row],[AWAL]],"",BIASA[[#This Row],[CTN]])</f>
        <v/>
      </c>
    </row>
    <row r="223" spans="1:9" x14ac:dyDescent="0.25">
      <c r="A223" t="str">
        <f>LOWER(SUBSTITUTE(SUBSTITUTE(SUBSTITUTE(BIASA[[#This Row],[NAMA BARANG]]," ",""),"-",""),".",""))</f>
        <v>balonbl100178m/p</v>
      </c>
      <c r="B223">
        <f>IF(BIASA[[#This Row],[CTN]]=0,"",COUNT($B$2:$B222)+1)</f>
        <v>221</v>
      </c>
      <c r="C223" t="s">
        <v>488</v>
      </c>
      <c r="D223" s="9">
        <v>100</v>
      </c>
      <c r="E223">
        <f>SUM(BIASA[[#This Row],[AWAL]]-BIASA[[#This Row],[KELUAR]])</f>
        <v>39</v>
      </c>
      <c r="F223">
        <v>39</v>
      </c>
      <c r="G223" t="str">
        <f>IFERROR(INDEX(masuk[CTN],MATCH("B"&amp;ROW()-ROWS($A$1:$A$2),masuk[id],0)),"")</f>
        <v/>
      </c>
      <c r="H223">
        <f>SUMIF(keluar[concat],BIASA[[#This Row],[concat]],keluar[CTN])</f>
        <v>0</v>
      </c>
      <c r="I223" s="16" t="str">
        <f>IF(BIASA[[#This Row],[CTN]]=BIASA[[#This Row],[AWAL]],"",BIASA[[#This Row],[CTN]])</f>
        <v/>
      </c>
    </row>
    <row r="224" spans="1:9" x14ac:dyDescent="0.25">
      <c r="A224" t="str">
        <f>LOWER(SUBSTITUTE(SUBSTITUTE(SUBSTITUTE(BIASA[[#This Row],[NAMA BARANG]]," ",""),"-",""),".",""))</f>
        <v>balonbl100192</v>
      </c>
      <c r="B224">
        <f>IF(BIASA[[#This Row],[CTN]]=0,"",COUNT($B$2:$B223)+1)</f>
        <v>222</v>
      </c>
      <c r="C224" t="s">
        <v>489</v>
      </c>
      <c r="D224" s="9">
        <v>100</v>
      </c>
      <c r="E224">
        <f>SUM(BIASA[[#This Row],[AWAL]]-BIASA[[#This Row],[KELUAR]])</f>
        <v>1</v>
      </c>
      <c r="F224">
        <v>1</v>
      </c>
      <c r="G224" t="str">
        <f>IFERROR(INDEX(masuk[CTN],MATCH("B"&amp;ROW()-ROWS($A$1:$A$2),masuk[id],0)),"")</f>
        <v/>
      </c>
      <c r="H224">
        <f>SUMIF(keluar[concat],BIASA[[#This Row],[concat]],keluar[CTN])</f>
        <v>0</v>
      </c>
      <c r="I224" s="16" t="str">
        <f>IF(BIASA[[#This Row],[CTN]]=BIASA[[#This Row],[AWAL]],"",BIASA[[#This Row],[CTN]])</f>
        <v/>
      </c>
    </row>
    <row r="225" spans="1:9" x14ac:dyDescent="0.25">
      <c r="A225" t="str">
        <f>LOWER(SUBSTITUTE(SUBSTITUTE(SUBSTITUTE(BIASA[[#This Row],[NAMA BARANG]]," ",""),"-",""),".",""))</f>
        <v>balonbl1002</v>
      </c>
      <c r="B225">
        <f>IF(BIASA[[#This Row],[CTN]]=0,"",COUNT($B$2:$B224)+1)</f>
        <v>223</v>
      </c>
      <c r="C225" t="s">
        <v>490</v>
      </c>
      <c r="D225" s="9">
        <v>100</v>
      </c>
      <c r="E225">
        <f>SUM(BIASA[[#This Row],[AWAL]]-BIASA[[#This Row],[KELUAR]])</f>
        <v>13</v>
      </c>
      <c r="F225">
        <v>13</v>
      </c>
      <c r="G225" t="str">
        <f>IFERROR(INDEX(masuk[CTN],MATCH("B"&amp;ROW()-ROWS($A$1:$A$2),masuk[id],0)),"")</f>
        <v/>
      </c>
      <c r="H225">
        <f>SUMIF(keluar[concat],BIASA[[#This Row],[concat]],keluar[CTN])</f>
        <v>0</v>
      </c>
      <c r="I225" s="16" t="str">
        <f>IF(BIASA[[#This Row],[CTN]]=BIASA[[#This Row],[AWAL]],"",BIASA[[#This Row],[CTN]])</f>
        <v/>
      </c>
    </row>
    <row r="226" spans="1:9" x14ac:dyDescent="0.25">
      <c r="A226" t="str">
        <f>LOWER(SUBSTITUTE(SUBSTITUTE(SUBSTITUTE(BIASA[[#This Row],[NAMA BARANG]]," ",""),"-",""),".",""))</f>
        <v>balonbl10022</v>
      </c>
      <c r="B226">
        <f>IF(BIASA[[#This Row],[CTN]]=0,"",COUNT($B$2:$B225)+1)</f>
        <v>224</v>
      </c>
      <c r="C226" t="s">
        <v>491</v>
      </c>
      <c r="D226" s="9">
        <v>100</v>
      </c>
      <c r="E226">
        <f>SUM(BIASA[[#This Row],[AWAL]]-BIASA[[#This Row],[KELUAR]])</f>
        <v>10</v>
      </c>
      <c r="F226">
        <v>10</v>
      </c>
      <c r="G226" t="str">
        <f>IFERROR(INDEX(masuk[CTN],MATCH("B"&amp;ROW()-ROWS($A$1:$A$2),masuk[id],0)),"")</f>
        <v/>
      </c>
      <c r="H226">
        <f>SUMIF(keluar[concat],BIASA[[#This Row],[concat]],keluar[CTN])</f>
        <v>0</v>
      </c>
      <c r="I226" s="16" t="str">
        <f>IF(BIASA[[#This Row],[CTN]]=BIASA[[#This Row],[AWAL]],"",BIASA[[#This Row],[CTN]])</f>
        <v/>
      </c>
    </row>
    <row r="227" spans="1:9" x14ac:dyDescent="0.25">
      <c r="A227" t="str">
        <f>LOWER(SUBSTITUTE(SUBSTITUTE(SUBSTITUTE(BIASA[[#This Row],[NAMA BARANG]]," ",""),"-",""),".",""))</f>
        <v>balonbl10023</v>
      </c>
      <c r="B227">
        <f>IF(BIASA[[#This Row],[CTN]]=0,"",COUNT($B$2:$B226)+1)</f>
        <v>225</v>
      </c>
      <c r="C227" t="s">
        <v>492</v>
      </c>
      <c r="D227" s="9">
        <v>100</v>
      </c>
      <c r="E227">
        <f>SUM(BIASA[[#This Row],[AWAL]]-BIASA[[#This Row],[KELUAR]])</f>
        <v>16</v>
      </c>
      <c r="F227">
        <v>16</v>
      </c>
      <c r="G227" t="str">
        <f>IFERROR(INDEX(masuk[CTN],MATCH("B"&amp;ROW()-ROWS($A$1:$A$2),masuk[id],0)),"")</f>
        <v/>
      </c>
      <c r="H227">
        <f>SUMIF(keluar[concat],BIASA[[#This Row],[concat]],keluar[CTN])</f>
        <v>0</v>
      </c>
      <c r="I227" s="16" t="str">
        <f>IF(BIASA[[#This Row],[CTN]]=BIASA[[#This Row],[AWAL]],"",BIASA[[#This Row],[CTN]])</f>
        <v/>
      </c>
    </row>
    <row r="228" spans="1:9" x14ac:dyDescent="0.25">
      <c r="A228" t="str">
        <f>LOWER(SUBSTITUTE(SUBSTITUTE(SUBSTITUTE(BIASA[[#This Row],[NAMA BARANG]]," ",""),"-",""),".",""))</f>
        <v>balonbl10025</v>
      </c>
      <c r="B228">
        <f>IF(BIASA[[#This Row],[CTN]]=0,"",COUNT($B$2:$B227)+1)</f>
        <v>226</v>
      </c>
      <c r="C228" t="s">
        <v>493</v>
      </c>
      <c r="D228" s="9">
        <v>100</v>
      </c>
      <c r="E228">
        <f>SUM(BIASA[[#This Row],[AWAL]]-BIASA[[#This Row],[KELUAR]])</f>
        <v>11</v>
      </c>
      <c r="F228">
        <v>11</v>
      </c>
      <c r="G228" t="str">
        <f>IFERROR(INDEX(masuk[CTN],MATCH("B"&amp;ROW()-ROWS($A$1:$A$2),masuk[id],0)),"")</f>
        <v/>
      </c>
      <c r="H228">
        <f>SUMIF(keluar[concat],BIASA[[#This Row],[concat]],keluar[CTN])</f>
        <v>0</v>
      </c>
      <c r="I228" s="16" t="str">
        <f>IF(BIASA[[#This Row],[CTN]]=BIASA[[#This Row],[AWAL]],"",BIASA[[#This Row],[CTN]])</f>
        <v/>
      </c>
    </row>
    <row r="229" spans="1:9" x14ac:dyDescent="0.25">
      <c r="A229" t="str">
        <f>LOWER(SUBSTITUTE(SUBSTITUTE(SUBSTITUTE(BIASA[[#This Row],[NAMA BARANG]]," ",""),"-",""),".",""))</f>
        <v>balonbl1003</v>
      </c>
      <c r="B229">
        <f>IF(BIASA[[#This Row],[CTN]]=0,"",COUNT($B$2:$B228)+1)</f>
        <v>227</v>
      </c>
      <c r="C229" t="s">
        <v>494</v>
      </c>
      <c r="D229" s="9">
        <v>100</v>
      </c>
      <c r="E229">
        <f>SUM(BIASA[[#This Row],[AWAL]]-BIASA[[#This Row],[KELUAR]])</f>
        <v>11</v>
      </c>
      <c r="F229">
        <v>11</v>
      </c>
      <c r="G229" t="str">
        <f>IFERROR(INDEX(masuk[CTN],MATCH("B"&amp;ROW()-ROWS($A$1:$A$2),masuk[id],0)),"")</f>
        <v/>
      </c>
      <c r="H229">
        <f>SUMIF(keluar[concat],BIASA[[#This Row],[concat]],keluar[CTN])</f>
        <v>0</v>
      </c>
      <c r="I229" s="16" t="str">
        <f>IF(BIASA[[#This Row],[CTN]]=BIASA[[#This Row],[AWAL]],"",BIASA[[#This Row],[CTN]])</f>
        <v/>
      </c>
    </row>
    <row r="230" spans="1:9" x14ac:dyDescent="0.25">
      <c r="A230" t="str">
        <f>LOWER(SUBSTITUTE(SUBSTITUTE(SUBSTITUTE(BIASA[[#This Row],[NAMA BARANG]]," ",""),"-",""),".",""))</f>
        <v>balonbl1005</v>
      </c>
      <c r="B230">
        <f>IF(BIASA[[#This Row],[CTN]]=0,"",COUNT($B$2:$B229)+1)</f>
        <v>228</v>
      </c>
      <c r="C230" t="s">
        <v>495</v>
      </c>
      <c r="D230" s="9">
        <v>100</v>
      </c>
      <c r="E230">
        <f>SUM(BIASA[[#This Row],[AWAL]]-BIASA[[#This Row],[KELUAR]])</f>
        <v>10</v>
      </c>
      <c r="F230">
        <v>10</v>
      </c>
      <c r="G230" t="str">
        <f>IFERROR(INDEX(masuk[CTN],MATCH("B"&amp;ROW()-ROWS($A$1:$A$2),masuk[id],0)),"")</f>
        <v/>
      </c>
      <c r="H230">
        <f>SUMIF(keluar[concat],BIASA[[#This Row],[concat]],keluar[CTN])</f>
        <v>0</v>
      </c>
      <c r="I230" s="16" t="str">
        <f>IF(BIASA[[#This Row],[CTN]]=BIASA[[#This Row],[AWAL]],"",BIASA[[#This Row],[CTN]])</f>
        <v/>
      </c>
    </row>
    <row r="231" spans="1:9" x14ac:dyDescent="0.25">
      <c r="A231" t="str">
        <f>LOWER(SUBSTITUTE(SUBSTITUTE(SUBSTITUTE(BIASA[[#This Row],[NAMA BARANG]]," ",""),"-",""),".",""))</f>
        <v>balonbl1006</v>
      </c>
      <c r="B231">
        <f>IF(BIASA[[#This Row],[CTN]]=0,"",COUNT($B$2:$B230)+1)</f>
        <v>229</v>
      </c>
      <c r="C231" t="s">
        <v>496</v>
      </c>
      <c r="D231" s="9">
        <v>100</v>
      </c>
      <c r="E231">
        <f>SUM(BIASA[[#This Row],[AWAL]]-BIASA[[#This Row],[KELUAR]])</f>
        <v>9</v>
      </c>
      <c r="F231">
        <v>9</v>
      </c>
      <c r="G231" t="str">
        <f>IFERROR(INDEX(masuk[CTN],MATCH("B"&amp;ROW()-ROWS($A$1:$A$2),masuk[id],0)),"")</f>
        <v/>
      </c>
      <c r="H231">
        <f>SUMIF(keluar[concat],BIASA[[#This Row],[concat]],keluar[CTN])</f>
        <v>0</v>
      </c>
      <c r="I231" s="16" t="str">
        <f>IF(BIASA[[#This Row],[CTN]]=BIASA[[#This Row],[AWAL]],"",BIASA[[#This Row],[CTN]])</f>
        <v/>
      </c>
    </row>
    <row r="232" spans="1:9" x14ac:dyDescent="0.25">
      <c r="A232" t="str">
        <f>LOWER(SUBSTITUTE(SUBSTITUTE(SUBSTITUTE(BIASA[[#This Row],[NAMA BARANG]]," ",""),"-",""),".",""))</f>
        <v>balonbl1007</v>
      </c>
      <c r="B232">
        <f>IF(BIASA[[#This Row],[CTN]]=0,"",COUNT($B$2:$B231)+1)</f>
        <v>230</v>
      </c>
      <c r="C232" t="s">
        <v>497</v>
      </c>
      <c r="D232" s="9">
        <v>100</v>
      </c>
      <c r="E232">
        <f>SUM(BIASA[[#This Row],[AWAL]]-BIASA[[#This Row],[KELUAR]])</f>
        <v>12</v>
      </c>
      <c r="F232">
        <v>12</v>
      </c>
      <c r="G232" t="str">
        <f>IFERROR(INDEX(masuk[CTN],MATCH("B"&amp;ROW()-ROWS($A$1:$A$2),masuk[id],0)),"")</f>
        <v/>
      </c>
      <c r="H232">
        <f>SUMIF(keluar[concat],BIASA[[#This Row],[concat]],keluar[CTN])</f>
        <v>0</v>
      </c>
      <c r="I232" s="16" t="str">
        <f>IF(BIASA[[#This Row],[CTN]]=BIASA[[#This Row],[AWAL]],"",BIASA[[#This Row],[CTN]])</f>
        <v/>
      </c>
    </row>
    <row r="233" spans="1:9" x14ac:dyDescent="0.25">
      <c r="A233" t="str">
        <f>LOWER(SUBSTITUTE(SUBSTITUTE(SUBSTITUTE(BIASA[[#This Row],[NAMA BARANG]]," ",""),"-",""),".",""))</f>
        <v>balonbl1008</v>
      </c>
      <c r="B233">
        <f>IF(BIASA[[#This Row],[CTN]]=0,"",COUNT($B$2:$B232)+1)</f>
        <v>231</v>
      </c>
      <c r="C233" t="s">
        <v>498</v>
      </c>
      <c r="D233" s="9">
        <v>100</v>
      </c>
      <c r="E233">
        <f>SUM(BIASA[[#This Row],[AWAL]]-BIASA[[#This Row],[KELUAR]])</f>
        <v>7</v>
      </c>
      <c r="F233">
        <v>7</v>
      </c>
      <c r="G233" t="str">
        <f>IFERROR(INDEX(masuk[CTN],MATCH("B"&amp;ROW()-ROWS($A$1:$A$2),masuk[id],0)),"")</f>
        <v/>
      </c>
      <c r="H233">
        <f>SUMIF(keluar[concat],BIASA[[#This Row],[concat]],keluar[CTN])</f>
        <v>0</v>
      </c>
      <c r="I233" s="16" t="str">
        <f>IF(BIASA[[#This Row],[CTN]]=BIASA[[#This Row],[AWAL]],"",BIASA[[#This Row],[CTN]])</f>
        <v/>
      </c>
    </row>
    <row r="234" spans="1:9" x14ac:dyDescent="0.25">
      <c r="A234" t="str">
        <f>LOWER(SUBSTITUTE(SUBSTITUTE(SUBSTITUTE(BIASA[[#This Row],[NAMA BARANG]]," ",""),"-",""),".",""))</f>
        <v>balonbl10082</v>
      </c>
      <c r="B234">
        <f>IF(BIASA[[#This Row],[CTN]]=0,"",COUNT($B$2:$B233)+1)</f>
        <v>232</v>
      </c>
      <c r="C234" t="s">
        <v>499</v>
      </c>
      <c r="D234" s="9">
        <v>100</v>
      </c>
      <c r="E234">
        <f>SUM(BIASA[[#This Row],[AWAL]]-BIASA[[#This Row],[KELUAR]])</f>
        <v>11</v>
      </c>
      <c r="F234">
        <v>11</v>
      </c>
      <c r="G234" t="str">
        <f>IFERROR(INDEX(masuk[CTN],MATCH("B"&amp;ROW()-ROWS($A$1:$A$2),masuk[id],0)),"")</f>
        <v/>
      </c>
      <c r="H234">
        <f>SUMIF(keluar[concat],BIASA[[#This Row],[concat]],keluar[CTN])</f>
        <v>0</v>
      </c>
      <c r="I234" s="16" t="str">
        <f>IF(BIASA[[#This Row],[CTN]]=BIASA[[#This Row],[AWAL]],"",BIASA[[#This Row],[CTN]])</f>
        <v/>
      </c>
    </row>
    <row r="235" spans="1:9" x14ac:dyDescent="0.25">
      <c r="A235" t="str">
        <f>LOWER(SUBSTITUTE(SUBSTITUTE(SUBSTITUTE(BIASA[[#This Row],[NAMA BARANG]]," ",""),"-",""),".",""))</f>
        <v>balonbl1009</v>
      </c>
      <c r="B235">
        <f>IF(BIASA[[#This Row],[CTN]]=0,"",COUNT($B$2:$B234)+1)</f>
        <v>233</v>
      </c>
      <c r="C235" t="s">
        <v>500</v>
      </c>
      <c r="D235" s="9">
        <v>100</v>
      </c>
      <c r="E235">
        <f>SUM(BIASA[[#This Row],[AWAL]]-BIASA[[#This Row],[KELUAR]])</f>
        <v>9</v>
      </c>
      <c r="F235">
        <v>9</v>
      </c>
      <c r="G235" t="str">
        <f>IFERROR(INDEX(masuk[CTN],MATCH("B"&amp;ROW()-ROWS($A$1:$A$2),masuk[id],0)),"")</f>
        <v/>
      </c>
      <c r="H235">
        <f>SUMIF(keluar[concat],BIASA[[#This Row],[concat]],keluar[CTN])</f>
        <v>0</v>
      </c>
      <c r="I235" s="16" t="str">
        <f>IF(BIASA[[#This Row],[CTN]]=BIASA[[#This Row],[AWAL]],"",BIASA[[#This Row],[CTN]])</f>
        <v/>
      </c>
    </row>
    <row r="236" spans="1:9" x14ac:dyDescent="0.25">
      <c r="A236" t="str">
        <f>LOWER(SUBSTITUTE(SUBSTITUTE(SUBSTITUTE(BIASA[[#This Row],[NAMA BARANG]]," ",""),"-",""),".",""))</f>
        <v>balonbl10092</v>
      </c>
      <c r="B236">
        <f>IF(BIASA[[#This Row],[CTN]]=0,"",COUNT($B$2:$B235)+1)</f>
        <v>234</v>
      </c>
      <c r="C236" t="s">
        <v>501</v>
      </c>
      <c r="D236" s="9">
        <v>100</v>
      </c>
      <c r="E236">
        <f>SUM(BIASA[[#This Row],[AWAL]]-BIASA[[#This Row],[KELUAR]])</f>
        <v>6</v>
      </c>
      <c r="F236">
        <v>6</v>
      </c>
      <c r="G236" t="str">
        <f>IFERROR(INDEX(masuk[CTN],MATCH("B"&amp;ROW()-ROWS($A$1:$A$2),masuk[id],0)),"")</f>
        <v/>
      </c>
      <c r="H236">
        <f>SUMIF(keluar[concat],BIASA[[#This Row],[concat]],keluar[CTN])</f>
        <v>0</v>
      </c>
      <c r="I236" s="16" t="str">
        <f>IF(BIASA[[#This Row],[CTN]]=BIASA[[#This Row],[AWAL]],"",BIASA[[#This Row],[CTN]])</f>
        <v/>
      </c>
    </row>
    <row r="237" spans="1:9" x14ac:dyDescent="0.25">
      <c r="A237" t="str">
        <f>LOWER(SUBSTITUTE(SUBSTITUTE(SUBSTITUTE(BIASA[[#This Row],[NAMA BARANG]]," ",""),"-",""),".",""))</f>
        <v>balonbulanbintangbl1808</v>
      </c>
      <c r="B237">
        <f>IF(BIASA[[#This Row],[CTN]]=0,"",COUNT($B$2:$B236)+1)</f>
        <v>235</v>
      </c>
      <c r="C237" t="s">
        <v>502</v>
      </c>
      <c r="D237" s="9">
        <v>100</v>
      </c>
      <c r="E237">
        <f>SUM(BIASA[[#This Row],[AWAL]]-BIASA[[#This Row],[KELUAR]])</f>
        <v>3</v>
      </c>
      <c r="F237">
        <v>3</v>
      </c>
      <c r="G237" t="str">
        <f>IFERROR(INDEX(masuk[CTN],MATCH("B"&amp;ROW()-ROWS($A$1:$A$2),masuk[id],0)),"")</f>
        <v/>
      </c>
      <c r="H237">
        <f>SUMIF(keluar[concat],BIASA[[#This Row],[concat]],keluar[CTN])</f>
        <v>0</v>
      </c>
      <c r="I237" s="16" t="str">
        <f>IF(BIASA[[#This Row],[CTN]]=BIASA[[#This Row],[AWAL]],"",BIASA[[#This Row],[CTN]])</f>
        <v/>
      </c>
    </row>
    <row r="238" spans="1:9" x14ac:dyDescent="0.25">
      <c r="A238" t="str">
        <f>LOWER(SUBSTITUTE(SUBSTITUTE(SUBSTITUTE(BIASA[[#This Row],[NAMA BARANG]]," ",""),"-",""),".",""))</f>
        <v>balondoublebl2402</v>
      </c>
      <c r="B238">
        <f>IF(BIASA[[#This Row],[CTN]]=0,"",COUNT($B$2:$B237)+1)</f>
        <v>236</v>
      </c>
      <c r="C238" t="s">
        <v>503</v>
      </c>
      <c r="D238" s="9">
        <v>100</v>
      </c>
      <c r="E238">
        <f>SUM(BIASA[[#This Row],[AWAL]]-BIASA[[#This Row],[KELUAR]])</f>
        <v>1</v>
      </c>
      <c r="F238">
        <v>1</v>
      </c>
      <c r="G238" t="str">
        <f>IFERROR(INDEX(masuk[CTN],MATCH("B"&amp;ROW()-ROWS($A$1:$A$2),masuk[id],0)),"")</f>
        <v/>
      </c>
      <c r="H238">
        <f>SUMIF(keluar[concat],BIASA[[#This Row],[concat]],keluar[CTN])</f>
        <v>0</v>
      </c>
      <c r="I238" s="16" t="str">
        <f>IF(BIASA[[#This Row],[CTN]]=BIASA[[#This Row],[AWAL]],"",BIASA[[#This Row],[CTN]])</f>
        <v/>
      </c>
    </row>
    <row r="239" spans="1:9" x14ac:dyDescent="0.25">
      <c r="A239" t="str">
        <f>LOWER(SUBSTITUTE(SUBSTITUTE(SUBSTITUTE(BIASA[[#This Row],[NAMA BARANG]]," ",""),"-",""),".",""))</f>
        <v>balonfoilmetallikangkabfoia</v>
      </c>
      <c r="B239">
        <f>IF(BIASA[[#This Row],[CTN]]=0,"",COUNT($B$2:$B238)+1)</f>
        <v>237</v>
      </c>
      <c r="C239" t="s">
        <v>504</v>
      </c>
      <c r="D239" s="9" t="s">
        <v>2838</v>
      </c>
      <c r="E239">
        <f>SUM(BIASA[[#This Row],[AWAL]]-BIASA[[#This Row],[KELUAR]])</f>
        <v>1</v>
      </c>
      <c r="F239">
        <v>1</v>
      </c>
      <c r="G239" t="str">
        <f>IFERROR(INDEX(masuk[CTN],MATCH("B"&amp;ROW()-ROWS($A$1:$A$2),masuk[id],0)),"")</f>
        <v/>
      </c>
      <c r="H239">
        <f>SUMIF(keluar[concat],BIASA[[#This Row],[concat]],keluar[CTN])</f>
        <v>0</v>
      </c>
      <c r="I239" s="16" t="str">
        <f>IF(BIASA[[#This Row],[CTN]]=BIASA[[#This Row],[AWAL]],"",BIASA[[#This Row],[CTN]])</f>
        <v/>
      </c>
    </row>
    <row r="240" spans="1:9" x14ac:dyDescent="0.25">
      <c r="A240" t="str">
        <f>LOWER(SUBSTITUTE(SUBSTITUTE(SUBSTITUTE(BIASA[[#This Row],[NAMA BARANG]]," ",""),"-",""),".",""))</f>
        <v>balonfslovelovelkf3200m11</v>
      </c>
      <c r="B240">
        <f>IF(BIASA[[#This Row],[CTN]]=0,"",COUNT($B$2:$B239)+1)</f>
        <v>238</v>
      </c>
      <c r="C240" t="s">
        <v>505</v>
      </c>
      <c r="D240" s="9" t="s">
        <v>237</v>
      </c>
      <c r="E240">
        <f>SUM(BIASA[[#This Row],[AWAL]]-BIASA[[#This Row],[KELUAR]])</f>
        <v>1</v>
      </c>
      <c r="F240">
        <v>1</v>
      </c>
      <c r="G240" t="str">
        <f>IFERROR(INDEX(masuk[CTN],MATCH("B"&amp;ROW()-ROWS($A$1:$A$2),masuk[id],0)),"")</f>
        <v/>
      </c>
      <c r="H240">
        <f>SUMIF(keluar[concat],BIASA[[#This Row],[concat]],keluar[CTN])</f>
        <v>0</v>
      </c>
      <c r="I240" s="16" t="str">
        <f>IF(BIASA[[#This Row],[CTN]]=BIASA[[#This Row],[AWAL]],"",BIASA[[#This Row],[CTN]])</f>
        <v/>
      </c>
    </row>
    <row r="241" spans="1:9" x14ac:dyDescent="0.25">
      <c r="A241" t="str">
        <f>LOWER(SUBSTITUTE(SUBSTITUTE(SUBSTITUTE(BIASA[[#This Row],[NAMA BARANG]]," ",""),"-",""),".",""))</f>
        <v>balonfsmickeylkf3200m3</v>
      </c>
      <c r="B241">
        <f>IF(BIASA[[#This Row],[CTN]]=0,"",COUNT($B$2:$B240)+1)</f>
        <v>239</v>
      </c>
      <c r="C241" t="s">
        <v>506</v>
      </c>
      <c r="D241" s="9" t="s">
        <v>237</v>
      </c>
      <c r="E241">
        <f>SUM(BIASA[[#This Row],[AWAL]]-BIASA[[#This Row],[KELUAR]])</f>
        <v>1</v>
      </c>
      <c r="F241">
        <v>1</v>
      </c>
      <c r="G241" t="str">
        <f>IFERROR(INDEX(masuk[CTN],MATCH("B"&amp;ROW()-ROWS($A$1:$A$2),masuk[id],0)),"")</f>
        <v/>
      </c>
      <c r="H241">
        <f>SUMIF(keluar[concat],BIASA[[#This Row],[concat]],keluar[CTN])</f>
        <v>0</v>
      </c>
      <c r="I241" s="16" t="str">
        <f>IF(BIASA[[#This Row],[CTN]]=BIASA[[#This Row],[AWAL]],"",BIASA[[#This Row],[CTN]])</f>
        <v/>
      </c>
    </row>
    <row r="242" spans="1:9" x14ac:dyDescent="0.25">
      <c r="A242" t="str">
        <f>LOWER(SUBSTITUTE(SUBSTITUTE(SUBSTITUTE(BIASA[[#This Row],[NAMA BARANG]]," ",""),"-",""),".",""))</f>
        <v>balonfspolkadotlkf3200pw</v>
      </c>
      <c r="B242">
        <f>IF(BIASA[[#This Row],[CTN]]=0,"",COUNT($B$2:$B241)+1)</f>
        <v>240</v>
      </c>
      <c r="C242" t="s">
        <v>507</v>
      </c>
      <c r="D242" s="9" t="s">
        <v>237</v>
      </c>
      <c r="E242">
        <f>SUM(BIASA[[#This Row],[AWAL]]-BIASA[[#This Row],[KELUAR]])</f>
        <v>3</v>
      </c>
      <c r="F242">
        <v>3</v>
      </c>
      <c r="G242" t="str">
        <f>IFERROR(INDEX(masuk[CTN],MATCH("B"&amp;ROW()-ROWS($A$1:$A$2),masuk[id],0)),"")</f>
        <v/>
      </c>
      <c r="H242">
        <f>SUMIF(keluar[concat],BIASA[[#This Row],[concat]],keluar[CTN])</f>
        <v>0</v>
      </c>
      <c r="I242" s="16" t="str">
        <f>IF(BIASA[[#This Row],[CTN]]=BIASA[[#This Row],[AWAL]],"",BIASA[[#This Row],[CTN]])</f>
        <v/>
      </c>
    </row>
    <row r="243" spans="1:9" x14ac:dyDescent="0.25">
      <c r="A243" t="str">
        <f>LOWER(SUBSTITUTE(SUBSTITUTE(SUBSTITUTE(BIASA[[#This Row],[NAMA BARANG]]," ",""),"-",""),".",""))</f>
        <v>balonlkf3200m4</v>
      </c>
      <c r="B243">
        <f>IF(BIASA[[#This Row],[CTN]]=0,"",COUNT($B$2:$B242)+1)</f>
        <v>241</v>
      </c>
      <c r="C243" t="s">
        <v>508</v>
      </c>
      <c r="D243" s="9" t="s">
        <v>237</v>
      </c>
      <c r="E243">
        <f>SUM(BIASA[[#This Row],[AWAL]]-BIASA[[#This Row],[KELUAR]])</f>
        <v>1</v>
      </c>
      <c r="F243">
        <v>1</v>
      </c>
      <c r="G243" t="str">
        <f>IFERROR(INDEX(masuk[CTN],MATCH("B"&amp;ROW()-ROWS($A$1:$A$2),masuk[id],0)),"")</f>
        <v/>
      </c>
      <c r="H243">
        <f>SUMIF(keluar[concat],BIASA[[#This Row],[concat]],keluar[CTN])</f>
        <v>0</v>
      </c>
      <c r="I243" s="16" t="str">
        <f>IF(BIASA[[#This Row],[CTN]]=BIASA[[#This Row],[AWAL]],"",BIASA[[#This Row],[CTN]])</f>
        <v/>
      </c>
    </row>
    <row r="244" spans="1:9" x14ac:dyDescent="0.25">
      <c r="A244" t="str">
        <f>LOWER(SUBSTITUTE(SUBSTITUTE(SUBSTITUTE(BIASA[[#This Row],[NAMA BARANG]]," ",""),"-",""),".",""))</f>
        <v>balonlmp2200</v>
      </c>
      <c r="B244">
        <f>IF(BIASA[[#This Row],[CTN]]=0,"",COUNT($B$2:$B243)+1)</f>
        <v>242</v>
      </c>
      <c r="C244" t="s">
        <v>509</v>
      </c>
      <c r="D244" s="9" t="s">
        <v>210</v>
      </c>
      <c r="E244">
        <f>SUM(BIASA[[#This Row],[AWAL]]-BIASA[[#This Row],[KELUAR]])</f>
        <v>10</v>
      </c>
      <c r="F244">
        <v>10</v>
      </c>
      <c r="G244" t="str">
        <f>IFERROR(INDEX(masuk[CTN],MATCH("B"&amp;ROW()-ROWS($A$1:$A$2),masuk[id],0)),"")</f>
        <v/>
      </c>
      <c r="H244">
        <f>SUMIF(keluar[concat],BIASA[[#This Row],[concat]],keluar[CTN])</f>
        <v>0</v>
      </c>
      <c r="I244" s="16" t="str">
        <f>IF(BIASA[[#This Row],[CTN]]=BIASA[[#This Row],[AWAL]],"",BIASA[[#This Row],[CTN]])</f>
        <v/>
      </c>
    </row>
    <row r="245" spans="1:9" x14ac:dyDescent="0.25">
      <c r="A245" t="str">
        <f>LOWER(SUBSTITUTE(SUBSTITUTE(SUBSTITUTE(BIASA[[#This Row],[NAMA BARANG]]," ",""),"-",""),".",""))</f>
        <v>balonmetalikhblms2800hb</v>
      </c>
      <c r="B245">
        <f>IF(BIASA[[#This Row],[CTN]]=0,"",COUNT($B$2:$B244)+1)</f>
        <v>243</v>
      </c>
      <c r="C245" t="s">
        <v>510</v>
      </c>
      <c r="D245" s="9">
        <v>50</v>
      </c>
      <c r="E245">
        <f>SUM(BIASA[[#This Row],[AWAL]]-BIASA[[#This Row],[KELUAR]])</f>
        <v>2</v>
      </c>
      <c r="F245">
        <v>2</v>
      </c>
      <c r="G245" t="str">
        <f>IFERROR(INDEX(masuk[CTN],MATCH("B"&amp;ROW()-ROWS($A$1:$A$2),masuk[id],0)),"")</f>
        <v/>
      </c>
      <c r="H245">
        <f>SUMIF(keluar[concat],BIASA[[#This Row],[concat]],keluar[CTN])</f>
        <v>0</v>
      </c>
      <c r="I245" s="16" t="str">
        <f>IF(BIASA[[#This Row],[CTN]]=BIASA[[#This Row],[AWAL]],"",BIASA[[#This Row],[CTN]])</f>
        <v/>
      </c>
    </row>
    <row r="246" spans="1:9" x14ac:dyDescent="0.25">
      <c r="A246" t="str">
        <f>LOWER(SUBSTITUTE(SUBSTITUTE(SUBSTITUTE(BIASA[[#This Row],[NAMA BARANG]]," ",""),"-",""),".",""))</f>
        <v>balonmetaliklkm2800</v>
      </c>
      <c r="B246">
        <f>IF(BIASA[[#This Row],[CTN]]=0,"",COUNT($B$2:$B245)+1)</f>
        <v>244</v>
      </c>
      <c r="C246" t="s">
        <v>511</v>
      </c>
      <c r="D246" s="9" t="s">
        <v>237</v>
      </c>
      <c r="E246">
        <f>SUM(BIASA[[#This Row],[AWAL]]-BIASA[[#This Row],[KELUAR]])</f>
        <v>1</v>
      </c>
      <c r="F246">
        <v>1</v>
      </c>
      <c r="G246" t="str">
        <f>IFERROR(INDEX(masuk[CTN],MATCH("B"&amp;ROW()-ROWS($A$1:$A$2),masuk[id],0)),"")</f>
        <v/>
      </c>
      <c r="H246">
        <f>SUMIF(keluar[concat],BIASA[[#This Row],[concat]],keluar[CTN])</f>
        <v>0</v>
      </c>
      <c r="I246" s="16" t="str">
        <f>IF(BIASA[[#This Row],[CTN]]=BIASA[[#This Row],[AWAL]],"",BIASA[[#This Row],[CTN]])</f>
        <v/>
      </c>
    </row>
    <row r="247" spans="1:9" x14ac:dyDescent="0.25">
      <c r="A247" t="str">
        <f>LOWER(SUBSTITUTE(SUBSTITUTE(SUBSTITUTE(BIASA[[#This Row],[NAMA BARANG]]," ",""),"-",""),".",""))</f>
        <v>balonmetalikyoeker(20)</v>
      </c>
      <c r="B247">
        <f>IF(BIASA[[#This Row],[CTN]]=0,"",COUNT($B$2:$B246)+1)</f>
        <v>245</v>
      </c>
      <c r="C247" t="s">
        <v>512</v>
      </c>
      <c r="D247" s="9" t="s">
        <v>2839</v>
      </c>
      <c r="E247">
        <f>SUM(BIASA[[#This Row],[AWAL]]-BIASA[[#This Row],[KELUAR]])</f>
        <v>37</v>
      </c>
      <c r="F247">
        <v>37</v>
      </c>
      <c r="G247" t="str">
        <f>IFERROR(INDEX(masuk[CTN],MATCH("B"&amp;ROW()-ROWS($A$1:$A$2),masuk[id],0)),"")</f>
        <v/>
      </c>
      <c r="H247">
        <f>SUMIF(keluar[concat],BIASA[[#This Row],[concat]],keluar[CTN])</f>
        <v>0</v>
      </c>
      <c r="I247" s="16" t="str">
        <f>IF(BIASA[[#This Row],[CTN]]=BIASA[[#This Row],[AWAL]],"",BIASA[[#This Row],[CTN]])</f>
        <v/>
      </c>
    </row>
    <row r="248" spans="1:9" x14ac:dyDescent="0.25">
      <c r="A248" t="str">
        <f>LOWER(SUBSTITUTE(SUBSTITUTE(SUBSTITUTE(BIASA[[#This Row],[NAMA BARANG]]," ",""),"-",""),".",""))</f>
        <v>balonmickeykcl(20)</v>
      </c>
      <c r="B248">
        <f>IF(BIASA[[#This Row],[CTN]]=0,"",COUNT($B$2:$B247)+1)</f>
        <v>246</v>
      </c>
      <c r="C248" t="s">
        <v>513</v>
      </c>
      <c r="D248" s="9" t="s">
        <v>2840</v>
      </c>
      <c r="E248">
        <f>SUM(BIASA[[#This Row],[AWAL]]-BIASA[[#This Row],[KELUAR]])</f>
        <v>4</v>
      </c>
      <c r="F248">
        <v>4</v>
      </c>
      <c r="G248" t="str">
        <f>IFERROR(INDEX(masuk[CTN],MATCH("B"&amp;ROW()-ROWS($A$1:$A$2),masuk[id],0)),"")</f>
        <v/>
      </c>
      <c r="H248">
        <f>SUMIF(keluar[concat],BIASA[[#This Row],[concat]],keluar[CTN])</f>
        <v>0</v>
      </c>
      <c r="I248" s="16" t="str">
        <f>IF(BIASA[[#This Row],[CTN]]=BIASA[[#This Row],[AWAL]],"",BIASA[[#This Row],[CTN]])</f>
        <v/>
      </c>
    </row>
    <row r="249" spans="1:9" x14ac:dyDescent="0.25">
      <c r="A249" t="str">
        <f>LOWER(SUBSTITUTE(SUBSTITUTE(SUBSTITUTE(BIASA[[#This Row],[NAMA BARANG]]," ",""),"-",""),".",""))</f>
        <v>balontatasuryaks1222</v>
      </c>
      <c r="B249">
        <f>IF(BIASA[[#This Row],[CTN]]=0,"",COUNT($B$2:$B248)+1)</f>
        <v>247</v>
      </c>
      <c r="C249" t="s">
        <v>515</v>
      </c>
      <c r="D249" s="9" t="s">
        <v>2841</v>
      </c>
      <c r="E249">
        <f>SUM(BIASA[[#This Row],[AWAL]]-BIASA[[#This Row],[KELUAR]])</f>
        <v>9</v>
      </c>
      <c r="F249">
        <v>9</v>
      </c>
      <c r="G249" t="str">
        <f>IFERROR(INDEX(masuk[CTN],MATCH("B"&amp;ROW()-ROWS($A$1:$A$2),masuk[id],0)),"")</f>
        <v/>
      </c>
      <c r="H249">
        <f>SUMIF(keluar[concat],BIASA[[#This Row],[concat]],keluar[CTN])</f>
        <v>0</v>
      </c>
      <c r="I249" s="16" t="str">
        <f>IF(BIASA[[#This Row],[CTN]]=BIASA[[#This Row],[AWAL]],"",BIASA[[#This Row],[CTN]])</f>
        <v/>
      </c>
    </row>
    <row r="250" spans="1:9" x14ac:dyDescent="0.25">
      <c r="A250" t="str">
        <f>LOWER(SUBSTITUTE(SUBSTITUTE(SUBSTITUTE(BIASA[[#This Row],[NAMA BARANG]]," ",""),"-",""),".",""))</f>
        <v>balonzodiak2260</v>
      </c>
      <c r="B250">
        <f>IF(BIASA[[#This Row],[CTN]]=0,"",COUNT($B$2:$B249)+1)</f>
        <v>248</v>
      </c>
      <c r="C250" t="s">
        <v>516</v>
      </c>
      <c r="D250" s="9" t="s">
        <v>2841</v>
      </c>
      <c r="E250">
        <f>SUM(BIASA[[#This Row],[AWAL]]-BIASA[[#This Row],[KELUAR]])</f>
        <v>2</v>
      </c>
      <c r="F250">
        <v>2</v>
      </c>
      <c r="G250" t="str">
        <f>IFERROR(INDEX(masuk[CTN],MATCH("B"&amp;ROW()-ROWS($A$1:$A$2),masuk[id],0)),"")</f>
        <v/>
      </c>
      <c r="H250">
        <f>SUMIF(keluar[concat],BIASA[[#This Row],[concat]],keluar[CTN])</f>
        <v>0</v>
      </c>
      <c r="I250" s="16" t="str">
        <f>IF(BIASA[[#This Row],[CTN]]=BIASA[[#This Row],[AWAL]],"",BIASA[[#This Row],[CTN]])</f>
        <v/>
      </c>
    </row>
    <row r="251" spans="1:9" x14ac:dyDescent="0.25">
      <c r="A251" t="str">
        <f>LOWER(SUBSTITUTE(SUBSTITUTE(SUBSTITUTE(BIASA[[#This Row],[NAMA BARANG]]," ",""),"-",""),".",""))</f>
        <v>bandoking(raja)mixgold/silver</v>
      </c>
      <c r="B251">
        <f>IF(BIASA[[#This Row],[CTN]]=0,"",COUNT($B$2:$B250)+1)</f>
        <v>249</v>
      </c>
      <c r="C251" t="s">
        <v>517</v>
      </c>
      <c r="D251" s="9" t="s">
        <v>2783</v>
      </c>
      <c r="E251">
        <f>SUM(BIASA[[#This Row],[AWAL]]-BIASA[[#This Row],[KELUAR]])</f>
        <v>2</v>
      </c>
      <c r="F251">
        <v>2</v>
      </c>
      <c r="G251" t="str">
        <f>IFERROR(INDEX(masuk[CTN],MATCH("B"&amp;ROW()-ROWS($A$1:$A$2),masuk[id],0)),"")</f>
        <v/>
      </c>
      <c r="H251">
        <f>SUMIF(keluar[concat],BIASA[[#This Row],[concat]],keluar[CTN])</f>
        <v>0</v>
      </c>
      <c r="I251" s="16" t="str">
        <f>IF(BIASA[[#This Row],[CTN]]=BIASA[[#This Row],[AWAL]],"",BIASA[[#This Row],[CTN]])</f>
        <v/>
      </c>
    </row>
    <row r="252" spans="1:9" x14ac:dyDescent="0.25">
      <c r="A252" t="str">
        <f>LOWER(SUBSTITUTE(SUBSTITUTE(SUBSTITUTE(BIASA[[#This Row],[NAMA BARANG]]," ",""),"-",""),".",""))</f>
        <v>bandoking(ratu)gold</v>
      </c>
      <c r="B252">
        <f>IF(BIASA[[#This Row],[CTN]]=0,"",COUNT($B$2:$B251)+1)</f>
        <v>250</v>
      </c>
      <c r="C252" t="s">
        <v>518</v>
      </c>
      <c r="D252" s="9" t="s">
        <v>2796</v>
      </c>
      <c r="E252">
        <f>SUM(BIASA[[#This Row],[AWAL]]-BIASA[[#This Row],[KELUAR]])</f>
        <v>2</v>
      </c>
      <c r="F252">
        <v>2</v>
      </c>
      <c r="G252" t="str">
        <f>IFERROR(INDEX(masuk[CTN],MATCH("B"&amp;ROW()-ROWS($A$1:$A$2),masuk[id],0)),"")</f>
        <v/>
      </c>
      <c r="H252">
        <f>SUMIF(keluar[concat],BIASA[[#This Row],[concat]],keluar[CTN])</f>
        <v>0</v>
      </c>
      <c r="I252" s="16" t="str">
        <f>IF(BIASA[[#This Row],[CTN]]=BIASA[[#This Row],[AWAL]],"",BIASA[[#This Row],[CTN]])</f>
        <v/>
      </c>
    </row>
    <row r="253" spans="1:9" x14ac:dyDescent="0.25">
      <c r="A253" t="str">
        <f>LOWER(SUBSTITUTE(SUBSTITUTE(SUBSTITUTE(BIASA[[#This Row],[NAMA BARANG]]," ",""),"-",""),".",""))</f>
        <v>bannerballetb312bs</v>
      </c>
      <c r="B253">
        <f>IF(BIASA[[#This Row],[CTN]]=0,"",COUNT($B$2:$B252)+1)</f>
        <v>251</v>
      </c>
      <c r="C253" t="s">
        <v>519</v>
      </c>
      <c r="D253" s="9" t="s">
        <v>2790</v>
      </c>
      <c r="E253">
        <f>SUM(BIASA[[#This Row],[AWAL]]-BIASA[[#This Row],[KELUAR]])</f>
        <v>1</v>
      </c>
      <c r="F253">
        <v>1</v>
      </c>
      <c r="G253" t="str">
        <f>IFERROR(INDEX(masuk[CTN],MATCH("B"&amp;ROW()-ROWS($A$1:$A$2),masuk[id],0)),"")</f>
        <v/>
      </c>
      <c r="H253">
        <f>SUMIF(keluar[concat],BIASA[[#This Row],[concat]],keluar[CTN])</f>
        <v>0</v>
      </c>
      <c r="I253" s="16" t="str">
        <f>IF(BIASA[[#This Row],[CTN]]=BIASA[[#This Row],[AWAL]],"",BIASA[[#This Row],[CTN]])</f>
        <v/>
      </c>
    </row>
    <row r="254" spans="1:9" x14ac:dyDescent="0.25">
      <c r="A254" t="str">
        <f>LOWER(SUBSTITUTE(SUBSTITUTE(SUBSTITUTE(BIASA[[#This Row],[NAMA BARANG]]," ",""),"-",""),".",""))</f>
        <v>bensia06lmh4m3hatimetalikpendek</v>
      </c>
      <c r="B254">
        <f>IF(BIASA[[#This Row],[CTN]]=0,"",COUNT($B$2:$B253)+1)</f>
        <v>252</v>
      </c>
      <c r="C254" t="s">
        <v>520</v>
      </c>
      <c r="D254" s="9" t="s">
        <v>2805</v>
      </c>
      <c r="E254">
        <f>SUM(BIASA[[#This Row],[AWAL]]-BIASA[[#This Row],[KELUAR]])</f>
        <v>8</v>
      </c>
      <c r="F254">
        <v>8</v>
      </c>
      <c r="G254" t="str">
        <f>IFERROR(INDEX(masuk[CTN],MATCH("B"&amp;ROW()-ROWS($A$1:$A$2),masuk[id],0)),"")</f>
        <v/>
      </c>
      <c r="H254">
        <f>SUMIF(keluar[concat],BIASA[[#This Row],[concat]],keluar[CTN])</f>
        <v>0</v>
      </c>
      <c r="I254" s="16" t="str">
        <f>IF(BIASA[[#This Row],[CTN]]=BIASA[[#This Row],[AWAL]],"",BIASA[[#This Row],[CTN]])</f>
        <v/>
      </c>
    </row>
    <row r="255" spans="1:9" x14ac:dyDescent="0.25">
      <c r="A255" t="str">
        <f>LOWER(SUBSTITUTE(SUBSTITUTE(SUBSTITUTE(BIASA[[#This Row],[NAMA BARANG]]," ",""),"-",""),".",""))</f>
        <v>bensia2cbts128</v>
      </c>
      <c r="B255">
        <f>IF(BIASA[[#This Row],[CTN]]=0,"",COUNT($B$2:$B254)+1)</f>
        <v>253</v>
      </c>
      <c r="C255" t="s">
        <v>521</v>
      </c>
      <c r="D255" s="9" t="s">
        <v>241</v>
      </c>
      <c r="E255">
        <f>SUM(BIASA[[#This Row],[AWAL]]-BIASA[[#This Row],[KELUAR]])</f>
        <v>6</v>
      </c>
      <c r="F255">
        <v>8</v>
      </c>
      <c r="G255" t="str">
        <f>IFERROR(INDEX(masuk[CTN],MATCH("B"&amp;ROW()-ROWS($A$1:$A$2),masuk[id],0)),"")</f>
        <v/>
      </c>
      <c r="H255">
        <f>SUMIF(keluar[concat],BIASA[[#This Row],[concat]],keluar[CTN])</f>
        <v>2</v>
      </c>
      <c r="I255" s="16">
        <f>IF(BIASA[[#This Row],[CTN]]=BIASA[[#This Row],[AWAL]],"",BIASA[[#This Row],[CTN]])</f>
        <v>6</v>
      </c>
    </row>
    <row r="256" spans="1:9" x14ac:dyDescent="0.25">
      <c r="A256" t="str">
        <f>LOWER(SUBSTITUTE(SUBSTITUTE(SUBSTITUTE(BIASA[[#This Row],[NAMA BARANG]]," ",""),"-",""),".",""))</f>
        <v>bensia905</v>
      </c>
      <c r="B256">
        <f>IF(BIASA[[#This Row],[CTN]]=0,"",COUNT($B$2:$B255)+1)</f>
        <v>254</v>
      </c>
      <c r="C256" t="s">
        <v>522</v>
      </c>
      <c r="D256" s="9" t="s">
        <v>2805</v>
      </c>
      <c r="E256">
        <f>SUM(BIASA[[#This Row],[AWAL]]-BIASA[[#This Row],[KELUAR]])</f>
        <v>13</v>
      </c>
      <c r="F256">
        <v>13</v>
      </c>
      <c r="G256" t="str">
        <f>IFERROR(INDEX(masuk[CTN],MATCH("B"&amp;ROW()-ROWS($A$1:$A$2),masuk[id],0)),"")</f>
        <v/>
      </c>
      <c r="H256">
        <f>SUMIF(keluar[concat],BIASA[[#This Row],[concat]],keluar[CTN])</f>
        <v>0</v>
      </c>
      <c r="I256" s="16" t="str">
        <f>IF(BIASA[[#This Row],[CTN]]=BIASA[[#This Row],[AWAL]],"",BIASA[[#This Row],[CTN]])</f>
        <v/>
      </c>
    </row>
    <row r="257" spans="1:9" x14ac:dyDescent="0.25">
      <c r="A257" t="str">
        <f>LOWER(SUBSTITUTE(SUBSTITUTE(SUBSTITUTE(BIASA[[#This Row],[NAMA BARANG]]," ",""),"-",""),".",""))</f>
        <v>bensia908(2)/909(14)</v>
      </c>
      <c r="B257">
        <f>IF(BIASA[[#This Row],[CTN]]=0,"",COUNT($B$2:$B256)+1)</f>
        <v>255</v>
      </c>
      <c r="C257" t="s">
        <v>523</v>
      </c>
      <c r="D257" s="9" t="s">
        <v>2805</v>
      </c>
      <c r="E257">
        <f>SUM(BIASA[[#This Row],[AWAL]]-BIASA[[#This Row],[KELUAR]])</f>
        <v>16</v>
      </c>
      <c r="F257">
        <v>16</v>
      </c>
      <c r="G257" t="str">
        <f>IFERROR(INDEX(masuk[CTN],MATCH("B"&amp;ROW()-ROWS($A$1:$A$2),masuk[id],0)),"")</f>
        <v/>
      </c>
      <c r="H257">
        <f>SUMIF(keluar[concat],BIASA[[#This Row],[concat]],keluar[CTN])</f>
        <v>0</v>
      </c>
      <c r="I257" s="16" t="str">
        <f>IF(BIASA[[#This Row],[CTN]]=BIASA[[#This Row],[AWAL]],"",BIASA[[#This Row],[CTN]])</f>
        <v/>
      </c>
    </row>
    <row r="258" spans="1:9" x14ac:dyDescent="0.25">
      <c r="A258" t="str">
        <f>LOWER(SUBSTITUTE(SUBSTITUTE(SUBSTITUTE(BIASA[[#This Row],[NAMA BARANG]]," ",""),"-",""),".",""))</f>
        <v>bensia9935pluit(42)</v>
      </c>
      <c r="B258">
        <f>IF(BIASA[[#This Row],[CTN]]=0,"",COUNT($B$2:$B257)+1)</f>
        <v>256</v>
      </c>
      <c r="C258" t="s">
        <v>524</v>
      </c>
      <c r="D258" s="9" t="s">
        <v>2799</v>
      </c>
      <c r="E258">
        <f>SUM(BIASA[[#This Row],[AWAL]]-BIASA[[#This Row],[KELUAR]])</f>
        <v>1</v>
      </c>
      <c r="F258">
        <v>1</v>
      </c>
      <c r="G258" t="str">
        <f>IFERROR(INDEX(masuk[CTN],MATCH("B"&amp;ROW()-ROWS($A$1:$A$2),masuk[id],0)),"")</f>
        <v/>
      </c>
      <c r="H258">
        <f>SUMIF(keluar[concat],BIASA[[#This Row],[concat]],keluar[CTN])</f>
        <v>0</v>
      </c>
      <c r="I258" s="16" t="str">
        <f>IF(BIASA[[#This Row],[CTN]]=BIASA[[#This Row],[AWAL]],"",BIASA[[#This Row],[CTN]])</f>
        <v/>
      </c>
    </row>
    <row r="259" spans="1:9" x14ac:dyDescent="0.25">
      <c r="A259" t="str">
        <f>LOWER(SUBSTITUTE(SUBSTITUTE(SUBSTITUTE(BIASA[[#This Row],[NAMA BARANG]]," ",""),"-",""),".",""))</f>
        <v>bensia9938cerminkaca(32)</v>
      </c>
      <c r="B259">
        <f>IF(BIASA[[#This Row],[CTN]]=0,"",COUNT($B$2:$B258)+1)</f>
        <v>257</v>
      </c>
      <c r="C259" t="s">
        <v>525</v>
      </c>
      <c r="D259" s="9" t="s">
        <v>2799</v>
      </c>
      <c r="E259">
        <f>SUM(BIASA[[#This Row],[AWAL]]-BIASA[[#This Row],[KELUAR]])</f>
        <v>6</v>
      </c>
      <c r="F259">
        <v>6</v>
      </c>
      <c r="G259" t="str">
        <f>IFERROR(INDEX(masuk[CTN],MATCH("B"&amp;ROW()-ROWS($A$1:$A$2),masuk[id],0)),"")</f>
        <v/>
      </c>
      <c r="H259">
        <f>SUMIF(keluar[concat],BIASA[[#This Row],[concat]],keluar[CTN])</f>
        <v>0</v>
      </c>
      <c r="I259" s="16" t="str">
        <f>IF(BIASA[[#This Row],[CTN]]=BIASA[[#This Row],[AWAL]],"",BIASA[[#This Row],[CTN]])</f>
        <v/>
      </c>
    </row>
    <row r="260" spans="1:9" x14ac:dyDescent="0.25">
      <c r="A260" t="str">
        <f>LOWER(SUBSTITUTE(SUBSTITUTE(SUBSTITUTE(BIASA[[#This Row],[NAMA BARANG]]," ",""),"-",""),".",""))</f>
        <v>bensia9939a(faktur)32</v>
      </c>
      <c r="B260">
        <f>IF(BIASA[[#This Row],[CTN]]=0,"",COUNT($B$2:$B259)+1)</f>
        <v>258</v>
      </c>
      <c r="C260" t="s">
        <v>526</v>
      </c>
      <c r="D260" s="9" t="s">
        <v>226</v>
      </c>
      <c r="E260">
        <f>SUM(BIASA[[#This Row],[AWAL]]-BIASA[[#This Row],[KELUAR]])</f>
        <v>5</v>
      </c>
      <c r="F260">
        <v>5</v>
      </c>
      <c r="G260" t="str">
        <f>IFERROR(INDEX(masuk[CTN],MATCH("B"&amp;ROW()-ROWS($A$1:$A$2),masuk[id],0)),"")</f>
        <v/>
      </c>
      <c r="H260">
        <f>SUMIF(keluar[concat],BIASA[[#This Row],[concat]],keluar[CTN])</f>
        <v>0</v>
      </c>
      <c r="I260" s="16" t="str">
        <f>IF(BIASA[[#This Row],[CTN]]=BIASA[[#This Row],[AWAL]],"",BIASA[[#This Row],[CTN]])</f>
        <v/>
      </c>
    </row>
    <row r="261" spans="1:9" x14ac:dyDescent="0.25">
      <c r="A261" t="str">
        <f>LOWER(SUBSTITUTE(SUBSTITUTE(SUBSTITUTE(BIASA[[#This Row],[NAMA BARANG]]," ",""),"-",""),".",""))</f>
        <v>bensia9939dadu(32)</v>
      </c>
      <c r="B261">
        <f>IF(BIASA[[#This Row],[CTN]]=0,"",COUNT($B$2:$B260)+1)</f>
        <v>259</v>
      </c>
      <c r="C261" t="s">
        <v>527</v>
      </c>
      <c r="D261" s="9" t="s">
        <v>2799</v>
      </c>
      <c r="E261">
        <f>SUM(BIASA[[#This Row],[AWAL]]-BIASA[[#This Row],[KELUAR]])</f>
        <v>5</v>
      </c>
      <c r="F261">
        <v>5</v>
      </c>
      <c r="G261" t="str">
        <f>IFERROR(INDEX(masuk[CTN],MATCH("B"&amp;ROW()-ROWS($A$1:$A$2),masuk[id],0)),"")</f>
        <v/>
      </c>
      <c r="H261">
        <f>SUMIF(keluar[concat],BIASA[[#This Row],[concat]],keluar[CTN])</f>
        <v>0</v>
      </c>
      <c r="I261" s="16" t="str">
        <f>IF(BIASA[[#This Row],[CTN]]=BIASA[[#This Row],[AWAL]],"",BIASA[[#This Row],[CTN]])</f>
        <v/>
      </c>
    </row>
    <row r="262" spans="1:9" x14ac:dyDescent="0.25">
      <c r="A262" t="str">
        <f>LOWER(SUBSTITUTE(SUBSTITUTE(SUBSTITUTE(BIASA[[#This Row],[NAMA BARANG]]," ",""),"-",""),".",""))</f>
        <v>bensiabaea009(1x50)</v>
      </c>
      <c r="B262">
        <f>IF(BIASA[[#This Row],[CTN]]=0,"",COUNT($B$2:$B261)+1)</f>
        <v>260</v>
      </c>
      <c r="C262" t="s">
        <v>528</v>
      </c>
      <c r="D262" s="9" t="s">
        <v>2799</v>
      </c>
      <c r="E262">
        <f>SUM(BIASA[[#This Row],[AWAL]]-BIASA[[#This Row],[KELUAR]])</f>
        <v>4</v>
      </c>
      <c r="F262">
        <v>4</v>
      </c>
      <c r="G262" t="str">
        <f>IFERROR(INDEX(masuk[CTN],MATCH("B"&amp;ROW()-ROWS($A$1:$A$2),masuk[id],0)),"")</f>
        <v/>
      </c>
      <c r="H262">
        <f>SUMIF(keluar[concat],BIASA[[#This Row],[concat]],keluar[CTN])</f>
        <v>0</v>
      </c>
      <c r="I262" s="16" t="str">
        <f>IF(BIASA[[#This Row],[CTN]]=BIASA[[#This Row],[AWAL]],"",BIASA[[#This Row],[CTN]])</f>
        <v/>
      </c>
    </row>
    <row r="263" spans="1:9" x14ac:dyDescent="0.25">
      <c r="A263" t="str">
        <f>LOWER(SUBSTITUTE(SUBSTITUTE(SUBSTITUTE(BIASA[[#This Row],[NAMA BARANG]]," ",""),"-",""),".",""))</f>
        <v>bensiacyd31smile</v>
      </c>
      <c r="B263">
        <f>IF(BIASA[[#This Row],[CTN]]=0,"",COUNT($B$2:$B262)+1)</f>
        <v>261</v>
      </c>
      <c r="C263" t="s">
        <v>529</v>
      </c>
      <c r="D263" s="9" t="s">
        <v>2842</v>
      </c>
      <c r="E263">
        <f>SUM(BIASA[[#This Row],[AWAL]]-BIASA[[#This Row],[KELUAR]])</f>
        <v>6</v>
      </c>
      <c r="F263">
        <v>6</v>
      </c>
      <c r="G263" t="str">
        <f>IFERROR(INDEX(masuk[CTN],MATCH("B"&amp;ROW()-ROWS($A$1:$A$2),masuk[id],0)),"")</f>
        <v/>
      </c>
      <c r="H263">
        <f>SUMIF(keluar[concat],BIASA[[#This Row],[concat]],keluar[CTN])</f>
        <v>0</v>
      </c>
      <c r="I263" s="16" t="str">
        <f>IF(BIASA[[#This Row],[CTN]]=BIASA[[#This Row],[AWAL]],"",BIASA[[#This Row],[CTN]])</f>
        <v/>
      </c>
    </row>
    <row r="264" spans="1:9" x14ac:dyDescent="0.25">
      <c r="A264" t="str">
        <f>LOWER(SUBSTITUTE(SUBSTITUTE(SUBSTITUTE(BIASA[[#This Row],[NAMA BARANG]]," ",""),"-",""),".",""))</f>
        <v>bensiacyd35angel0322</v>
      </c>
      <c r="B264">
        <f>IF(BIASA[[#This Row],[CTN]]=0,"",COUNT($B$2:$B263)+1)</f>
        <v>262</v>
      </c>
      <c r="C264" t="s">
        <v>530</v>
      </c>
      <c r="D264" s="9" t="s">
        <v>2842</v>
      </c>
      <c r="E264">
        <f>SUM(BIASA[[#This Row],[AWAL]]-BIASA[[#This Row],[KELUAR]])</f>
        <v>8</v>
      </c>
      <c r="F264">
        <v>8</v>
      </c>
      <c r="G264" t="str">
        <f>IFERROR(INDEX(masuk[CTN],MATCH("B"&amp;ROW()-ROWS($A$1:$A$2),masuk[id],0)),"")</f>
        <v/>
      </c>
      <c r="H264">
        <f>SUMIF(keluar[concat],BIASA[[#This Row],[concat]],keluar[CTN])</f>
        <v>0</v>
      </c>
      <c r="I264" s="16" t="str">
        <f>IF(BIASA[[#This Row],[CTN]]=BIASA[[#This Row],[AWAL]],"",BIASA[[#This Row],[CTN]])</f>
        <v/>
      </c>
    </row>
    <row r="265" spans="1:9" x14ac:dyDescent="0.25">
      <c r="A265" t="str">
        <f>LOWER(SUBSTITUTE(SUBSTITUTE(SUBSTITUTE(BIASA[[#This Row],[NAMA BARANG]]," ",""),"-",""),".",""))</f>
        <v>bensiadadusf9939a</v>
      </c>
      <c r="B265">
        <f>IF(BIASA[[#This Row],[CTN]]=0,"",COUNT($B$2:$B264)+1)</f>
        <v>263</v>
      </c>
      <c r="C265" t="s">
        <v>531</v>
      </c>
      <c r="D265" s="9" t="s">
        <v>226</v>
      </c>
      <c r="E265">
        <f>SUM(BIASA[[#This Row],[AWAL]]-BIASA[[#This Row],[KELUAR]])</f>
        <v>5</v>
      </c>
      <c r="F265">
        <v>5</v>
      </c>
      <c r="G265" t="str">
        <f>IFERROR(INDEX(masuk[CTN],MATCH("B"&amp;ROW()-ROWS($A$1:$A$2),masuk[id],0)),"")</f>
        <v/>
      </c>
      <c r="H265">
        <f>SUMIF(keluar[concat],BIASA[[#This Row],[concat]],keluar[CTN])</f>
        <v>0</v>
      </c>
      <c r="I265" s="16" t="str">
        <f>IF(BIASA[[#This Row],[CTN]]=BIASA[[#This Row],[AWAL]],"",BIASA[[#This Row],[CTN]])</f>
        <v/>
      </c>
    </row>
    <row r="266" spans="1:9" x14ac:dyDescent="0.25">
      <c r="A266" t="str">
        <f>LOWER(SUBSTITUTE(SUBSTITUTE(SUBSTITUTE(BIASA[[#This Row],[NAMA BARANG]]," ",""),"-",""),".",""))</f>
        <v>bensiadollar</v>
      </c>
      <c r="B266">
        <f>IF(BIASA[[#This Row],[CTN]]=0,"",COUNT($B$2:$B265)+1)</f>
        <v>264</v>
      </c>
      <c r="C266" t="s">
        <v>532</v>
      </c>
      <c r="D266" s="9" t="s">
        <v>2843</v>
      </c>
      <c r="E266">
        <f>SUM(BIASA[[#This Row],[AWAL]]-BIASA[[#This Row],[KELUAR]])</f>
        <v>1</v>
      </c>
      <c r="F266">
        <v>1</v>
      </c>
      <c r="G266" t="str">
        <f>IFERROR(INDEX(masuk[CTN],MATCH("B"&amp;ROW()-ROWS($A$1:$A$2),masuk[id],0)),"")</f>
        <v/>
      </c>
      <c r="H266">
        <f>SUMIF(keluar[concat],BIASA[[#This Row],[concat]],keluar[CTN])</f>
        <v>0</v>
      </c>
      <c r="I266" s="16" t="str">
        <f>IF(BIASA[[#This Row],[CTN]]=BIASA[[#This Row],[AWAL]],"",BIASA[[#This Row],[CTN]])</f>
        <v/>
      </c>
    </row>
    <row r="267" spans="1:9" x14ac:dyDescent="0.25">
      <c r="A267" t="str">
        <f>LOWER(SUBSTITUTE(SUBSTITUTE(SUBSTITUTE(BIASA[[#This Row],[NAMA BARANG]]," ",""),"-",""),".",""))</f>
        <v>bensialt1311(30pc)(36)</v>
      </c>
      <c r="B267">
        <f>IF(BIASA[[#This Row],[CTN]]=0,"",COUNT($B$2:$B266)+1)</f>
        <v>265</v>
      </c>
      <c r="C267" t="s">
        <v>533</v>
      </c>
      <c r="D267" s="9" t="s">
        <v>2810</v>
      </c>
      <c r="E267">
        <f>SUM(BIASA[[#This Row],[AWAL]]-BIASA[[#This Row],[KELUAR]])</f>
        <v>14</v>
      </c>
      <c r="F267">
        <v>14</v>
      </c>
      <c r="G267" t="str">
        <f>IFERROR(INDEX(masuk[CTN],MATCH("B"&amp;ROW()-ROWS($A$1:$A$2),masuk[id],0)),"")</f>
        <v/>
      </c>
      <c r="H267">
        <f>SUMIF(keluar[concat],BIASA[[#This Row],[concat]],keluar[CTN])</f>
        <v>0</v>
      </c>
      <c r="I267" s="16" t="str">
        <f>IF(BIASA[[#This Row],[CTN]]=BIASA[[#This Row],[AWAL]],"",BIASA[[#This Row],[CTN]])</f>
        <v/>
      </c>
    </row>
    <row r="268" spans="1:9" x14ac:dyDescent="0.25">
      <c r="A268" t="str">
        <f>LOWER(SUBSTITUTE(SUBSTITUTE(SUBSTITUTE(BIASA[[#This Row],[NAMA BARANG]]," ",""),"-",""),".",""))</f>
        <v>bensiapluit9925a</v>
      </c>
      <c r="B268">
        <f>IF(BIASA[[#This Row],[CTN]]=0,"",COUNT($B$2:$B267)+1)</f>
        <v>266</v>
      </c>
      <c r="C268" t="s">
        <v>534</v>
      </c>
      <c r="D268" s="9" t="s">
        <v>238</v>
      </c>
      <c r="E268">
        <f>SUM(BIASA[[#This Row],[AWAL]]-BIASA[[#This Row],[KELUAR]])</f>
        <v>1</v>
      </c>
      <c r="F268">
        <v>1</v>
      </c>
      <c r="G268" t="str">
        <f>IFERROR(INDEX(masuk[CTN],MATCH("B"&amp;ROW()-ROWS($A$1:$A$2),masuk[id],0)),"")</f>
        <v/>
      </c>
      <c r="H268">
        <f>SUMIF(keluar[concat],BIASA[[#This Row],[concat]],keluar[CTN])</f>
        <v>0</v>
      </c>
      <c r="I268" s="16" t="str">
        <f>IF(BIASA[[#This Row],[CTN]]=BIASA[[#This Row],[AWAL]],"",BIASA[[#This Row],[CTN]])</f>
        <v/>
      </c>
    </row>
    <row r="269" spans="1:9" x14ac:dyDescent="0.25">
      <c r="A269" t="str">
        <f>LOWER(SUBSTITUTE(SUBSTITUTE(SUBSTITUTE(BIASA[[#This Row],[NAMA BARANG]]," ",""),"-",""),".",""))</f>
        <v>bensiasf9925a(pluit42f)</v>
      </c>
      <c r="B269">
        <f>IF(BIASA[[#This Row],[CTN]]=0,"",COUNT($B$2:$B268)+1)</f>
        <v>267</v>
      </c>
      <c r="C269" t="s">
        <v>535</v>
      </c>
      <c r="D269" s="9" t="s">
        <v>238</v>
      </c>
      <c r="E269">
        <f>SUM(BIASA[[#This Row],[AWAL]]-BIASA[[#This Row],[KELUAR]])</f>
        <v>4</v>
      </c>
      <c r="F269">
        <v>4</v>
      </c>
      <c r="G269" t="str">
        <f>IFERROR(INDEX(masuk[CTN],MATCH("B"&amp;ROW()-ROWS($A$1:$A$2),masuk[id],0)),"")</f>
        <v/>
      </c>
      <c r="H269">
        <f>SUMIF(keluar[concat],BIASA[[#This Row],[concat]],keluar[CTN])</f>
        <v>0</v>
      </c>
      <c r="I269" s="16" t="str">
        <f>IF(BIASA[[#This Row],[CTN]]=BIASA[[#This Row],[AWAL]],"",BIASA[[#This Row],[CTN]])</f>
        <v/>
      </c>
    </row>
    <row r="270" spans="1:9" x14ac:dyDescent="0.25">
      <c r="A270" t="str">
        <f>LOWER(SUBSTITUTE(SUBSTITUTE(SUBSTITUTE(BIASA[[#This Row],[NAMA BARANG]]," ",""),"-",""),".",""))</f>
        <v>bensiasf9925b(tangan42f)</v>
      </c>
      <c r="B270">
        <f>IF(BIASA[[#This Row],[CTN]]=0,"",COUNT($B$2:$B269)+1)</f>
        <v>268</v>
      </c>
      <c r="C270" t="s">
        <v>536</v>
      </c>
      <c r="D270" s="9" t="s">
        <v>238</v>
      </c>
      <c r="E270">
        <f>SUM(BIASA[[#This Row],[AWAL]]-BIASA[[#This Row],[KELUAR]])</f>
        <v>7</v>
      </c>
      <c r="F270">
        <v>7</v>
      </c>
      <c r="G270" t="str">
        <f>IFERROR(INDEX(masuk[CTN],MATCH("B"&amp;ROW()-ROWS($A$1:$A$2),masuk[id],0)),"")</f>
        <v/>
      </c>
      <c r="H270">
        <f>SUMIF(keluar[concat],BIASA[[#This Row],[concat]],keluar[CTN])</f>
        <v>0</v>
      </c>
      <c r="I270" s="16" t="str">
        <f>IF(BIASA[[#This Row],[CTN]]=BIASA[[#This Row],[AWAL]],"",BIASA[[#This Row],[CTN]])</f>
        <v/>
      </c>
    </row>
    <row r="271" spans="1:9" x14ac:dyDescent="0.25">
      <c r="A271" t="str">
        <f>LOWER(SUBSTITUTE(SUBSTITUTE(SUBSTITUTE(BIASA[[#This Row],[NAMA BARANG]]," ",""),"-",""),".",""))</f>
        <v>bensiasf9925c(biasa)</v>
      </c>
      <c r="B271">
        <f>IF(BIASA[[#This Row],[CTN]]=0,"",COUNT($B$2:$B270)+1)</f>
        <v>269</v>
      </c>
      <c r="C271" t="s">
        <v>537</v>
      </c>
      <c r="D271" s="9" t="s">
        <v>2844</v>
      </c>
      <c r="E271">
        <f>SUM(BIASA[[#This Row],[AWAL]]-BIASA[[#This Row],[KELUAR]])</f>
        <v>1</v>
      </c>
      <c r="F271">
        <v>1</v>
      </c>
      <c r="G271" t="str">
        <f>IFERROR(INDEX(masuk[CTN],MATCH("B"&amp;ROW()-ROWS($A$1:$A$2),masuk[id],0)),"")</f>
        <v/>
      </c>
      <c r="H271">
        <f>SUMIF(keluar[concat],BIASA[[#This Row],[concat]],keluar[CTN])</f>
        <v>0</v>
      </c>
      <c r="I271" s="16" t="str">
        <f>IF(BIASA[[#This Row],[CTN]]=BIASA[[#This Row],[AWAL]],"",BIASA[[#This Row],[CTN]])</f>
        <v/>
      </c>
    </row>
    <row r="272" spans="1:9" x14ac:dyDescent="0.25">
      <c r="A272" t="str">
        <f>LOWER(SUBSTITUTE(SUBSTITUTE(SUBSTITUTE(BIASA[[#This Row],[NAMA BARANG]]," ",""),"-",""),".",""))</f>
        <v>bensiasf9925c(faktur)</v>
      </c>
      <c r="B272">
        <f>IF(BIASA[[#This Row],[CTN]]=0,"",COUNT($B$2:$B271)+1)</f>
        <v>270</v>
      </c>
      <c r="C272" t="s">
        <v>538</v>
      </c>
      <c r="D272" s="9" t="s">
        <v>238</v>
      </c>
      <c r="E272">
        <f>SUM(BIASA[[#This Row],[AWAL]]-BIASA[[#This Row],[KELUAR]])</f>
        <v>10</v>
      </c>
      <c r="F272">
        <v>10</v>
      </c>
      <c r="G272" t="str">
        <f>IFERROR(INDEX(masuk[CTN],MATCH("B"&amp;ROW()-ROWS($A$1:$A$2),masuk[id],0)),"")</f>
        <v/>
      </c>
      <c r="H272">
        <f>SUMIF(keluar[concat],BIASA[[#This Row],[concat]],keluar[CTN])</f>
        <v>0</v>
      </c>
      <c r="I272" s="16" t="str">
        <f>IF(BIASA[[#This Row],[CTN]]=BIASA[[#This Row],[AWAL]],"",BIASA[[#This Row],[CTN]])</f>
        <v/>
      </c>
    </row>
    <row r="273" spans="1:9" x14ac:dyDescent="0.25">
      <c r="A273" t="str">
        <f>LOWER(SUBSTITUTE(SUBSTITUTE(SUBSTITUTE(BIASA[[#This Row],[NAMA BARANG]]," ",""),"-",""),".",""))</f>
        <v>bensiasf9925c(sendok42biasa)</v>
      </c>
      <c r="B273">
        <f>IF(BIASA[[#This Row],[CTN]]=0,"",COUNT($B$2:$B272)+1)</f>
        <v>271</v>
      </c>
      <c r="C273" t="s">
        <v>539</v>
      </c>
      <c r="D273" s="9" t="s">
        <v>238</v>
      </c>
      <c r="E273">
        <f>SUM(BIASA[[#This Row],[AWAL]]-BIASA[[#This Row],[KELUAR]])</f>
        <v>19</v>
      </c>
      <c r="F273">
        <v>19</v>
      </c>
      <c r="G273" t="str">
        <f>IFERROR(INDEX(masuk[CTN],MATCH("B"&amp;ROW()-ROWS($A$1:$A$2),masuk[id],0)),"")</f>
        <v/>
      </c>
      <c r="H273">
        <f>SUMIF(keluar[concat],BIASA[[#This Row],[concat]],keluar[CTN])</f>
        <v>0</v>
      </c>
      <c r="I273" s="16" t="str">
        <f>IF(BIASA[[#This Row],[CTN]]=BIASA[[#This Row],[AWAL]],"",BIASA[[#This Row],[CTN]])</f>
        <v/>
      </c>
    </row>
    <row r="274" spans="1:9" x14ac:dyDescent="0.25">
      <c r="A274" t="str">
        <f>LOWER(SUBSTITUTE(SUBSTITUTE(SUBSTITUTE(BIASA[[#This Row],[NAMA BARANG]]," ",""),"-",""),".",""))</f>
        <v>bensiasf9927w(kipasf)</v>
      </c>
      <c r="B274">
        <f>IF(BIASA[[#This Row],[CTN]]=0,"",COUNT($B$2:$B273)+1)</f>
        <v>272</v>
      </c>
      <c r="C274" t="s">
        <v>540</v>
      </c>
      <c r="D274" s="9" t="s">
        <v>238</v>
      </c>
      <c r="E274">
        <f>SUM(BIASA[[#This Row],[AWAL]]-BIASA[[#This Row],[KELUAR]])</f>
        <v>1</v>
      </c>
      <c r="F274">
        <v>1</v>
      </c>
      <c r="G274" t="str">
        <f>IFERROR(INDEX(masuk[CTN],MATCH("B"&amp;ROW()-ROWS($A$1:$A$2),masuk[id],0)),"")</f>
        <v/>
      </c>
      <c r="H274">
        <f>SUMIF(keluar[concat],BIASA[[#This Row],[concat]],keluar[CTN])</f>
        <v>0</v>
      </c>
      <c r="I274" s="16" t="str">
        <f>IF(BIASA[[#This Row],[CTN]]=BIASA[[#This Row],[AWAL]],"",BIASA[[#This Row],[CTN]])</f>
        <v/>
      </c>
    </row>
    <row r="275" spans="1:9" x14ac:dyDescent="0.25">
      <c r="A275" t="str">
        <f>LOWER(SUBSTITUTE(SUBSTITUTE(SUBSTITUTE(BIASA[[#This Row],[NAMA BARANG]]," ",""),"-",""),".",""))</f>
        <v>bensiazc105pluit</v>
      </c>
      <c r="B275">
        <f>IF(BIASA[[#This Row],[CTN]]=0,"",COUNT($B$2:$B274)+1)</f>
        <v>273</v>
      </c>
      <c r="C275" t="s">
        <v>541</v>
      </c>
      <c r="D275" s="9" t="s">
        <v>2811</v>
      </c>
      <c r="E275">
        <f>SUM(BIASA[[#This Row],[AWAL]]-BIASA[[#This Row],[KELUAR]])</f>
        <v>5</v>
      </c>
      <c r="F275">
        <v>5</v>
      </c>
      <c r="G275" t="str">
        <f>IFERROR(INDEX(masuk[CTN],MATCH("B"&amp;ROW()-ROWS($A$1:$A$2),masuk[id],0)),"")</f>
        <v/>
      </c>
      <c r="H275">
        <f>SUMIF(keluar[concat],BIASA[[#This Row],[concat]],keluar[CTN])</f>
        <v>0</v>
      </c>
      <c r="I275" s="16" t="str">
        <f>IF(BIASA[[#This Row],[CTN]]=BIASA[[#This Row],[AWAL]],"",BIASA[[#This Row],[CTN]])</f>
        <v/>
      </c>
    </row>
    <row r="276" spans="1:9" x14ac:dyDescent="0.25">
      <c r="A276" t="str">
        <f>LOWER(SUBSTITUTE(SUBSTITUTE(SUBSTITUTE(BIASA[[#This Row],[NAMA BARANG]]," ",""),"-",""),".",""))</f>
        <v>bensiazc131fan(30box)isi48</v>
      </c>
      <c r="B276">
        <f>IF(BIASA[[#This Row],[CTN]]=0,"",COUNT($B$2:$B275)+1)</f>
        <v>274</v>
      </c>
      <c r="C276" t="s">
        <v>542</v>
      </c>
      <c r="D276" s="9" t="s">
        <v>2811</v>
      </c>
      <c r="E276">
        <f>SUM(BIASA[[#This Row],[AWAL]]-BIASA[[#This Row],[KELUAR]])</f>
        <v>24</v>
      </c>
      <c r="F276">
        <v>24</v>
      </c>
      <c r="G276" t="str">
        <f>IFERROR(INDEX(masuk[CTN],MATCH("B"&amp;ROW()-ROWS($A$1:$A$2),masuk[id],0)),"")</f>
        <v/>
      </c>
      <c r="H276">
        <f>SUMIF(keluar[concat],BIASA[[#This Row],[concat]],keluar[CTN])</f>
        <v>0</v>
      </c>
      <c r="I276" s="16" t="str">
        <f>IF(BIASA[[#This Row],[CTN]]=BIASA[[#This Row],[AWAL]],"",BIASA[[#This Row],[CTN]])</f>
        <v/>
      </c>
    </row>
    <row r="277" spans="1:9" x14ac:dyDescent="0.25">
      <c r="A277" t="str">
        <f>LOWER(SUBSTITUTE(SUBSTITUTE(SUBSTITUTE(BIASA[[#This Row],[NAMA BARANG]]," ",""),"-",""),".",""))</f>
        <v>bensiazc9937(50)</v>
      </c>
      <c r="B277">
        <f>IF(BIASA[[#This Row],[CTN]]=0,"",COUNT($B$2:$B276)+1)</f>
        <v>275</v>
      </c>
      <c r="C277" t="s">
        <v>543</v>
      </c>
      <c r="D277" s="9" t="s">
        <v>2829</v>
      </c>
      <c r="E277">
        <f>SUM(BIASA[[#This Row],[AWAL]]-BIASA[[#This Row],[KELUAR]])</f>
        <v>24</v>
      </c>
      <c r="F277">
        <v>24</v>
      </c>
      <c r="G277" t="str">
        <f>IFERROR(INDEX(masuk[CTN],MATCH("B"&amp;ROW()-ROWS($A$1:$A$2),masuk[id],0)),"")</f>
        <v/>
      </c>
      <c r="H277">
        <f>SUMIF(keluar[concat],BIASA[[#This Row],[concat]],keluar[CTN])</f>
        <v>0</v>
      </c>
      <c r="I277" s="16" t="str">
        <f>IF(BIASA[[#This Row],[CTN]]=BIASA[[#This Row],[AWAL]],"",BIASA[[#This Row],[CTN]])</f>
        <v/>
      </c>
    </row>
    <row r="278" spans="1:9" x14ac:dyDescent="0.25">
      <c r="A278" t="str">
        <f>LOWER(SUBSTITUTE(SUBSTITUTE(SUBSTITUTE(BIASA[[#This Row],[NAMA BARANG]]," ",""),"-",""),".",""))</f>
        <v>bindernote/memobatikt(76)</v>
      </c>
      <c r="B278">
        <f>IF(BIASA[[#This Row],[CTN]]=0,"",COUNT($B$2:$B277)+1)</f>
        <v>276</v>
      </c>
      <c r="C278" t="s">
        <v>544</v>
      </c>
      <c r="D278" s="9" t="s">
        <v>2845</v>
      </c>
      <c r="E278">
        <f>SUM(BIASA[[#This Row],[AWAL]]-BIASA[[#This Row],[KELUAR]])</f>
        <v>7</v>
      </c>
      <c r="F278">
        <v>7</v>
      </c>
      <c r="G278" t="str">
        <f>IFERROR(INDEX(masuk[CTN],MATCH("B"&amp;ROW()-ROWS($A$1:$A$2),masuk[id],0)),"")</f>
        <v/>
      </c>
      <c r="H278">
        <f>SUMIF(keluar[concat],BIASA[[#This Row],[concat]],keluar[CTN])</f>
        <v>0</v>
      </c>
      <c r="I278" s="16" t="str">
        <f>IF(BIASA[[#This Row],[CTN]]=BIASA[[#This Row],[AWAL]],"",BIASA[[#This Row],[CTN]])</f>
        <v/>
      </c>
    </row>
    <row r="279" spans="1:9" x14ac:dyDescent="0.25">
      <c r="A279" t="str">
        <f>LOWER(SUBSTITUTE(SUBSTITUTE(SUBSTITUTE(BIASA[[#This Row],[NAMA BARANG]]," ",""),"-",""),".",""))</f>
        <v>bkasbfolio</v>
      </c>
      <c r="B279">
        <f>IF(BIASA[[#This Row],[CTN]]=0,"",COUNT($B$2:$B278)+1)</f>
        <v>277</v>
      </c>
      <c r="C279" t="s">
        <v>545</v>
      </c>
      <c r="D279" s="9">
        <v>50</v>
      </c>
      <c r="E279">
        <f>SUM(BIASA[[#This Row],[AWAL]]-BIASA[[#This Row],[KELUAR]])</f>
        <v>1</v>
      </c>
      <c r="F279">
        <v>1</v>
      </c>
      <c r="G279" t="str">
        <f>IFERROR(INDEX(masuk[CTN],MATCH("B"&amp;ROW()-ROWS($A$1:$A$2),masuk[id],0)),"")</f>
        <v/>
      </c>
      <c r="H279">
        <f>SUMIF(keluar[concat],BIASA[[#This Row],[concat]],keluar[CTN])</f>
        <v>0</v>
      </c>
      <c r="I279" s="16" t="str">
        <f>IF(BIASA[[#This Row],[CTN]]=BIASA[[#This Row],[AWAL]],"",BIASA[[#This Row],[CTN]])</f>
        <v/>
      </c>
    </row>
    <row r="280" spans="1:9" x14ac:dyDescent="0.25">
      <c r="A280" t="str">
        <f>LOWER(SUBSTITUTE(SUBSTITUTE(SUBSTITUTE(BIASA[[#This Row],[NAMA BARANG]]," ",""),"-",""),".",""))</f>
        <v>bkasbkwarto</v>
      </c>
      <c r="B280">
        <f>IF(BIASA[[#This Row],[CTN]]=0,"",COUNT($B$2:$B279)+1)</f>
        <v>278</v>
      </c>
      <c r="C280" t="s">
        <v>546</v>
      </c>
      <c r="D280" s="9">
        <v>100</v>
      </c>
      <c r="E280">
        <f>SUM(BIASA[[#This Row],[AWAL]]-BIASA[[#This Row],[KELUAR]])</f>
        <v>2</v>
      </c>
      <c r="F280">
        <v>2</v>
      </c>
      <c r="G280" t="str">
        <f>IFERROR(INDEX(masuk[CTN],MATCH("B"&amp;ROW()-ROWS($A$1:$A$2),masuk[id],0)),"")</f>
        <v/>
      </c>
      <c r="H280">
        <f>SUMIF(keluar[concat],BIASA[[#This Row],[concat]],keluar[CTN])</f>
        <v>0</v>
      </c>
      <c r="I280" s="16" t="str">
        <f>IF(BIASA[[#This Row],[CTN]]=BIASA[[#This Row],[AWAL]],"",BIASA[[#This Row],[CTN]])</f>
        <v/>
      </c>
    </row>
    <row r="281" spans="1:9" x14ac:dyDescent="0.25">
      <c r="A281" t="str">
        <f>LOWER(SUBSTITUTE(SUBSTITUTE(SUBSTITUTE(BIASA[[#This Row],[NAMA BARANG]]," ",""),"-",""),".",""))</f>
        <v>bkbankfolio</v>
      </c>
      <c r="B281">
        <f>IF(BIASA[[#This Row],[CTN]]=0,"",COUNT($B$2:$B280)+1)</f>
        <v>279</v>
      </c>
      <c r="C281" t="s">
        <v>547</v>
      </c>
      <c r="D281" s="9">
        <v>50</v>
      </c>
      <c r="E281">
        <f>SUM(BIASA[[#This Row],[AWAL]]-BIASA[[#This Row],[KELUAR]])</f>
        <v>1</v>
      </c>
      <c r="F281">
        <v>1</v>
      </c>
      <c r="G281" t="str">
        <f>IFERROR(INDEX(masuk[CTN],MATCH("B"&amp;ROW()-ROWS($A$1:$A$2),masuk[id],0)),"")</f>
        <v/>
      </c>
      <c r="H281">
        <f>SUMIF(keluar[concat],BIASA[[#This Row],[concat]],keluar[CTN])</f>
        <v>0</v>
      </c>
      <c r="I281" s="16" t="str">
        <f>IF(BIASA[[#This Row],[CTN]]=BIASA[[#This Row],[AWAL]],"",BIASA[[#This Row],[CTN]])</f>
        <v/>
      </c>
    </row>
    <row r="282" spans="1:9" x14ac:dyDescent="0.25">
      <c r="A282" t="str">
        <f>LOWER(SUBSTITUTE(SUBSTITUTE(SUBSTITUTE(BIASA[[#This Row],[NAMA BARANG]]," ",""),"-",""),".",""))</f>
        <v>bkbankkwarto</v>
      </c>
      <c r="B282">
        <f>IF(BIASA[[#This Row],[CTN]]=0,"",COUNT($B$2:$B281)+1)</f>
        <v>280</v>
      </c>
      <c r="C282" t="s">
        <v>548</v>
      </c>
      <c r="D282" s="9">
        <v>100</v>
      </c>
      <c r="E282">
        <f>SUM(BIASA[[#This Row],[AWAL]]-BIASA[[#This Row],[KELUAR]])</f>
        <v>2</v>
      </c>
      <c r="F282">
        <v>2</v>
      </c>
      <c r="G282" t="str">
        <f>IFERROR(INDEX(masuk[CTN],MATCH("B"&amp;ROW()-ROWS($A$1:$A$2),masuk[id],0)),"")</f>
        <v/>
      </c>
      <c r="H282">
        <f>SUMIF(keluar[concat],BIASA[[#This Row],[concat]],keluar[CTN])</f>
        <v>0</v>
      </c>
      <c r="I282" s="16" t="str">
        <f>IF(BIASA[[#This Row],[CTN]]=BIASA[[#This Row],[AWAL]],"",BIASA[[#This Row],[CTN]])</f>
        <v/>
      </c>
    </row>
    <row r="283" spans="1:9" x14ac:dyDescent="0.25">
      <c r="A283" t="str">
        <f>LOWER(SUBSTITUTE(SUBSTITUTE(SUBSTITUTE(BIASA[[#This Row],[NAMA BARANG]]," ",""),"-",""),".",""))</f>
        <v>bkbnppfolio</v>
      </c>
      <c r="B283">
        <f>IF(BIASA[[#This Row],[CTN]]=0,"",COUNT($B$2:$B282)+1)</f>
        <v>281</v>
      </c>
      <c r="C283" t="s">
        <v>549</v>
      </c>
      <c r="D283" s="9">
        <v>50</v>
      </c>
      <c r="E283">
        <f>SUM(BIASA[[#This Row],[AWAL]]-BIASA[[#This Row],[KELUAR]])</f>
        <v>2</v>
      </c>
      <c r="F283">
        <v>2</v>
      </c>
      <c r="G283" t="str">
        <f>IFERROR(INDEX(masuk[CTN],MATCH("B"&amp;ROW()-ROWS($A$1:$A$2),masuk[id],0)),"")</f>
        <v/>
      </c>
      <c r="H283">
        <f>SUMIF(keluar[concat],BIASA[[#This Row],[concat]],keluar[CTN])</f>
        <v>0</v>
      </c>
      <c r="I283" s="16" t="str">
        <f>IF(BIASA[[#This Row],[CTN]]=BIASA[[#This Row],[AWAL]],"",BIASA[[#This Row],[CTN]])</f>
        <v/>
      </c>
    </row>
    <row r="284" spans="1:9" x14ac:dyDescent="0.25">
      <c r="A284" t="str">
        <f>LOWER(SUBSTITUTE(SUBSTITUTE(SUBSTITUTE(BIASA[[#This Row],[NAMA BARANG]]," ",""),"-",""),".",""))</f>
        <v>bkbnppkwarto</v>
      </c>
      <c r="B284">
        <f>IF(BIASA[[#This Row],[CTN]]=0,"",COUNT($B$2:$B283)+1)</f>
        <v>282</v>
      </c>
      <c r="C284" t="s">
        <v>550</v>
      </c>
      <c r="D284" s="9">
        <v>100</v>
      </c>
      <c r="E284">
        <f>SUM(BIASA[[#This Row],[AWAL]]-BIASA[[#This Row],[KELUAR]])</f>
        <v>2</v>
      </c>
      <c r="F284">
        <v>2</v>
      </c>
      <c r="G284" t="str">
        <f>IFERROR(INDEX(masuk[CTN],MATCH("B"&amp;ROW()-ROWS($A$1:$A$2),masuk[id],0)),"")</f>
        <v/>
      </c>
      <c r="H284">
        <f>SUMIF(keluar[concat],BIASA[[#This Row],[concat]],keluar[CTN])</f>
        <v>0</v>
      </c>
      <c r="I284" s="16" t="str">
        <f>IF(BIASA[[#This Row],[CTN]]=BIASA[[#This Row],[AWAL]],"",BIASA[[#This Row],[CTN]])</f>
        <v/>
      </c>
    </row>
    <row r="285" spans="1:9" x14ac:dyDescent="0.25">
      <c r="A285" t="str">
        <f>LOWER(SUBSTITUTE(SUBSTITUTE(SUBSTITUTE(BIASA[[#This Row],[NAMA BARANG]]," ",""),"-",""),".",""))</f>
        <v>bkdiary1273</v>
      </c>
      <c r="B285">
        <f>IF(BIASA[[#This Row],[CTN]]=0,"",COUNT($B$2:$B284)+1)</f>
        <v>283</v>
      </c>
      <c r="C285" t="s">
        <v>551</v>
      </c>
      <c r="D285" s="9" t="s">
        <v>2787</v>
      </c>
      <c r="E285">
        <f>SUM(BIASA[[#This Row],[AWAL]]-BIASA[[#This Row],[KELUAR]])</f>
        <v>1</v>
      </c>
      <c r="F285">
        <v>1</v>
      </c>
      <c r="G285" t="str">
        <f>IFERROR(INDEX(masuk[CTN],MATCH("B"&amp;ROW()-ROWS($A$1:$A$2),masuk[id],0)),"")</f>
        <v/>
      </c>
      <c r="H285">
        <f>SUMIF(keluar[concat],BIASA[[#This Row],[concat]],keluar[CTN])</f>
        <v>0</v>
      </c>
      <c r="I285" s="16" t="str">
        <f>IF(BIASA[[#This Row],[CTN]]=BIASA[[#This Row],[AWAL]],"",BIASA[[#This Row],[CTN]])</f>
        <v/>
      </c>
    </row>
    <row r="286" spans="1:9" x14ac:dyDescent="0.25">
      <c r="A286" t="str">
        <f>LOWER(SUBSTITUTE(SUBSTITUTE(SUBSTITUTE(BIASA[[#This Row],[NAMA BARANG]]," ",""),"-",""),".",""))</f>
        <v>bkdiary1277</v>
      </c>
      <c r="B286">
        <f>IF(BIASA[[#This Row],[CTN]]=0,"",COUNT($B$2:$B285)+1)</f>
        <v>284</v>
      </c>
      <c r="C286" t="s">
        <v>552</v>
      </c>
      <c r="D286" s="9" t="s">
        <v>2787</v>
      </c>
      <c r="E286">
        <f>SUM(BIASA[[#This Row],[AWAL]]-BIASA[[#This Row],[KELUAR]])</f>
        <v>2</v>
      </c>
      <c r="F286">
        <v>2</v>
      </c>
      <c r="G286" t="str">
        <f>IFERROR(INDEX(masuk[CTN],MATCH("B"&amp;ROW()-ROWS($A$1:$A$2),masuk[id],0)),"")</f>
        <v/>
      </c>
      <c r="H286">
        <f>SUMIF(keluar[concat],BIASA[[#This Row],[concat]],keluar[CTN])</f>
        <v>0</v>
      </c>
      <c r="I286" s="16" t="str">
        <f>IF(BIASA[[#This Row],[CTN]]=BIASA[[#This Row],[AWAL]],"",BIASA[[#This Row],[CTN]])</f>
        <v/>
      </c>
    </row>
    <row r="287" spans="1:9" x14ac:dyDescent="0.25">
      <c r="A287" t="str">
        <f>LOWER(SUBSTITUTE(SUBSTITUTE(SUBSTITUTE(BIASA[[#This Row],[NAMA BARANG]]," ",""),"-",""),".",""))</f>
        <v>bkmewarnai&amp;ceritamiring</v>
      </c>
      <c r="B287">
        <f>IF(BIASA[[#This Row],[CTN]]=0,"",COUNT($B$2:$B286)+1)</f>
        <v>285</v>
      </c>
      <c r="C287" t="s">
        <v>553</v>
      </c>
      <c r="D287" s="9" t="s">
        <v>2825</v>
      </c>
      <c r="E287">
        <f>SUM(BIASA[[#This Row],[AWAL]]-BIASA[[#This Row],[KELUAR]])</f>
        <v>32</v>
      </c>
      <c r="F287">
        <v>32</v>
      </c>
      <c r="G287" t="str">
        <f>IFERROR(INDEX(masuk[CTN],MATCH("B"&amp;ROW()-ROWS($A$1:$A$2),masuk[id],0)),"")</f>
        <v/>
      </c>
      <c r="H287">
        <f>SUMIF(keluar[concat],BIASA[[#This Row],[concat]],keluar[CTN])</f>
        <v>0</v>
      </c>
      <c r="I287" s="16" t="str">
        <f>IF(BIASA[[#This Row],[CTN]]=BIASA[[#This Row],[AWAL]],"",BIASA[[#This Row],[CTN]])</f>
        <v/>
      </c>
    </row>
    <row r="288" spans="1:9" x14ac:dyDescent="0.25">
      <c r="A288" t="str">
        <f>LOWER(SUBSTITUTE(SUBSTITUTE(SUBSTITUTE(BIASA[[#This Row],[NAMA BARANG]]," ",""),"-",""),".",""))</f>
        <v>bkmewarnai21x29b</v>
      </c>
      <c r="B288">
        <f>IF(BIASA[[#This Row],[CTN]]=0,"",COUNT($B$2:$B287)+1)</f>
        <v>286</v>
      </c>
      <c r="C288" t="s">
        <v>554</v>
      </c>
      <c r="D288" s="9" t="s">
        <v>2796</v>
      </c>
      <c r="E288">
        <f>SUM(BIASA[[#This Row],[AWAL]]-BIASA[[#This Row],[KELUAR]])</f>
        <v>5</v>
      </c>
      <c r="F288">
        <v>5</v>
      </c>
      <c r="G288" t="str">
        <f>IFERROR(INDEX(masuk[CTN],MATCH("B"&amp;ROW()-ROWS($A$1:$A$2),masuk[id],0)),"")</f>
        <v/>
      </c>
      <c r="H288">
        <f>SUMIF(keluar[concat],BIASA[[#This Row],[concat]],keluar[CTN])</f>
        <v>0</v>
      </c>
      <c r="I288" s="16" t="str">
        <f>IF(BIASA[[#This Row],[CTN]]=BIASA[[#This Row],[AWAL]],"",BIASA[[#This Row],[CTN]])</f>
        <v/>
      </c>
    </row>
    <row r="289" spans="1:9" x14ac:dyDescent="0.25">
      <c r="A289" t="str">
        <f>LOWER(SUBSTITUTE(SUBSTITUTE(SUBSTITUTE(BIASA[[#This Row],[NAMA BARANG]]," ",""),"-",""),".",""))</f>
        <v>bkmewarnaia5/fullcolor</v>
      </c>
      <c r="B289">
        <f>IF(BIASA[[#This Row],[CTN]]=0,"",COUNT($B$2:$B288)+1)</f>
        <v>287</v>
      </c>
      <c r="C289" t="s">
        <v>555</v>
      </c>
      <c r="D289" s="9" t="s">
        <v>2828</v>
      </c>
      <c r="E289">
        <f>SUM(BIASA[[#This Row],[AWAL]]-BIASA[[#This Row],[KELUAR]])</f>
        <v>1</v>
      </c>
      <c r="F289">
        <v>1</v>
      </c>
      <c r="G289" t="str">
        <f>IFERROR(INDEX(masuk[CTN],MATCH("B"&amp;ROW()-ROWS($A$1:$A$2),masuk[id],0)),"")</f>
        <v/>
      </c>
      <c r="H289">
        <f>SUMIF(keluar[concat],BIASA[[#This Row],[concat]],keluar[CTN])</f>
        <v>0</v>
      </c>
      <c r="I289" s="16" t="str">
        <f>IF(BIASA[[#This Row],[CTN]]=BIASA[[#This Row],[AWAL]],"",BIASA[[#This Row],[CTN]])</f>
        <v/>
      </c>
    </row>
    <row r="290" spans="1:9" x14ac:dyDescent="0.25">
      <c r="A290" t="str">
        <f>LOWER(SUBSTITUTE(SUBSTITUTE(SUBSTITUTE(BIASA[[#This Row],[NAMA BARANG]]," ",""),"-",""),".",""))</f>
        <v>bkmewarnaiart8design(32x50)</v>
      </c>
      <c r="B290">
        <f>IF(BIASA[[#This Row],[CTN]]=0,"",COUNT($B$2:$B289)+1)</f>
        <v>288</v>
      </c>
      <c r="C290" t="s">
        <v>556</v>
      </c>
      <c r="D290" s="9" t="s">
        <v>2846</v>
      </c>
      <c r="E290">
        <f>SUM(BIASA[[#This Row],[AWAL]]-BIASA[[#This Row],[KELUAR]])</f>
        <v>20</v>
      </c>
      <c r="F290">
        <v>20</v>
      </c>
      <c r="G290" t="str">
        <f>IFERROR(INDEX(masuk[CTN],MATCH("B"&amp;ROW()-ROWS($A$1:$A$2),masuk[id],0)),"")</f>
        <v/>
      </c>
      <c r="H290">
        <f>SUMIF(keluar[concat],BIASA[[#This Row],[concat]],keluar[CTN])</f>
        <v>0</v>
      </c>
      <c r="I290" s="16" t="str">
        <f>IF(BIASA[[#This Row],[CTN]]=BIASA[[#This Row],[AWAL]],"",BIASA[[#This Row],[CTN]])</f>
        <v/>
      </c>
    </row>
    <row r="291" spans="1:9" x14ac:dyDescent="0.25">
      <c r="A291" t="str">
        <f>LOWER(SUBSTITUTE(SUBSTITUTE(SUBSTITUTE(BIASA[[#This Row],[NAMA BARANG]]," ",""),"-",""),".",""))</f>
        <v>bkmewarnaiarta4(8design)</v>
      </c>
      <c r="B291">
        <f>IF(BIASA[[#This Row],[CTN]]=0,"",COUNT($B$2:$B290)+1)</f>
        <v>289</v>
      </c>
      <c r="C291" t="s">
        <v>557</v>
      </c>
      <c r="D291" s="9">
        <v>600</v>
      </c>
      <c r="E291">
        <f>SUM(BIASA[[#This Row],[AWAL]]-BIASA[[#This Row],[KELUAR]])</f>
        <v>4</v>
      </c>
      <c r="F291">
        <v>4</v>
      </c>
      <c r="G291" t="str">
        <f>IFERROR(INDEX(masuk[CTN],MATCH("B"&amp;ROW()-ROWS($A$1:$A$2),masuk[id],0)),"")</f>
        <v/>
      </c>
      <c r="H291">
        <f>SUMIF(keluar[concat],BIASA[[#This Row],[concat]],keluar[CTN])</f>
        <v>0</v>
      </c>
      <c r="I291" s="16" t="str">
        <f>IF(BIASA[[#This Row],[CTN]]=BIASA[[#This Row],[AWAL]],"",BIASA[[#This Row],[CTN]])</f>
        <v/>
      </c>
    </row>
    <row r="292" spans="1:9" x14ac:dyDescent="0.25">
      <c r="A292" t="str">
        <f>LOWER(SUBSTITUTE(SUBSTITUTE(SUBSTITUTE(BIASA[[#This Row],[NAMA BARANG]]," ",""),"-",""),".",""))</f>
        <v>bkmewarnaibt21</v>
      </c>
      <c r="B292">
        <f>IF(BIASA[[#This Row],[CTN]]=0,"",COUNT($B$2:$B291)+1)</f>
        <v>290</v>
      </c>
      <c r="C292" t="s">
        <v>558</v>
      </c>
      <c r="D292" s="9">
        <v>600</v>
      </c>
      <c r="E292">
        <f>SUM(BIASA[[#This Row],[AWAL]]-BIASA[[#This Row],[KELUAR]])</f>
        <v>2</v>
      </c>
      <c r="F292">
        <v>2</v>
      </c>
      <c r="G292" t="str">
        <f>IFERROR(INDEX(masuk[CTN],MATCH("B"&amp;ROW()-ROWS($A$1:$A$2),masuk[id],0)),"")</f>
        <v/>
      </c>
      <c r="H292">
        <f>SUMIF(keluar[concat],BIASA[[#This Row],[concat]],keluar[CTN])</f>
        <v>0</v>
      </c>
      <c r="I292" s="16" t="str">
        <f>IF(BIASA[[#This Row],[CTN]]=BIASA[[#This Row],[AWAL]],"",BIASA[[#This Row],[CTN]])</f>
        <v/>
      </c>
    </row>
    <row r="293" spans="1:9" x14ac:dyDescent="0.25">
      <c r="A293" t="str">
        <f>LOWER(SUBSTITUTE(SUBSTITUTE(SUBSTITUTE(BIASA[[#This Row],[NAMA BARANG]]," ",""),"-",""),".",""))</f>
        <v>bkmewarnaihtl600650</v>
      </c>
      <c r="B293">
        <f>IF(BIASA[[#This Row],[CTN]]=0,"",COUNT($B$2:$B292)+1)</f>
        <v>291</v>
      </c>
      <c r="C293" t="s">
        <v>559</v>
      </c>
      <c r="D293" s="9" t="s">
        <v>2847</v>
      </c>
      <c r="E293">
        <f>SUM(BIASA[[#This Row],[AWAL]]-BIASA[[#This Row],[KELUAR]])</f>
        <v>2</v>
      </c>
      <c r="F293">
        <v>2</v>
      </c>
      <c r="G293" t="str">
        <f>IFERROR(INDEX(masuk[CTN],MATCH("B"&amp;ROW()-ROWS($A$1:$A$2),masuk[id],0)),"")</f>
        <v/>
      </c>
      <c r="H293">
        <f>SUMIF(keluar[concat],BIASA[[#This Row],[concat]],keluar[CTN])</f>
        <v>0</v>
      </c>
      <c r="I293" s="16" t="str">
        <f>IF(BIASA[[#This Row],[CTN]]=BIASA[[#This Row],[AWAL]],"",BIASA[[#This Row],[CTN]])</f>
        <v/>
      </c>
    </row>
    <row r="294" spans="1:9" x14ac:dyDescent="0.25">
      <c r="A294" t="str">
        <f>LOWER(SUBSTITUTE(SUBSTITUTE(SUBSTITUTE(BIASA[[#This Row],[NAMA BARANG]]," ",""),"-",""),".",""))</f>
        <v>bkmewarnaijumbo4seriif</v>
      </c>
      <c r="B294">
        <f>IF(BIASA[[#This Row],[CTN]]=0,"",COUNT($B$2:$B293)+1)</f>
        <v>292</v>
      </c>
      <c r="C294" t="s">
        <v>560</v>
      </c>
      <c r="D294" s="9">
        <v>600</v>
      </c>
      <c r="E294">
        <f>SUM(BIASA[[#This Row],[AWAL]]-BIASA[[#This Row],[KELUAR]])</f>
        <v>2</v>
      </c>
      <c r="F294">
        <v>2</v>
      </c>
      <c r="G294" t="str">
        <f>IFERROR(INDEX(masuk[CTN],MATCH("B"&amp;ROW()-ROWS($A$1:$A$2),masuk[id],0)),"")</f>
        <v/>
      </c>
      <c r="H294">
        <f>SUMIF(keluar[concat],BIASA[[#This Row],[concat]],keluar[CTN])</f>
        <v>0</v>
      </c>
      <c r="I294" s="16" t="str">
        <f>IF(BIASA[[#This Row],[CTN]]=BIASA[[#This Row],[AWAL]],"",BIASA[[#This Row],[CTN]])</f>
        <v/>
      </c>
    </row>
    <row r="295" spans="1:9" x14ac:dyDescent="0.25">
      <c r="A295" t="str">
        <f>LOWER(SUBSTITUTE(SUBSTITUTE(SUBSTITUTE(BIASA[[#This Row],[NAMA BARANG]]," ",""),"-",""),".",""))</f>
        <v>bkmewarnaijumbokode8a41</v>
      </c>
      <c r="B295">
        <f>IF(BIASA[[#This Row],[CTN]]=0,"",COUNT($B$2:$B294)+1)</f>
        <v>293</v>
      </c>
      <c r="C295" t="s">
        <v>561</v>
      </c>
      <c r="D295" s="9" t="s">
        <v>2780</v>
      </c>
      <c r="E295">
        <f>SUM(BIASA[[#This Row],[AWAL]]-BIASA[[#This Row],[KELUAR]])</f>
        <v>2</v>
      </c>
      <c r="F295">
        <v>2</v>
      </c>
      <c r="G295" t="str">
        <f>IFERROR(INDEX(masuk[CTN],MATCH("B"&amp;ROW()-ROWS($A$1:$A$2),masuk[id],0)),"")</f>
        <v/>
      </c>
      <c r="H295">
        <f>SUMIF(keluar[concat],BIASA[[#This Row],[concat]],keluar[CTN])</f>
        <v>0</v>
      </c>
      <c r="I295" s="16" t="str">
        <f>IF(BIASA[[#This Row],[CTN]]=BIASA[[#This Row],[AWAL]],"",BIASA[[#This Row],[CTN]])</f>
        <v/>
      </c>
    </row>
    <row r="296" spans="1:9" x14ac:dyDescent="0.25">
      <c r="A296" t="str">
        <f>LOWER(SUBSTITUTE(SUBSTITUTE(SUBSTITUTE(BIASA[[#This Row],[NAMA BARANG]]," ",""),"-",""),".",""))</f>
        <v>bkspiralgliterhappycherubg12(1pk=6)/a017polos</v>
      </c>
      <c r="B296">
        <f>IF(BIASA[[#This Row],[CTN]]=0,"",COUNT($B$2:$B295)+1)</f>
        <v>294</v>
      </c>
      <c r="C296" t="s">
        <v>562</v>
      </c>
      <c r="D296" s="9" t="s">
        <v>217</v>
      </c>
      <c r="E296">
        <f>SUM(BIASA[[#This Row],[AWAL]]-BIASA[[#This Row],[KELUAR]])</f>
        <v>6</v>
      </c>
      <c r="F296">
        <v>6</v>
      </c>
      <c r="G296" t="str">
        <f>IFERROR(INDEX(masuk[CTN],MATCH("B"&amp;ROW()-ROWS($A$1:$A$2),masuk[id],0)),"")</f>
        <v/>
      </c>
      <c r="H296">
        <f>SUMIF(keluar[concat],BIASA[[#This Row],[concat]],keluar[CTN])</f>
        <v>0</v>
      </c>
      <c r="I296" s="16" t="str">
        <f>IF(BIASA[[#This Row],[CTN]]=BIASA[[#This Row],[AWAL]],"",BIASA[[#This Row],[CTN]])</f>
        <v/>
      </c>
    </row>
    <row r="297" spans="1:9" x14ac:dyDescent="0.25">
      <c r="A297" t="str">
        <f>LOWER(SUBSTITUTE(SUBSTITUTE(SUBSTITUTE(BIASA[[#This Row],[NAMA BARANG]]," ",""),"-",""),".",""))</f>
        <v>bkspiralx019mmgliter(3)/052hk(5)</v>
      </c>
      <c r="B297">
        <f>IF(BIASA[[#This Row],[CTN]]=0,"",COUNT($B$2:$B296)+1)</f>
        <v>295</v>
      </c>
      <c r="C297" t="s">
        <v>563</v>
      </c>
      <c r="D297" s="9" t="s">
        <v>2790</v>
      </c>
      <c r="E297">
        <f>SUM(BIASA[[#This Row],[AWAL]]-BIASA[[#This Row],[KELUAR]])</f>
        <v>8</v>
      </c>
      <c r="F297">
        <v>8</v>
      </c>
      <c r="G297" t="str">
        <f>IFERROR(INDEX(masuk[CTN],MATCH("B"&amp;ROW()-ROWS($A$1:$A$2),masuk[id],0)),"")</f>
        <v/>
      </c>
      <c r="H297">
        <f>SUMIF(keluar[concat],BIASA[[#This Row],[concat]],keluar[CTN])</f>
        <v>0</v>
      </c>
      <c r="I297" s="16" t="str">
        <f>IF(BIASA[[#This Row],[CTN]]=BIASA[[#This Row],[AWAL]],"",BIASA[[#This Row],[CTN]])</f>
        <v/>
      </c>
    </row>
    <row r="298" spans="1:9" x14ac:dyDescent="0.25">
      <c r="A298" t="str">
        <f>LOWER(SUBSTITUTE(SUBSTITUTE(SUBSTITUTE(BIASA[[#This Row],[NAMA BARANG]]," ",""),"-",""),".",""))</f>
        <v>bkspiralx053mmtimbul</v>
      </c>
      <c r="B298">
        <f>IF(BIASA[[#This Row],[CTN]]=0,"",COUNT($B$2:$B297)+1)</f>
        <v>296</v>
      </c>
      <c r="C298" t="s">
        <v>564</v>
      </c>
      <c r="D298" s="9" t="s">
        <v>2790</v>
      </c>
      <c r="E298">
        <f>SUM(BIASA[[#This Row],[AWAL]]-BIASA[[#This Row],[KELUAR]])</f>
        <v>2</v>
      </c>
      <c r="F298">
        <v>2</v>
      </c>
      <c r="G298" t="str">
        <f>IFERROR(INDEX(masuk[CTN],MATCH("B"&amp;ROW()-ROWS($A$1:$A$2),masuk[id],0)),"")</f>
        <v/>
      </c>
      <c r="H298">
        <f>SUMIF(keluar[concat],BIASA[[#This Row],[concat]],keluar[CTN])</f>
        <v>0</v>
      </c>
      <c r="I298" s="16" t="str">
        <f>IF(BIASA[[#This Row],[CTN]]=BIASA[[#This Row],[AWAL]],"",BIASA[[#This Row],[CTN]])</f>
        <v/>
      </c>
    </row>
    <row r="299" spans="1:9" x14ac:dyDescent="0.25">
      <c r="A299" t="str">
        <f>LOWER(SUBSTITUTE(SUBSTITUTE(SUBSTITUTE(BIASA[[#This Row],[NAMA BARANG]]," ",""),"-",""),".",""))</f>
        <v>bk/diary1047</v>
      </c>
      <c r="B299">
        <f>IF(BIASA[[#This Row],[CTN]]=0,"",COUNT($B$2:$B298)+1)</f>
        <v>297</v>
      </c>
      <c r="C299" t="s">
        <v>565</v>
      </c>
      <c r="E299">
        <f>SUM(BIASA[[#This Row],[AWAL]]-BIASA[[#This Row],[KELUAR]])</f>
        <v>1</v>
      </c>
      <c r="F299">
        <v>1</v>
      </c>
      <c r="G299" t="str">
        <f>IFERROR(INDEX(masuk[CTN],MATCH("B"&amp;ROW()-ROWS($A$1:$A$2),masuk[id],0)),"")</f>
        <v/>
      </c>
      <c r="H299">
        <f>SUMIF(keluar[concat],BIASA[[#This Row],[concat]],keluar[CTN])</f>
        <v>0</v>
      </c>
      <c r="I299" s="16" t="str">
        <f>IF(BIASA[[#This Row],[CTN]]=BIASA[[#This Row],[AWAL]],"",BIASA[[#This Row],[CTN]])</f>
        <v/>
      </c>
    </row>
    <row r="300" spans="1:9" x14ac:dyDescent="0.25">
      <c r="A300" t="str">
        <f>LOWER(SUBSTITUTE(SUBSTITUTE(SUBSTITUTE(BIASA[[#This Row],[NAMA BARANG]]," ",""),"-",""),".",""))</f>
        <v>bk/nba318b(1)</v>
      </c>
      <c r="B300">
        <f>IF(BIASA[[#This Row],[CTN]]=0,"",COUNT($B$2:$B299)+1)</f>
        <v>298</v>
      </c>
      <c r="C300" t="s">
        <v>566</v>
      </c>
      <c r="D300" s="9" t="s">
        <v>223</v>
      </c>
      <c r="E300">
        <f>SUM(BIASA[[#This Row],[AWAL]]-BIASA[[#This Row],[KELUAR]])</f>
        <v>1</v>
      </c>
      <c r="F300">
        <v>1</v>
      </c>
      <c r="G300" t="str">
        <f>IFERROR(INDEX(masuk[CTN],MATCH("B"&amp;ROW()-ROWS($A$1:$A$2),masuk[id],0)),"")</f>
        <v/>
      </c>
      <c r="H300">
        <f>SUMIF(keluar[concat],BIASA[[#This Row],[concat]],keluar[CTN])</f>
        <v>0</v>
      </c>
      <c r="I300" s="16" t="str">
        <f>IF(BIASA[[#This Row],[CTN]]=BIASA[[#This Row],[AWAL]],"",BIASA[[#This Row],[CTN]])</f>
        <v/>
      </c>
    </row>
    <row r="301" spans="1:9" x14ac:dyDescent="0.25">
      <c r="A301" t="str">
        <f>LOWER(SUBSTITUTE(SUBSTITUTE(SUBSTITUTE(BIASA[[#This Row],[NAMA BARANG]]," ",""),"-",""),".",""))</f>
        <v>bk/nba326k(5)/a343k(1)</v>
      </c>
      <c r="B301">
        <f>IF(BIASA[[#This Row],[CTN]]=0,"",COUNT($B$2:$B300)+1)</f>
        <v>299</v>
      </c>
      <c r="C301" t="s">
        <v>567</v>
      </c>
      <c r="D301" s="9" t="s">
        <v>2820</v>
      </c>
      <c r="E301">
        <f>SUM(BIASA[[#This Row],[AWAL]]-BIASA[[#This Row],[KELUAR]])</f>
        <v>6</v>
      </c>
      <c r="F301">
        <v>6</v>
      </c>
      <c r="G301" t="str">
        <f>IFERROR(INDEX(masuk[CTN],MATCH("B"&amp;ROW()-ROWS($A$1:$A$2),masuk[id],0)),"")</f>
        <v/>
      </c>
      <c r="H301">
        <f>SUMIF(keluar[concat],BIASA[[#This Row],[concat]],keluar[CTN])</f>
        <v>0</v>
      </c>
      <c r="I301" s="16" t="str">
        <f>IF(BIASA[[#This Row],[CTN]]=BIASA[[#This Row],[AWAL]],"",BIASA[[#This Row],[CTN]])</f>
        <v/>
      </c>
    </row>
    <row r="302" spans="1:9" x14ac:dyDescent="0.25">
      <c r="A302" t="str">
        <f>LOWER(SUBSTITUTE(SUBSTITUTE(SUBSTITUTE(BIASA[[#This Row],[NAMA BARANG]]," ",""),"-",""),".",""))</f>
        <v>bk/nba331b</v>
      </c>
      <c r="B302">
        <f>IF(BIASA[[#This Row],[CTN]]=0,"",COUNT($B$2:$B301)+1)</f>
        <v>300</v>
      </c>
      <c r="C302" t="s">
        <v>568</v>
      </c>
      <c r="D302" s="9" t="s">
        <v>223</v>
      </c>
      <c r="E302">
        <f>SUM(BIASA[[#This Row],[AWAL]]-BIASA[[#This Row],[KELUAR]])</f>
        <v>3</v>
      </c>
      <c r="F302">
        <v>3</v>
      </c>
      <c r="G302" t="str">
        <f>IFERROR(INDEX(masuk[CTN],MATCH("B"&amp;ROW()-ROWS($A$1:$A$2),masuk[id],0)),"")</f>
        <v/>
      </c>
      <c r="H302">
        <f>SUMIF(keluar[concat],BIASA[[#This Row],[concat]],keluar[CTN])</f>
        <v>0</v>
      </c>
      <c r="I302" s="16" t="str">
        <f>IF(BIASA[[#This Row],[CTN]]=BIASA[[#This Row],[AWAL]],"",BIASA[[#This Row],[CTN]])</f>
        <v/>
      </c>
    </row>
    <row r="303" spans="1:9" x14ac:dyDescent="0.25">
      <c r="A303" t="str">
        <f>LOWER(SUBSTITUTE(SUBSTITUTE(SUBSTITUTE(BIASA[[#This Row],[NAMA BARANG]]," ",""),"-",""),".",""))</f>
        <v>bk/nba342k</v>
      </c>
      <c r="B303">
        <f>IF(BIASA[[#This Row],[CTN]]=0,"",COUNT($B$2:$B302)+1)</f>
        <v>301</v>
      </c>
      <c r="C303" t="s">
        <v>569</v>
      </c>
      <c r="D303" s="9" t="s">
        <v>2820</v>
      </c>
      <c r="E303">
        <f>SUM(BIASA[[#This Row],[AWAL]]-BIASA[[#This Row],[KELUAR]])</f>
        <v>9</v>
      </c>
      <c r="F303">
        <v>9</v>
      </c>
      <c r="G303" t="str">
        <f>IFERROR(INDEX(masuk[CTN],MATCH("B"&amp;ROW()-ROWS($A$1:$A$2),masuk[id],0)),"")</f>
        <v/>
      </c>
      <c r="H303">
        <f>SUMIF(keluar[concat],BIASA[[#This Row],[concat]],keluar[CTN])</f>
        <v>0</v>
      </c>
      <c r="I303" s="16" t="str">
        <f>IF(BIASA[[#This Row],[CTN]]=BIASA[[#This Row],[AWAL]],"",BIASA[[#This Row],[CTN]])</f>
        <v/>
      </c>
    </row>
    <row r="304" spans="1:9" x14ac:dyDescent="0.25">
      <c r="A304" t="str">
        <f>LOWER(SUBSTITUTE(SUBSTITUTE(SUBSTITUTE(BIASA[[#This Row],[NAMA BARANG]]," ",""),"-",""),".",""))</f>
        <v>bk/nbkancinga5dsy</v>
      </c>
      <c r="B304">
        <f>IF(BIASA[[#This Row],[CTN]]=0,"",COUNT($B$2:$B303)+1)</f>
        <v>302</v>
      </c>
      <c r="C304" t="s">
        <v>570</v>
      </c>
      <c r="D304" s="9" t="s">
        <v>2848</v>
      </c>
      <c r="E304">
        <f>SUM(BIASA[[#This Row],[AWAL]]-BIASA[[#This Row],[KELUAR]])</f>
        <v>4</v>
      </c>
      <c r="F304">
        <v>4</v>
      </c>
      <c r="G304" t="str">
        <f>IFERROR(INDEX(masuk[CTN],MATCH("B"&amp;ROW()-ROWS($A$1:$A$2),masuk[id],0)),"")</f>
        <v/>
      </c>
      <c r="H304">
        <f>SUMIF(keluar[concat],BIASA[[#This Row],[concat]],keluar[CTN])</f>
        <v>0</v>
      </c>
      <c r="I304" s="16" t="str">
        <f>IF(BIASA[[#This Row],[CTN]]=BIASA[[#This Row],[AWAL]],"",BIASA[[#This Row],[CTN]])</f>
        <v/>
      </c>
    </row>
    <row r="305" spans="1:9" x14ac:dyDescent="0.25">
      <c r="A305" t="str">
        <f>LOWER(SUBSTITUTE(SUBSTITUTE(SUBSTITUTE(BIASA[[#This Row],[NAMA BARANG]]," ",""),"-",""),".",""))</f>
        <v>bk/nbspiral6650/6450(a6)</v>
      </c>
      <c r="B305">
        <f>IF(BIASA[[#This Row],[CTN]]=0,"",COUNT($B$2:$B304)+1)</f>
        <v>303</v>
      </c>
      <c r="C305" t="s">
        <v>571</v>
      </c>
      <c r="D305" s="9" t="s">
        <v>2791</v>
      </c>
      <c r="E305">
        <f>SUM(BIASA[[#This Row],[AWAL]]-BIASA[[#This Row],[KELUAR]])</f>
        <v>4</v>
      </c>
      <c r="F305">
        <v>4</v>
      </c>
      <c r="G305" t="str">
        <f>IFERROR(INDEX(masuk[CTN],MATCH("B"&amp;ROW()-ROWS($A$1:$A$2),masuk[id],0)),"")</f>
        <v/>
      </c>
      <c r="H305">
        <f>SUMIF(keluar[concat],BIASA[[#This Row],[concat]],keluar[CTN])</f>
        <v>0</v>
      </c>
      <c r="I305" s="16" t="str">
        <f>IF(BIASA[[#This Row],[CTN]]=BIASA[[#This Row],[AWAL]],"",BIASA[[#This Row],[CTN]])</f>
        <v/>
      </c>
    </row>
    <row r="306" spans="1:9" x14ac:dyDescent="0.25">
      <c r="A306" t="str">
        <f>LOWER(SUBSTITUTE(SUBSTITUTE(SUBSTITUTE(BIASA[[#This Row],[NAMA BARANG]]," ",""),"-",""),".",""))</f>
        <v>bk/nbspirala6120tab</v>
      </c>
      <c r="B306">
        <f>IF(BIASA[[#This Row],[CTN]]=0,"",COUNT($B$2:$B305)+1)</f>
        <v>304</v>
      </c>
      <c r="C306" t="s">
        <v>572</v>
      </c>
      <c r="D306" s="9" t="s">
        <v>212</v>
      </c>
      <c r="E306">
        <f>SUM(BIASA[[#This Row],[AWAL]]-BIASA[[#This Row],[KELUAR]])</f>
        <v>3</v>
      </c>
      <c r="F306">
        <v>3</v>
      </c>
      <c r="G306" t="str">
        <f>IFERROR(INDEX(masuk[CTN],MATCH("B"&amp;ROW()-ROWS($A$1:$A$2),masuk[id],0)),"")</f>
        <v/>
      </c>
      <c r="H306">
        <f>SUMIF(keluar[concat],BIASA[[#This Row],[concat]],keluar[CTN])</f>
        <v>0</v>
      </c>
      <c r="I306" s="16" t="str">
        <f>IF(BIASA[[#This Row],[CTN]]=BIASA[[#This Row],[AWAL]],"",BIASA[[#This Row],[CTN]])</f>
        <v/>
      </c>
    </row>
    <row r="307" spans="1:9" x14ac:dyDescent="0.25">
      <c r="A307" t="str">
        <f>LOWER(SUBSTITUTE(SUBSTITUTE(SUBSTITUTE(BIASA[[#This Row],[NAMA BARANG]]," ",""),"-",""),".",""))</f>
        <v>blocknoteenterspiral403</v>
      </c>
      <c r="B307">
        <f>IF(BIASA[[#This Row],[CTN]]=0,"",COUNT($B$2:$B306)+1)</f>
        <v>305</v>
      </c>
      <c r="C307" t="s">
        <v>573</v>
      </c>
      <c r="D307" s="9" t="s">
        <v>216</v>
      </c>
      <c r="E307">
        <f>SUM(BIASA[[#This Row],[AWAL]]-BIASA[[#This Row],[KELUAR]])</f>
        <v>3</v>
      </c>
      <c r="F307">
        <v>3</v>
      </c>
      <c r="G307" t="str">
        <f>IFERROR(INDEX(masuk[CTN],MATCH("B"&amp;ROW()-ROWS($A$1:$A$2),masuk[id],0)),"")</f>
        <v/>
      </c>
      <c r="H307">
        <f>SUMIF(keluar[concat],BIASA[[#This Row],[concat]],keluar[CTN])</f>
        <v>0</v>
      </c>
      <c r="I307" s="16" t="str">
        <f>IF(BIASA[[#This Row],[CTN]]=BIASA[[#This Row],[AWAL]],"",BIASA[[#This Row],[CTN]])</f>
        <v/>
      </c>
    </row>
    <row r="308" spans="1:9" x14ac:dyDescent="0.25">
      <c r="A308" t="str">
        <f>LOWER(SUBSTITUTE(SUBSTITUTE(SUBSTITUTE(BIASA[[#This Row],[NAMA BARANG]]," ",""),"-",""),".",""))</f>
        <v>blocknoteenterspiral404</v>
      </c>
      <c r="B308">
        <f>IF(BIASA[[#This Row],[CTN]]=0,"",COUNT($B$2:$B307)+1)</f>
        <v>306</v>
      </c>
      <c r="C308" t="s">
        <v>574</v>
      </c>
      <c r="D308" s="9" t="s">
        <v>211</v>
      </c>
      <c r="E308">
        <f>SUM(BIASA[[#This Row],[AWAL]]-BIASA[[#This Row],[KELUAR]])</f>
        <v>3</v>
      </c>
      <c r="F308">
        <v>3</v>
      </c>
      <c r="G308" t="str">
        <f>IFERROR(INDEX(masuk[CTN],MATCH("B"&amp;ROW()-ROWS($A$1:$A$2),masuk[id],0)),"")</f>
        <v/>
      </c>
      <c r="H308">
        <f>SUMIF(keluar[concat],BIASA[[#This Row],[concat]],keluar[CTN])</f>
        <v>0</v>
      </c>
      <c r="I308" s="16" t="str">
        <f>IF(BIASA[[#This Row],[CTN]]=BIASA[[#This Row],[AWAL]],"",BIASA[[#This Row],[CTN]])</f>
        <v/>
      </c>
    </row>
    <row r="309" spans="1:9" x14ac:dyDescent="0.25">
      <c r="A309" t="str">
        <f>LOWER(SUBSTITUTE(SUBSTITUTE(SUBSTITUTE(BIASA[[#This Row],[NAMA BARANG]]," ",""),"-",""),".",""))</f>
        <v>blocknotexdb54d/1015(1)/1019(1)/1013(1)</v>
      </c>
      <c r="B309">
        <f>IF(BIASA[[#This Row],[CTN]]=0,"",COUNT($B$2:$B308)+1)</f>
        <v>307</v>
      </c>
      <c r="C309" t="s">
        <v>575</v>
      </c>
      <c r="D309" s="9" t="s">
        <v>215</v>
      </c>
      <c r="E309">
        <f>SUM(BIASA[[#This Row],[AWAL]]-BIASA[[#This Row],[KELUAR]])</f>
        <v>3</v>
      </c>
      <c r="F309">
        <v>3</v>
      </c>
      <c r="G309" t="str">
        <f>IFERROR(INDEX(masuk[CTN],MATCH("B"&amp;ROW()-ROWS($A$1:$A$2),masuk[id],0)),"")</f>
        <v/>
      </c>
      <c r="H309">
        <f>SUMIF(keluar[concat],BIASA[[#This Row],[concat]],keluar[CTN])</f>
        <v>0</v>
      </c>
      <c r="I309" s="16" t="str">
        <f>IF(BIASA[[#This Row],[CTN]]=BIASA[[#This Row],[AWAL]],"",BIASA[[#This Row],[CTN]])</f>
        <v/>
      </c>
    </row>
    <row r="310" spans="1:9" x14ac:dyDescent="0.25">
      <c r="A310" t="str">
        <f>LOWER(SUBSTITUTE(SUBSTITUTE(SUBSTITUTE(BIASA[[#This Row],[NAMA BARANG]]," ",""),"-",""),".",""))</f>
        <v>blocknote/nba4</v>
      </c>
      <c r="B310">
        <f>IF(BIASA[[#This Row],[CTN]]=0,"",COUNT($B$2:$B309)+1)</f>
        <v>308</v>
      </c>
      <c r="C310" t="s">
        <v>576</v>
      </c>
      <c r="D310" s="9" t="s">
        <v>206</v>
      </c>
      <c r="E310">
        <f>SUM(BIASA[[#This Row],[AWAL]]-BIASA[[#This Row],[KELUAR]])</f>
        <v>3</v>
      </c>
      <c r="F310">
        <v>3</v>
      </c>
      <c r="G310" t="str">
        <f>IFERROR(INDEX(masuk[CTN],MATCH("B"&amp;ROW()-ROWS($A$1:$A$2),masuk[id],0)),"")</f>
        <v/>
      </c>
      <c r="H310">
        <f>SUMIF(keluar[concat],BIASA[[#This Row],[concat]],keluar[CTN])</f>
        <v>0</v>
      </c>
      <c r="I310" s="16" t="str">
        <f>IF(BIASA[[#This Row],[CTN]]=BIASA[[#This Row],[AWAL]],"",BIASA[[#This Row],[CTN]])</f>
        <v/>
      </c>
    </row>
    <row r="311" spans="1:9" x14ac:dyDescent="0.25">
      <c r="A311" t="str">
        <f>LOWER(SUBSTITUTE(SUBSTITUTE(SUBSTITUTE(BIASA[[#This Row],[NAMA BARANG]]," ",""),"-",""),".",""))</f>
        <v>bn7102a520</v>
      </c>
      <c r="B311">
        <f>IF(BIASA[[#This Row],[CTN]]=0,"",COUNT($B$2:$B310)+1)</f>
        <v>309</v>
      </c>
      <c r="C311" t="s">
        <v>577</v>
      </c>
      <c r="D311" s="9" t="s">
        <v>215</v>
      </c>
      <c r="E311">
        <f>SUM(BIASA[[#This Row],[AWAL]]-BIASA[[#This Row],[KELUAR]])</f>
        <v>4</v>
      </c>
      <c r="F311">
        <v>4</v>
      </c>
      <c r="G311" t="str">
        <f>IFERROR(INDEX(masuk[CTN],MATCH("B"&amp;ROW()-ROWS($A$1:$A$2),masuk[id],0)),"")</f>
        <v/>
      </c>
      <c r="H311">
        <f>SUMIF(keluar[concat],BIASA[[#This Row],[concat]],keluar[CTN])</f>
        <v>0</v>
      </c>
      <c r="I311" s="16" t="str">
        <f>IF(BIASA[[#This Row],[CTN]]=BIASA[[#This Row],[AWAL]],"",BIASA[[#This Row],[CTN]])</f>
        <v/>
      </c>
    </row>
    <row r="312" spans="1:9" x14ac:dyDescent="0.25">
      <c r="A312" t="str">
        <f>LOWER(SUBSTITUTE(SUBSTITUTE(SUBSTITUTE(BIASA[[#This Row],[NAMA BARANG]]," ",""),"-",""),".",""))</f>
        <v>bna520h3</v>
      </c>
      <c r="B312">
        <f>IF(BIASA[[#This Row],[CTN]]=0,"",COUNT($B$2:$B311)+1)</f>
        <v>310</v>
      </c>
      <c r="C312" t="s">
        <v>578</v>
      </c>
      <c r="D312" s="9" t="s">
        <v>215</v>
      </c>
      <c r="E312">
        <f>SUM(BIASA[[#This Row],[AWAL]]-BIASA[[#This Row],[KELUAR]])</f>
        <v>1</v>
      </c>
      <c r="F312">
        <v>1</v>
      </c>
      <c r="G312" t="str">
        <f>IFERROR(INDEX(masuk[CTN],MATCH("B"&amp;ROW()-ROWS($A$1:$A$2),masuk[id],0)),"")</f>
        <v/>
      </c>
      <c r="H312">
        <f>SUMIF(keluar[concat],BIASA[[#This Row],[concat]],keluar[CTN])</f>
        <v>0</v>
      </c>
      <c r="I312" s="16" t="str">
        <f>IF(BIASA[[#This Row],[CTN]]=BIASA[[#This Row],[AWAL]],"",BIASA[[#This Row],[CTN]])</f>
        <v/>
      </c>
    </row>
    <row r="313" spans="1:9" x14ac:dyDescent="0.25">
      <c r="A313" t="str">
        <f>LOWER(SUBSTITUTE(SUBSTITUTE(SUBSTITUTE(BIASA[[#This Row],[NAMA BARANG]]," ",""),"-",""),".",""))</f>
        <v>bna5bo164</v>
      </c>
      <c r="B313">
        <f>IF(BIASA[[#This Row],[CTN]]=0,"",COUNT($B$2:$B312)+1)</f>
        <v>311</v>
      </c>
      <c r="C313" t="s">
        <v>579</v>
      </c>
      <c r="D313" s="9" t="s">
        <v>215</v>
      </c>
      <c r="E313">
        <f>SUM(BIASA[[#This Row],[AWAL]]-BIASA[[#This Row],[KELUAR]])</f>
        <v>3</v>
      </c>
      <c r="F313">
        <v>3</v>
      </c>
      <c r="G313" t="str">
        <f>IFERROR(INDEX(masuk[CTN],MATCH("B"&amp;ROW()-ROWS($A$1:$A$2),masuk[id],0)),"")</f>
        <v/>
      </c>
      <c r="H313">
        <f>SUMIF(keluar[concat],BIASA[[#This Row],[concat]],keluar[CTN])</f>
        <v>0</v>
      </c>
      <c r="I313" s="16" t="str">
        <f>IF(BIASA[[#This Row],[CTN]]=BIASA[[#This Row],[AWAL]],"",BIASA[[#This Row],[CTN]])</f>
        <v/>
      </c>
    </row>
    <row r="314" spans="1:9" x14ac:dyDescent="0.25">
      <c r="A314" t="str">
        <f>LOWER(SUBSTITUTE(SUBSTITUTE(SUBSTITUTE(BIASA[[#This Row],[NAMA BARANG]]," ",""),"-",""),".",""))</f>
        <v>bna5diyuandwa503</v>
      </c>
      <c r="B314">
        <f>IF(BIASA[[#This Row],[CTN]]=0,"",COUNT($B$2:$B313)+1)</f>
        <v>312</v>
      </c>
      <c r="C314" t="s">
        <v>580</v>
      </c>
      <c r="D314" s="9" t="s">
        <v>223</v>
      </c>
      <c r="E314">
        <f>SUM(BIASA[[#This Row],[AWAL]]-BIASA[[#This Row],[KELUAR]])</f>
        <v>5</v>
      </c>
      <c r="F314">
        <v>5</v>
      </c>
      <c r="G314" t="str">
        <f>IFERROR(INDEX(masuk[CTN],MATCH("B"&amp;ROW()-ROWS($A$1:$A$2),masuk[id],0)),"")</f>
        <v/>
      </c>
      <c r="H314">
        <f>SUMIF(keluar[concat],BIASA[[#This Row],[concat]],keluar[CTN])</f>
        <v>0</v>
      </c>
      <c r="I314" s="16" t="str">
        <f>IF(BIASA[[#This Row],[CTN]]=BIASA[[#This Row],[AWAL]],"",BIASA[[#This Row],[CTN]])</f>
        <v/>
      </c>
    </row>
    <row r="315" spans="1:9" x14ac:dyDescent="0.25">
      <c r="A315" t="str">
        <f>LOWER(SUBSTITUTE(SUBSTITUTE(SUBSTITUTE(BIASA[[#This Row],[NAMA BARANG]]," ",""),"-",""),".",""))</f>
        <v>bna5etj</v>
      </c>
      <c r="B315">
        <f>IF(BIASA[[#This Row],[CTN]]=0,"",COUNT($B$2:$B314)+1)</f>
        <v>313</v>
      </c>
      <c r="C315" t="s">
        <v>581</v>
      </c>
      <c r="D315" s="9" t="s">
        <v>235</v>
      </c>
      <c r="E315">
        <f>SUM(BIASA[[#This Row],[AWAL]]-BIASA[[#This Row],[KELUAR]])</f>
        <v>5</v>
      </c>
      <c r="F315">
        <v>5</v>
      </c>
      <c r="G315" t="str">
        <f>IFERROR(INDEX(masuk[CTN],MATCH("B"&amp;ROW()-ROWS($A$1:$A$2),masuk[id],0)),"")</f>
        <v/>
      </c>
      <c r="H315">
        <f>SUMIF(keluar[concat],BIASA[[#This Row],[concat]],keluar[CTN])</f>
        <v>0</v>
      </c>
      <c r="I315" s="16" t="str">
        <f>IF(BIASA[[#This Row],[CTN]]=BIASA[[#This Row],[AWAL]],"",BIASA[[#This Row],[CTN]])</f>
        <v/>
      </c>
    </row>
    <row r="316" spans="1:9" x14ac:dyDescent="0.25">
      <c r="A316" t="str">
        <f>LOWER(SUBSTITUTE(SUBSTITUTE(SUBSTITUTE(BIASA[[#This Row],[NAMA BARANG]]," ",""),"-",""),".",""))</f>
        <v>bna5fancy0913(minion)</v>
      </c>
      <c r="B316">
        <f>IF(BIASA[[#This Row],[CTN]]=0,"",COUNT($B$2:$B315)+1)</f>
        <v>314</v>
      </c>
      <c r="C316" t="s">
        <v>582</v>
      </c>
      <c r="D316" s="9" t="s">
        <v>206</v>
      </c>
      <c r="E316">
        <f>SUM(BIASA[[#This Row],[AWAL]]-BIASA[[#This Row],[KELUAR]])</f>
        <v>1</v>
      </c>
      <c r="F316">
        <v>1</v>
      </c>
      <c r="G316" t="str">
        <f>IFERROR(INDEX(masuk[CTN],MATCH("B"&amp;ROW()-ROWS($A$1:$A$2),masuk[id],0)),"")</f>
        <v/>
      </c>
      <c r="H316">
        <f>SUMIF(keluar[concat],BIASA[[#This Row],[concat]],keluar[CTN])</f>
        <v>0</v>
      </c>
      <c r="I316" s="16" t="str">
        <f>IF(BIASA[[#This Row],[CTN]]=BIASA[[#This Row],[AWAL]],"",BIASA[[#This Row],[CTN]])</f>
        <v/>
      </c>
    </row>
    <row r="317" spans="1:9" x14ac:dyDescent="0.25">
      <c r="A317" t="str">
        <f>LOWER(SUBSTITUTE(SUBSTITUTE(SUBSTITUTE(BIASA[[#This Row],[NAMA BARANG]]," ",""),"-",""),".",""))</f>
        <v>bna5rabbit/koala</v>
      </c>
      <c r="B317">
        <f>IF(BIASA[[#This Row],[CTN]]=0,"",COUNT($B$2:$B316)+1)</f>
        <v>315</v>
      </c>
      <c r="C317" t="s">
        <v>583</v>
      </c>
      <c r="D317" s="9" t="s">
        <v>2849</v>
      </c>
      <c r="E317">
        <f>SUM(BIASA[[#This Row],[AWAL]]-BIASA[[#This Row],[KELUAR]])</f>
        <v>18</v>
      </c>
      <c r="F317">
        <v>18</v>
      </c>
      <c r="G317" t="str">
        <f>IFERROR(INDEX(masuk[CTN],MATCH("B"&amp;ROW()-ROWS($A$1:$A$2),masuk[id],0)),"")</f>
        <v/>
      </c>
      <c r="H317">
        <f>SUMIF(keluar[concat],BIASA[[#This Row],[concat]],keluar[CTN])</f>
        <v>0</v>
      </c>
      <c r="I317" s="16" t="str">
        <f>IF(BIASA[[#This Row],[CTN]]=BIASA[[#This Row],[AWAL]],"",BIASA[[#This Row],[CTN]])</f>
        <v/>
      </c>
    </row>
    <row r="318" spans="1:9" x14ac:dyDescent="0.25">
      <c r="A318" t="str">
        <f>LOWER(SUBSTITUTE(SUBSTITUTE(SUBSTITUTE(BIASA[[#This Row],[NAMA BARANG]]," ",""),"-",""),".",""))</f>
        <v>bna5sikab(4)/or(3)ring20</v>
      </c>
      <c r="B318">
        <f>IF(BIASA[[#This Row],[CTN]]=0,"",COUNT($B$2:$B317)+1)</f>
        <v>316</v>
      </c>
      <c r="C318" t="s">
        <v>584</v>
      </c>
      <c r="D318" s="9">
        <v>72</v>
      </c>
      <c r="E318">
        <f>SUM(BIASA[[#This Row],[AWAL]]-BIASA[[#This Row],[KELUAR]])</f>
        <v>7</v>
      </c>
      <c r="F318">
        <v>7</v>
      </c>
      <c r="G318" t="str">
        <f>IFERROR(INDEX(masuk[CTN],MATCH("B"&amp;ROW()-ROWS($A$1:$A$2),masuk[id],0)),"")</f>
        <v/>
      </c>
      <c r="H318">
        <f>SUMIF(keluar[concat],BIASA[[#This Row],[concat]],keluar[CTN])</f>
        <v>0</v>
      </c>
      <c r="I318" s="16" t="str">
        <f>IF(BIASA[[#This Row],[CTN]]=BIASA[[#This Row],[AWAL]],"",BIASA[[#This Row],[CTN]])</f>
        <v/>
      </c>
    </row>
    <row r="319" spans="1:9" x14ac:dyDescent="0.25">
      <c r="A319" t="str">
        <f>LOWER(SUBSTITUTE(SUBSTITUTE(SUBSTITUTE(BIASA[[#This Row],[NAMA BARANG]]," ",""),"-",""),".",""))</f>
        <v>bna5sikak(5)/m(1)ring20</v>
      </c>
      <c r="B319">
        <f>IF(BIASA[[#This Row],[CTN]]=0,"",COUNT($B$2:$B318)+1)</f>
        <v>317</v>
      </c>
      <c r="C319" t="s">
        <v>585</v>
      </c>
      <c r="D319" s="9">
        <v>72</v>
      </c>
      <c r="E319">
        <f>SUM(BIASA[[#This Row],[AWAL]]-BIASA[[#This Row],[KELUAR]])</f>
        <v>6</v>
      </c>
      <c r="F319">
        <v>6</v>
      </c>
      <c r="G319" t="str">
        <f>IFERROR(INDEX(masuk[CTN],MATCH("B"&amp;ROW()-ROWS($A$1:$A$2),masuk[id],0)),"")</f>
        <v/>
      </c>
      <c r="H319">
        <f>SUMIF(keluar[concat],BIASA[[#This Row],[concat]],keluar[CTN])</f>
        <v>0</v>
      </c>
      <c r="I319" s="16" t="str">
        <f>IF(BIASA[[#This Row],[CTN]]=BIASA[[#This Row],[AWAL]],"",BIASA[[#This Row],[CTN]])</f>
        <v/>
      </c>
    </row>
    <row r="320" spans="1:9" x14ac:dyDescent="0.25">
      <c r="A320" t="str">
        <f>LOWER(SUBSTITUTE(SUBSTITUTE(SUBSTITUTE(BIASA[[#This Row],[NAMA BARANG]]," ",""),"-",""),".",""))</f>
        <v>bnb58102</v>
      </c>
      <c r="B320">
        <f>IF(BIASA[[#This Row],[CTN]]=0,"",COUNT($B$2:$B319)+1)</f>
        <v>318</v>
      </c>
      <c r="C320" t="s">
        <v>586</v>
      </c>
      <c r="D320" s="9" t="s">
        <v>206</v>
      </c>
      <c r="E320">
        <f>SUM(BIASA[[#This Row],[AWAL]]-BIASA[[#This Row],[KELUAR]])</f>
        <v>1</v>
      </c>
      <c r="F320">
        <v>1</v>
      </c>
      <c r="G320" t="str">
        <f>IFERROR(INDEX(masuk[CTN],MATCH("B"&amp;ROW()-ROWS($A$1:$A$2),masuk[id],0)),"")</f>
        <v/>
      </c>
      <c r="H320">
        <f>SUMIF(keluar[concat],BIASA[[#This Row],[concat]],keluar[CTN])</f>
        <v>0</v>
      </c>
      <c r="I320" s="16" t="str">
        <f>IF(BIASA[[#This Row],[CTN]]=BIASA[[#This Row],[AWAL]],"",BIASA[[#This Row],[CTN]])</f>
        <v/>
      </c>
    </row>
    <row r="321" spans="1:9" x14ac:dyDescent="0.25">
      <c r="A321" t="str">
        <f>LOWER(SUBSTITUTE(SUBSTITUTE(SUBSTITUTE(BIASA[[#This Row],[NAMA BARANG]]," ",""),"-",""),".",""))</f>
        <v>bnb5warnakoala</v>
      </c>
      <c r="B321">
        <f>IF(BIASA[[#This Row],[CTN]]=0,"",COUNT($B$2:$B320)+1)</f>
        <v>319</v>
      </c>
      <c r="C321" t="s">
        <v>587</v>
      </c>
      <c r="D321" s="9" t="s">
        <v>2824</v>
      </c>
      <c r="E321">
        <f>SUM(BIASA[[#This Row],[AWAL]]-BIASA[[#This Row],[KELUAR]])</f>
        <v>4</v>
      </c>
      <c r="F321">
        <v>4</v>
      </c>
      <c r="G321" t="str">
        <f>IFERROR(INDEX(masuk[CTN],MATCH("B"&amp;ROW()-ROWS($A$1:$A$2),masuk[id],0)),"")</f>
        <v/>
      </c>
      <c r="H321">
        <f>SUMIF(keluar[concat],BIASA[[#This Row],[concat]],keluar[CTN])</f>
        <v>0</v>
      </c>
      <c r="I321" s="16" t="str">
        <f>IF(BIASA[[#This Row],[CTN]]=BIASA[[#This Row],[AWAL]],"",BIASA[[#This Row],[CTN]])</f>
        <v/>
      </c>
    </row>
    <row r="322" spans="1:9" x14ac:dyDescent="0.25">
      <c r="A322" t="str">
        <f>LOWER(SUBSTITUTE(SUBSTITUTE(SUBSTITUTE(BIASA[[#This Row],[NAMA BARANG]]," ",""),"-",""),".",""))</f>
        <v>bns032ks002pr</v>
      </c>
      <c r="B322">
        <f>IF(BIASA[[#This Row],[CTN]]=0,"",COUNT($B$2:$B321)+1)</f>
        <v>320</v>
      </c>
      <c r="C322" t="s">
        <v>588</v>
      </c>
      <c r="D322" s="9" t="s">
        <v>2850</v>
      </c>
      <c r="E322">
        <f>SUM(BIASA[[#This Row],[AWAL]]-BIASA[[#This Row],[KELUAR]])</f>
        <v>1</v>
      </c>
      <c r="F322">
        <v>1</v>
      </c>
      <c r="G322" t="str">
        <f>IFERROR(INDEX(masuk[CTN],MATCH("B"&amp;ROW()-ROWS($A$1:$A$2),masuk[id],0)),"")</f>
        <v/>
      </c>
      <c r="H322">
        <f>SUMIF(keluar[concat],BIASA[[#This Row],[concat]],keluar[CTN])</f>
        <v>0</v>
      </c>
      <c r="I322" s="16" t="str">
        <f>IF(BIASA[[#This Row],[CTN]]=BIASA[[#This Row],[AWAL]],"",BIASA[[#This Row],[CTN]])</f>
        <v/>
      </c>
    </row>
    <row r="323" spans="1:9" x14ac:dyDescent="0.25">
      <c r="A323" t="str">
        <f>LOWER(SUBSTITUTE(SUBSTITUTE(SUBSTITUTE(BIASA[[#This Row],[NAMA BARANG]]," ",""),"-",""),".",""))</f>
        <v>bnslipa5sikacampus</v>
      </c>
      <c r="B323">
        <f>IF(BIASA[[#This Row],[CTN]]=0,"",COUNT($B$2:$B322)+1)</f>
        <v>321</v>
      </c>
      <c r="C323" t="s">
        <v>589</v>
      </c>
      <c r="D323" s="9">
        <v>72</v>
      </c>
      <c r="E323">
        <f>SUM(BIASA[[#This Row],[AWAL]]-BIASA[[#This Row],[KELUAR]])</f>
        <v>52</v>
      </c>
      <c r="F323">
        <v>52</v>
      </c>
      <c r="G323" t="str">
        <f>IFERROR(INDEX(masuk[CTN],MATCH("B"&amp;ROW()-ROWS($A$1:$A$2),masuk[id],0)),"")</f>
        <v/>
      </c>
      <c r="H323">
        <f>SUMIF(keluar[concat],BIASA[[#This Row],[concat]],keluar[CTN])</f>
        <v>0</v>
      </c>
      <c r="I323" s="16" t="str">
        <f>IF(BIASA[[#This Row],[CTN]]=BIASA[[#This Row],[AWAL]],"",BIASA[[#This Row],[CTN]])</f>
        <v/>
      </c>
    </row>
    <row r="324" spans="1:9" x14ac:dyDescent="0.25">
      <c r="A324" t="str">
        <f>LOWER(SUBSTITUTE(SUBSTITUTE(SUBSTITUTE(BIASA[[#This Row],[NAMA BARANG]]," ",""),"-",""),".",""))</f>
        <v>bnla256037/38/a5besar</v>
      </c>
      <c r="B324">
        <f>IF(BIASA[[#This Row],[CTN]]=0,"",COUNT($B$2:$B323)+1)</f>
        <v>322</v>
      </c>
      <c r="C324" t="s">
        <v>590</v>
      </c>
      <c r="D324" s="9" t="s">
        <v>239</v>
      </c>
      <c r="E324">
        <f>SUM(BIASA[[#This Row],[AWAL]]-BIASA[[#This Row],[KELUAR]])</f>
        <v>1</v>
      </c>
      <c r="F324">
        <v>1</v>
      </c>
      <c r="G324" t="str">
        <f>IFERROR(INDEX(masuk[CTN],MATCH("B"&amp;ROW()-ROWS($A$1:$A$2),masuk[id],0)),"")</f>
        <v/>
      </c>
      <c r="H324">
        <f>SUMIF(keluar[concat],BIASA[[#This Row],[concat]],keluar[CTN])</f>
        <v>0</v>
      </c>
      <c r="I324" s="16" t="str">
        <f>IF(BIASA[[#This Row],[CTN]]=BIASA[[#This Row],[AWAL]],"",BIASA[[#This Row],[CTN]])</f>
        <v/>
      </c>
    </row>
    <row r="325" spans="1:9" x14ac:dyDescent="0.25">
      <c r="A325" t="str">
        <f>LOWER(SUBSTITUTE(SUBSTITUTE(SUBSTITUTE(BIASA[[#This Row],[NAMA BARANG]]," ",""),"-",""),".",""))</f>
        <v>bns72kk1096/a6</v>
      </c>
      <c r="B325">
        <f>IF(BIASA[[#This Row],[CTN]]=0,"",COUNT($B$2:$B324)+1)</f>
        <v>323</v>
      </c>
      <c r="C325" t="s">
        <v>591</v>
      </c>
      <c r="D325" s="9" t="s">
        <v>2787</v>
      </c>
      <c r="E325">
        <f>SUM(BIASA[[#This Row],[AWAL]]-BIASA[[#This Row],[KELUAR]])</f>
        <v>1</v>
      </c>
      <c r="F325">
        <v>1</v>
      </c>
      <c r="G325" t="str">
        <f>IFERROR(INDEX(masuk[CTN],MATCH("B"&amp;ROW()-ROWS($A$1:$A$2),masuk[id],0)),"")</f>
        <v/>
      </c>
      <c r="H325">
        <f>SUMIF(keluar[concat],BIASA[[#This Row],[concat]],keluar[CTN])</f>
        <v>0</v>
      </c>
      <c r="I325" s="16" t="str">
        <f>IF(BIASA[[#This Row],[CTN]]=BIASA[[#This Row],[AWAL]],"",BIASA[[#This Row],[CTN]])</f>
        <v/>
      </c>
    </row>
    <row r="326" spans="1:9" x14ac:dyDescent="0.25">
      <c r="A326" t="str">
        <f>LOWER(SUBSTITUTE(SUBSTITUTE(SUBSTITUTE(BIASA[[#This Row],[NAMA BARANG]]," ",""),"-",""),".",""))</f>
        <v>bnsxb72k1273</v>
      </c>
      <c r="B326">
        <f>IF(BIASA[[#This Row],[CTN]]=0,"",COUNT($B$2:$B325)+1)</f>
        <v>324</v>
      </c>
      <c r="C326" t="s">
        <v>592</v>
      </c>
      <c r="D326" s="9" t="s">
        <v>227</v>
      </c>
      <c r="E326">
        <f>SUM(BIASA[[#This Row],[AWAL]]-BIASA[[#This Row],[KELUAR]])</f>
        <v>1</v>
      </c>
      <c r="F326">
        <v>1</v>
      </c>
      <c r="G326" t="str">
        <f>IFERROR(INDEX(masuk[CTN],MATCH("B"&amp;ROW()-ROWS($A$1:$A$2),masuk[id],0)),"")</f>
        <v/>
      </c>
      <c r="H326">
        <f>SUMIF(keluar[concat],BIASA[[#This Row],[concat]],keluar[CTN])</f>
        <v>0</v>
      </c>
      <c r="I326" s="16" t="str">
        <f>IF(BIASA[[#This Row],[CTN]]=BIASA[[#This Row],[AWAL]],"",BIASA[[#This Row],[CTN]])</f>
        <v/>
      </c>
    </row>
    <row r="327" spans="1:9" x14ac:dyDescent="0.25">
      <c r="A327" t="str">
        <f>LOWER(SUBSTITUTE(SUBSTITUTE(SUBSTITUTE(BIASA[[#This Row],[NAMA BARANG]]," ",""),"-",""),".",""))</f>
        <v>bnsxb72k1352</v>
      </c>
      <c r="B327">
        <f>IF(BIASA[[#This Row],[CTN]]=0,"",COUNT($B$2:$B326)+1)</f>
        <v>325</v>
      </c>
      <c r="C327" t="s">
        <v>593</v>
      </c>
      <c r="D327" s="9" t="s">
        <v>2787</v>
      </c>
      <c r="E327">
        <f>SUM(BIASA[[#This Row],[AWAL]]-BIASA[[#This Row],[KELUAR]])</f>
        <v>3</v>
      </c>
      <c r="F327">
        <v>3</v>
      </c>
      <c r="G327" t="str">
        <f>IFERROR(INDEX(masuk[CTN],MATCH("B"&amp;ROW()-ROWS($A$1:$A$2),masuk[id],0)),"")</f>
        <v/>
      </c>
      <c r="H327">
        <f>SUMIF(keluar[concat],BIASA[[#This Row],[concat]],keluar[CTN])</f>
        <v>0</v>
      </c>
      <c r="I327" s="16" t="str">
        <f>IF(BIASA[[#This Row],[CTN]]=BIASA[[#This Row],[AWAL]],"",BIASA[[#This Row],[CTN]])</f>
        <v/>
      </c>
    </row>
    <row r="328" spans="1:9" x14ac:dyDescent="0.25">
      <c r="A328" t="str">
        <f>LOWER(SUBSTITUTE(SUBSTITUTE(SUBSTITUTE(BIASA[[#This Row],[NAMA BARANG]]," ",""),"-",""),".",""))</f>
        <v>bnsxb72k1400</v>
      </c>
      <c r="B328">
        <f>IF(BIASA[[#This Row],[CTN]]=0,"",COUNT($B$2:$B327)+1)</f>
        <v>326</v>
      </c>
      <c r="C328" t="s">
        <v>594</v>
      </c>
      <c r="D328" s="9" t="s">
        <v>2787</v>
      </c>
      <c r="E328">
        <f>SUM(BIASA[[#This Row],[AWAL]]-BIASA[[#This Row],[KELUAR]])</f>
        <v>1</v>
      </c>
      <c r="F328">
        <v>1</v>
      </c>
      <c r="G328" t="str">
        <f>IFERROR(INDEX(masuk[CTN],MATCH("B"&amp;ROW()-ROWS($A$1:$A$2),masuk[id],0)),"")</f>
        <v/>
      </c>
      <c r="H328">
        <f>SUMIF(keluar[concat],BIASA[[#This Row],[concat]],keluar[CTN])</f>
        <v>0</v>
      </c>
      <c r="I328" s="16" t="str">
        <f>IF(BIASA[[#This Row],[CTN]]=BIASA[[#This Row],[AWAL]],"",BIASA[[#This Row],[CTN]])</f>
        <v/>
      </c>
    </row>
    <row r="329" spans="1:9" x14ac:dyDescent="0.25">
      <c r="A329" t="str">
        <f>LOWER(SUBSTITUTE(SUBSTITUTE(SUBSTITUTE(BIASA[[#This Row],[NAMA BARANG]]," ",""),"-",""),".",""))</f>
        <v>bnsxb72k263/a6fr</v>
      </c>
      <c r="B329">
        <f>IF(BIASA[[#This Row],[CTN]]=0,"",COUNT($B$2:$B328)+1)</f>
        <v>327</v>
      </c>
      <c r="C329" t="s">
        <v>595</v>
      </c>
      <c r="D329" s="9" t="s">
        <v>2851</v>
      </c>
      <c r="E329">
        <f>SUM(BIASA[[#This Row],[AWAL]]-BIASA[[#This Row],[KELUAR]])</f>
        <v>1</v>
      </c>
      <c r="F329">
        <v>1</v>
      </c>
      <c r="G329" t="str">
        <f>IFERROR(INDEX(masuk[CTN],MATCH("B"&amp;ROW()-ROWS($A$1:$A$2),masuk[id],0)),"")</f>
        <v/>
      </c>
      <c r="H329">
        <f>SUMIF(keluar[concat],BIASA[[#This Row],[concat]],keluar[CTN])</f>
        <v>0</v>
      </c>
      <c r="I329" s="16" t="str">
        <f>IF(BIASA[[#This Row],[CTN]]=BIASA[[#This Row],[AWAL]],"",BIASA[[#This Row],[CTN]])</f>
        <v/>
      </c>
    </row>
    <row r="330" spans="1:9" x14ac:dyDescent="0.25">
      <c r="A330" t="str">
        <f>LOWER(SUBSTITUTE(SUBSTITUTE(SUBSTITUTE(BIASA[[#This Row],[NAMA BARANG]]," ",""),"-",""),".",""))</f>
        <v>bnsxq86k294/9/332/9</v>
      </c>
      <c r="B330">
        <f>IF(BIASA[[#This Row],[CTN]]=0,"",COUNT($B$2:$B329)+1)</f>
        <v>328</v>
      </c>
      <c r="C330" t="s">
        <v>596</v>
      </c>
      <c r="D330" s="9">
        <v>320</v>
      </c>
      <c r="E330">
        <f>SUM(BIASA[[#This Row],[AWAL]]-BIASA[[#This Row],[KELUAR]])</f>
        <v>2</v>
      </c>
      <c r="F330">
        <v>2</v>
      </c>
      <c r="G330" t="str">
        <f>IFERROR(INDEX(masuk[CTN],MATCH("B"&amp;ROW()-ROWS($A$1:$A$2),masuk[id],0)),"")</f>
        <v/>
      </c>
      <c r="H330">
        <f>SUMIF(keluar[concat],BIASA[[#This Row],[concat]],keluar[CTN])</f>
        <v>0</v>
      </c>
      <c r="I330" s="16" t="str">
        <f>IF(BIASA[[#This Row],[CTN]]=BIASA[[#This Row],[AWAL]],"",BIASA[[#This Row],[CTN]])</f>
        <v/>
      </c>
    </row>
    <row r="331" spans="1:9" x14ac:dyDescent="0.25">
      <c r="A331" t="str">
        <f>LOWER(SUBSTITUTE(SUBSTITUTE(SUBSTITUTE(BIASA[[#This Row],[NAMA BARANG]]," ",""),"-",""),".",""))</f>
        <v>bnsxq95k415/440</v>
      </c>
      <c r="B331">
        <f>IF(BIASA[[#This Row],[CTN]]=0,"",COUNT($B$2:$B330)+1)</f>
        <v>329</v>
      </c>
      <c r="C331" t="s">
        <v>597</v>
      </c>
      <c r="D331" s="9">
        <v>480</v>
      </c>
      <c r="E331">
        <f>SUM(BIASA[[#This Row],[AWAL]]-BIASA[[#This Row],[KELUAR]])</f>
        <v>2</v>
      </c>
      <c r="F331">
        <v>2</v>
      </c>
      <c r="G331" t="str">
        <f>IFERROR(INDEX(masuk[CTN],MATCH("B"&amp;ROW()-ROWS($A$1:$A$2),masuk[id],0)),"")</f>
        <v/>
      </c>
      <c r="H331">
        <f>SUMIF(keluar[concat],BIASA[[#This Row],[concat]],keluar[CTN])</f>
        <v>0</v>
      </c>
      <c r="I331" s="16" t="str">
        <f>IF(BIASA[[#This Row],[CTN]]=BIASA[[#This Row],[AWAL]],"",BIASA[[#This Row],[CTN]])</f>
        <v/>
      </c>
    </row>
    <row r="332" spans="1:9" x14ac:dyDescent="0.25">
      <c r="A332" t="str">
        <f>LOWER(SUBSTITUTE(SUBSTITUTE(SUBSTITUTE(BIASA[[#This Row],[NAMA BARANG]]," ",""),"-",""),".",""))</f>
        <v>bnsxq95k500/511</v>
      </c>
      <c r="B332">
        <f>IF(BIASA[[#This Row],[CTN]]=0,"",COUNT($B$2:$B331)+1)</f>
        <v>330</v>
      </c>
      <c r="C332" t="s">
        <v>598</v>
      </c>
      <c r="D332" s="9">
        <v>480</v>
      </c>
      <c r="E332">
        <f>SUM(BIASA[[#This Row],[AWAL]]-BIASA[[#This Row],[KELUAR]])</f>
        <v>2</v>
      </c>
      <c r="F332">
        <v>2</v>
      </c>
      <c r="G332" t="str">
        <f>IFERROR(INDEX(masuk[CTN],MATCH("B"&amp;ROW()-ROWS($A$1:$A$2),masuk[id],0)),"")</f>
        <v/>
      </c>
      <c r="H332">
        <f>SUMIF(keluar[concat],BIASA[[#This Row],[concat]],keluar[CTN])</f>
        <v>0</v>
      </c>
      <c r="I332" s="16" t="str">
        <f>IF(BIASA[[#This Row],[CTN]]=BIASA[[#This Row],[AWAL]],"",BIASA[[#This Row],[CTN]])</f>
        <v/>
      </c>
    </row>
    <row r="333" spans="1:9" x14ac:dyDescent="0.25">
      <c r="A333" t="str">
        <f>LOWER(SUBSTITUTE(SUBSTITUTE(SUBSTITUTE(BIASA[[#This Row],[NAMA BARANG]]," ",""),"-",""),".",""))</f>
        <v>bnt256045</v>
      </c>
      <c r="B333">
        <f>IF(BIASA[[#This Row],[CTN]]=0,"",COUNT($B$2:$B332)+1)</f>
        <v>331</v>
      </c>
      <c r="C333" t="s">
        <v>599</v>
      </c>
      <c r="D333" s="9" t="s">
        <v>2788</v>
      </c>
      <c r="E333">
        <f>SUM(BIASA[[#This Row],[AWAL]]-BIASA[[#This Row],[KELUAR]])</f>
        <v>1</v>
      </c>
      <c r="F333">
        <v>1</v>
      </c>
      <c r="G333" t="str">
        <f>IFERROR(INDEX(masuk[CTN],MATCH("B"&amp;ROW()-ROWS($A$1:$A$2),masuk[id],0)),"")</f>
        <v/>
      </c>
      <c r="H333">
        <f>SUMIF(keluar[concat],BIASA[[#This Row],[concat]],keluar[CTN])</f>
        <v>0</v>
      </c>
      <c r="I333" s="16" t="str">
        <f>IF(BIASA[[#This Row],[CTN]]=BIASA[[#This Row],[AWAL]],"",BIASA[[#This Row],[CTN]])</f>
        <v/>
      </c>
    </row>
    <row r="334" spans="1:9" x14ac:dyDescent="0.25">
      <c r="A334" t="str">
        <f>LOWER(SUBSTITUTE(SUBSTITUTE(SUBSTITUTE(BIASA[[#This Row],[NAMA BARANG]]," ",""),"-",""),".",""))</f>
        <v>boxfileenterkcght(1)/b(1)</v>
      </c>
      <c r="B334">
        <f>IF(BIASA[[#This Row],[CTN]]=0,"",COUNT($B$2:$B333)+1)</f>
        <v>332</v>
      </c>
      <c r="C334" t="s">
        <v>600</v>
      </c>
      <c r="D334" s="9" t="s">
        <v>210</v>
      </c>
      <c r="E334">
        <f>SUM(BIASA[[#This Row],[AWAL]]-BIASA[[#This Row],[KELUAR]])</f>
        <v>2</v>
      </c>
      <c r="F334">
        <v>2</v>
      </c>
      <c r="G334" t="str">
        <f>IFERROR(INDEX(masuk[CTN],MATCH("B"&amp;ROW()-ROWS($A$1:$A$2),masuk[id],0)),"")</f>
        <v/>
      </c>
      <c r="H334">
        <f>SUMIF(keluar[concat],BIASA[[#This Row],[concat]],keluar[CTN])</f>
        <v>0</v>
      </c>
      <c r="I334" s="16" t="str">
        <f>IF(BIASA[[#This Row],[CTN]]=BIASA[[#This Row],[AWAL]],"",BIASA[[#This Row],[CTN]])</f>
        <v/>
      </c>
    </row>
    <row r="335" spans="1:9" x14ac:dyDescent="0.25">
      <c r="A335" t="str">
        <f>LOWER(SUBSTITUTE(SUBSTITUTE(SUBSTITUTE(BIASA[[#This Row],[NAMA BARANG]]," ",""),"-",""),".",""))</f>
        <v>boxfilemicrotopa618/3susun</v>
      </c>
      <c r="B335">
        <f>IF(BIASA[[#This Row],[CTN]]=0,"",COUNT($B$2:$B334)+1)</f>
        <v>333</v>
      </c>
      <c r="C335" t="s">
        <v>601</v>
      </c>
      <c r="D335" s="9" t="s">
        <v>243</v>
      </c>
      <c r="E335">
        <f>SUM(BIASA[[#This Row],[AWAL]]-BIASA[[#This Row],[KELUAR]])</f>
        <v>10</v>
      </c>
      <c r="F335">
        <v>10</v>
      </c>
      <c r="G335" t="str">
        <f>IFERROR(INDEX(masuk[CTN],MATCH("B"&amp;ROW()-ROWS($A$1:$A$2),masuk[id],0)),"")</f>
        <v/>
      </c>
      <c r="H335">
        <f>SUMIF(keluar[concat],BIASA[[#This Row],[concat]],keluar[CTN])</f>
        <v>0</v>
      </c>
      <c r="I335" s="16" t="str">
        <f>IF(BIASA[[#This Row],[CTN]]=BIASA[[#This Row],[AWAL]],"",BIASA[[#This Row],[CTN]])</f>
        <v/>
      </c>
    </row>
    <row r="336" spans="1:9" x14ac:dyDescent="0.25">
      <c r="A336" t="str">
        <f>LOWER(SUBSTITUTE(SUBSTITUTE(SUBSTITUTE(BIASA[[#This Row],[NAMA BARANG]]," ",""),"-",""),".",""))</f>
        <v>boxfilemicrotopa648/4susun</v>
      </c>
      <c r="B336">
        <f>IF(BIASA[[#This Row],[CTN]]=0,"",COUNT($B$2:$B335)+1)</f>
        <v>334</v>
      </c>
      <c r="C336" t="s">
        <v>602</v>
      </c>
      <c r="D336" s="9" t="s">
        <v>219</v>
      </c>
      <c r="E336">
        <f>SUM(BIASA[[#This Row],[AWAL]]-BIASA[[#This Row],[KELUAR]])</f>
        <v>8</v>
      </c>
      <c r="F336">
        <v>8</v>
      </c>
      <c r="G336" t="str">
        <f>IFERROR(INDEX(masuk[CTN],MATCH("B"&amp;ROW()-ROWS($A$1:$A$2),masuk[id],0)),"")</f>
        <v/>
      </c>
      <c r="H336">
        <f>SUMIF(keluar[concat],BIASA[[#This Row],[concat]],keluar[CTN])</f>
        <v>0</v>
      </c>
      <c r="I336" s="16" t="str">
        <f>IF(BIASA[[#This Row],[CTN]]=BIASA[[#This Row],[AWAL]],"",BIASA[[#This Row],[CTN]])</f>
        <v/>
      </c>
    </row>
    <row r="337" spans="1:9" x14ac:dyDescent="0.25">
      <c r="A337" t="str">
        <f>LOWER(SUBSTITUTE(SUBSTITUTE(SUBSTITUTE(BIASA[[#This Row],[NAMA BARANG]]," ",""),"-",""),".",""))</f>
        <v>boxfiletyloc306bmuda(9),m(6)</v>
      </c>
      <c r="B337">
        <f>IF(BIASA[[#This Row],[CTN]]=0,"",COUNT($B$2:$B336)+1)</f>
        <v>335</v>
      </c>
      <c r="C337" t="s">
        <v>603</v>
      </c>
      <c r="D337" s="9" t="s">
        <v>243</v>
      </c>
      <c r="E337">
        <f>SUM(BIASA[[#This Row],[AWAL]]-BIASA[[#This Row],[KELUAR]])</f>
        <v>15</v>
      </c>
      <c r="F337">
        <v>15</v>
      </c>
      <c r="G337" t="str">
        <f>IFERROR(INDEX(masuk[CTN],MATCH("B"&amp;ROW()-ROWS($A$1:$A$2),masuk[id],0)),"")</f>
        <v/>
      </c>
      <c r="H337">
        <f>SUMIF(keluar[concat],BIASA[[#This Row],[concat]],keluar[CTN])</f>
        <v>0</v>
      </c>
      <c r="I337" s="16" t="str">
        <f>IF(BIASA[[#This Row],[CTN]]=BIASA[[#This Row],[AWAL]],"",BIASA[[#This Row],[CTN]])</f>
        <v/>
      </c>
    </row>
    <row r="338" spans="1:9" x14ac:dyDescent="0.25">
      <c r="A338" t="str">
        <f>LOWER(SUBSTITUTE(SUBSTITUTE(SUBSTITUTE(BIASA[[#This Row],[NAMA BARANG]]," ",""),"-",""),".",""))</f>
        <v>boxfiletyloc306ht(11),btua(7)</v>
      </c>
      <c r="B338">
        <f>IF(BIASA[[#This Row],[CTN]]=0,"",COUNT($B$2:$B337)+1)</f>
        <v>336</v>
      </c>
      <c r="C338" t="s">
        <v>604</v>
      </c>
      <c r="D338" s="9" t="s">
        <v>243</v>
      </c>
      <c r="E338">
        <f>SUM(BIASA[[#This Row],[AWAL]]-BIASA[[#This Row],[KELUAR]])</f>
        <v>18</v>
      </c>
      <c r="F338">
        <v>18</v>
      </c>
      <c r="G338" t="str">
        <f>IFERROR(INDEX(masuk[CTN],MATCH("B"&amp;ROW()-ROWS($A$1:$A$2),masuk[id],0)),"")</f>
        <v/>
      </c>
      <c r="H338">
        <f>SUMIF(keluar[concat],BIASA[[#This Row],[concat]],keluar[CTN])</f>
        <v>0</v>
      </c>
      <c r="I338" s="16" t="str">
        <f>IF(BIASA[[#This Row],[CTN]]=BIASA[[#This Row],[AWAL]],"",BIASA[[#This Row],[CTN]])</f>
        <v/>
      </c>
    </row>
    <row r="339" spans="1:9" x14ac:dyDescent="0.25">
      <c r="A339" t="str">
        <f>LOWER(SUBSTITUTE(SUBSTITUTE(SUBSTITUTE(BIASA[[#This Row],[NAMA BARANG]]," ",""),"-",""),".",""))</f>
        <v>boxfiletyloc306orange(6),hj(6)</v>
      </c>
      <c r="B339">
        <f>IF(BIASA[[#This Row],[CTN]]=0,"",COUNT($B$2:$B338)+1)</f>
        <v>337</v>
      </c>
      <c r="C339" t="s">
        <v>605</v>
      </c>
      <c r="D339" s="9" t="s">
        <v>243</v>
      </c>
      <c r="E339">
        <f>SUM(BIASA[[#This Row],[AWAL]]-BIASA[[#This Row],[KELUAR]])</f>
        <v>12</v>
      </c>
      <c r="F339">
        <v>12</v>
      </c>
      <c r="G339" t="str">
        <f>IFERROR(INDEX(masuk[CTN],MATCH("B"&amp;ROW()-ROWS($A$1:$A$2),masuk[id],0)),"")</f>
        <v/>
      </c>
      <c r="H339">
        <f>SUMIF(keluar[concat],BIASA[[#This Row],[concat]],keluar[CTN])</f>
        <v>0</v>
      </c>
      <c r="I339" s="16" t="str">
        <f>IF(BIASA[[#This Row],[CTN]]=BIASA[[#This Row],[AWAL]],"",BIASA[[#This Row],[CTN]])</f>
        <v/>
      </c>
    </row>
    <row r="340" spans="1:9" x14ac:dyDescent="0.25">
      <c r="A340" t="str">
        <f>LOWER(SUBSTITUTE(SUBSTITUTE(SUBSTITUTE(BIASA[[#This Row],[NAMA BARANG]]," ",""),"-",""),".",""))</f>
        <v>boxfilevtech</v>
      </c>
      <c r="B340">
        <f>IF(BIASA[[#This Row],[CTN]]=0,"",COUNT($B$2:$B339)+1)</f>
        <v>338</v>
      </c>
      <c r="C340" t="s">
        <v>606</v>
      </c>
      <c r="D340" s="9" t="s">
        <v>206</v>
      </c>
      <c r="E340">
        <f>SUM(BIASA[[#This Row],[AWAL]]-BIASA[[#This Row],[KELUAR]])</f>
        <v>11</v>
      </c>
      <c r="F340">
        <v>11</v>
      </c>
      <c r="G340" t="str">
        <f>IFERROR(INDEX(masuk[CTN],MATCH("B"&amp;ROW()-ROWS($A$1:$A$2),masuk[id],0)),"")</f>
        <v/>
      </c>
      <c r="H340">
        <f>SUMIF(keluar[concat],BIASA[[#This Row],[concat]],keluar[CTN])</f>
        <v>0</v>
      </c>
      <c r="I340" s="16" t="str">
        <f>IF(BIASA[[#This Row],[CTN]]=BIASA[[#This Row],[AWAL]],"",BIASA[[#This Row],[CTN]])</f>
        <v/>
      </c>
    </row>
    <row r="341" spans="1:9" x14ac:dyDescent="0.25">
      <c r="A341" t="str">
        <f>LOWER(SUBSTITUTE(SUBSTITUTE(SUBSTITUTE(BIASA[[#This Row],[NAMA BARANG]]," ",""),"-",""),".",""))</f>
        <v>bp0218sekuter(48)</v>
      </c>
      <c r="B341">
        <f>IF(BIASA[[#This Row],[CTN]]=0,"",COUNT($B$2:$B340)+1)</f>
        <v>339</v>
      </c>
      <c r="C341" t="s">
        <v>607</v>
      </c>
      <c r="D341" s="9" t="s">
        <v>207</v>
      </c>
      <c r="E341">
        <f>SUM(BIASA[[#This Row],[AWAL]]-BIASA[[#This Row],[KELUAR]])</f>
        <v>2</v>
      </c>
      <c r="F341">
        <v>2</v>
      </c>
      <c r="G341" t="str">
        <f>IFERROR(INDEX(masuk[CTN],MATCH("B"&amp;ROW()-ROWS($A$1:$A$2),masuk[id],0)),"")</f>
        <v/>
      </c>
      <c r="H341">
        <f>SUMIF(keluar[concat],BIASA[[#This Row],[concat]],keluar[CTN])</f>
        <v>0</v>
      </c>
      <c r="I341" s="16" t="str">
        <f>IF(BIASA[[#This Row],[CTN]]=BIASA[[#This Row],[AWAL]],"",BIASA[[#This Row],[CTN]])</f>
        <v/>
      </c>
    </row>
    <row r="342" spans="1:9" x14ac:dyDescent="0.25">
      <c r="A342" t="str">
        <f>LOWER(SUBSTITUTE(SUBSTITUTE(SUBSTITUTE(BIASA[[#This Row],[NAMA BARANG]]," ",""),"-",""),".",""))</f>
        <v>bp0908/s3biru(36)</v>
      </c>
      <c r="B342">
        <f>IF(BIASA[[#This Row],[CTN]]=0,"",COUNT($B$2:$B341)+1)</f>
        <v>340</v>
      </c>
      <c r="C342" t="s">
        <v>608</v>
      </c>
      <c r="D342" s="9" t="s">
        <v>238</v>
      </c>
      <c r="E342">
        <f>SUM(BIASA[[#This Row],[AWAL]]-BIASA[[#This Row],[KELUAR]])</f>
        <v>6</v>
      </c>
      <c r="F342">
        <v>6</v>
      </c>
      <c r="G342" t="str">
        <f>IFERROR(INDEX(masuk[CTN],MATCH("B"&amp;ROW()-ROWS($A$1:$A$2),masuk[id],0)),"")</f>
        <v/>
      </c>
      <c r="H342">
        <f>SUMIF(keluar[concat],BIASA[[#This Row],[concat]],keluar[CTN])</f>
        <v>0</v>
      </c>
      <c r="I342" s="16" t="str">
        <f>IF(BIASA[[#This Row],[CTN]]=BIASA[[#This Row],[AWAL]],"",BIASA[[#This Row],[CTN]])</f>
        <v/>
      </c>
    </row>
    <row r="343" spans="1:9" x14ac:dyDescent="0.25">
      <c r="A343" t="str">
        <f>LOWER(SUBSTITUTE(SUBSTITUTE(SUBSTITUTE(BIASA[[#This Row],[NAMA BARANG]]," ",""),"-",""),".",""))</f>
        <v>bp0929</v>
      </c>
      <c r="B343">
        <f>IF(BIASA[[#This Row],[CTN]]=0,"",COUNT($B$2:$B342)+1)</f>
        <v>341</v>
      </c>
      <c r="C343" t="s">
        <v>609</v>
      </c>
      <c r="D343" s="9" t="s">
        <v>207</v>
      </c>
      <c r="E343">
        <f>SUM(BIASA[[#This Row],[AWAL]]-BIASA[[#This Row],[KELUAR]])</f>
        <v>3</v>
      </c>
      <c r="F343">
        <v>3</v>
      </c>
      <c r="G343" t="str">
        <f>IFERROR(INDEX(masuk[CTN],MATCH("B"&amp;ROW()-ROWS($A$1:$A$2),masuk[id],0)),"")</f>
        <v/>
      </c>
      <c r="H343">
        <f>SUMIF(keluar[concat],BIASA[[#This Row],[concat]],keluar[CTN])</f>
        <v>0</v>
      </c>
      <c r="I343" s="16" t="str">
        <f>IF(BIASA[[#This Row],[CTN]]=BIASA[[#This Row],[AWAL]],"",BIASA[[#This Row],[CTN]])</f>
        <v/>
      </c>
    </row>
    <row r="344" spans="1:9" x14ac:dyDescent="0.25">
      <c r="A344" t="str">
        <f>LOWER(SUBSTITUTE(SUBSTITUTE(SUBSTITUTE(BIASA[[#This Row],[NAMA BARANG]]," ",""),"-",""),".",""))</f>
        <v>bp10wsmurf(1)/4wsmurf(1)</v>
      </c>
      <c r="B344">
        <f>IF(BIASA[[#This Row],[CTN]]=0,"",COUNT($B$2:$B343)+1)</f>
        <v>342</v>
      </c>
      <c r="C344" t="s">
        <v>610</v>
      </c>
      <c r="D344" s="9" t="s">
        <v>241</v>
      </c>
      <c r="E344">
        <f>SUM(BIASA[[#This Row],[AWAL]]-BIASA[[#This Row],[KELUAR]])</f>
        <v>1</v>
      </c>
      <c r="F344">
        <v>1</v>
      </c>
      <c r="G344" t="str">
        <f>IFERROR(INDEX(masuk[CTN],MATCH("B"&amp;ROW()-ROWS($A$1:$A$2),masuk[id],0)),"")</f>
        <v/>
      </c>
      <c r="H344">
        <f>SUMIF(keluar[concat],BIASA[[#This Row],[concat]],keluar[CTN])</f>
        <v>0</v>
      </c>
      <c r="I344" s="16" t="str">
        <f>IF(BIASA[[#This Row],[CTN]]=BIASA[[#This Row],[AWAL]],"",BIASA[[#This Row],[CTN]])</f>
        <v/>
      </c>
    </row>
    <row r="345" spans="1:9" x14ac:dyDescent="0.25">
      <c r="A345" t="str">
        <f>LOWER(SUBSTITUTE(SUBSTITUTE(SUBSTITUTE(BIASA[[#This Row],[NAMA BARANG]]," ",""),"-",""),".",""))</f>
        <v>bp1120kaki</v>
      </c>
      <c r="B345">
        <f>IF(BIASA[[#This Row],[CTN]]=0,"",COUNT($B$2:$B344)+1)</f>
        <v>343</v>
      </c>
      <c r="C345" t="s">
        <v>611</v>
      </c>
      <c r="D345" s="9" t="s">
        <v>207</v>
      </c>
      <c r="E345">
        <f>SUM(BIASA[[#This Row],[AWAL]]-BIASA[[#This Row],[KELUAR]])</f>
        <v>5</v>
      </c>
      <c r="F345">
        <v>5</v>
      </c>
      <c r="G345" t="str">
        <f>IFERROR(INDEX(masuk[CTN],MATCH("B"&amp;ROW()-ROWS($A$1:$A$2),masuk[id],0)),"")</f>
        <v/>
      </c>
      <c r="H345">
        <f>SUMIF(keluar[concat],BIASA[[#This Row],[concat]],keluar[CTN])</f>
        <v>0</v>
      </c>
      <c r="I345" s="16" t="str">
        <f>IF(BIASA[[#This Row],[CTN]]=BIASA[[#This Row],[AWAL]],"",BIASA[[#This Row],[CTN]])</f>
        <v/>
      </c>
    </row>
    <row r="346" spans="1:9" x14ac:dyDescent="0.25">
      <c r="A346" t="str">
        <f>LOWER(SUBSTITUTE(SUBSTITUTE(SUBSTITUTE(BIASA[[#This Row],[NAMA BARANG]]," ",""),"-",""),".",""))</f>
        <v>bp116(36)</v>
      </c>
      <c r="B346">
        <f>IF(BIASA[[#This Row],[CTN]]=0,"",COUNT($B$2:$B345)+1)</f>
        <v>344</v>
      </c>
      <c r="C346" t="s">
        <v>612</v>
      </c>
      <c r="D346" s="9" t="s">
        <v>2799</v>
      </c>
      <c r="E346">
        <f>SUM(BIASA[[#This Row],[AWAL]]-BIASA[[#This Row],[KELUAR]])</f>
        <v>6</v>
      </c>
      <c r="F346">
        <v>6</v>
      </c>
      <c r="G346" t="str">
        <f>IFERROR(INDEX(masuk[CTN],MATCH("B"&amp;ROW()-ROWS($A$1:$A$2),masuk[id],0)),"")</f>
        <v/>
      </c>
      <c r="H346">
        <f>SUMIF(keluar[concat],BIASA[[#This Row],[concat]],keluar[CTN])</f>
        <v>0</v>
      </c>
      <c r="I346" s="16" t="str">
        <f>IF(BIASA[[#This Row],[CTN]]=BIASA[[#This Row],[AWAL]],"",BIASA[[#This Row],[CTN]])</f>
        <v/>
      </c>
    </row>
    <row r="347" spans="1:9" x14ac:dyDescent="0.25">
      <c r="A347" t="str">
        <f>LOWER(SUBSTITUTE(SUBSTITUTE(SUBSTITUTE(BIASA[[#This Row],[NAMA BARANG]]," ",""),"-",""),".",""))</f>
        <v>bp12/onoffmmouse</v>
      </c>
      <c r="B347">
        <f>IF(BIASA[[#This Row],[CTN]]=0,"",COUNT($B$2:$B346)+1)</f>
        <v>345</v>
      </c>
      <c r="C347" t="s">
        <v>613</v>
      </c>
      <c r="D347" s="9" t="s">
        <v>2773</v>
      </c>
      <c r="E347">
        <f>SUM(BIASA[[#This Row],[AWAL]]-BIASA[[#This Row],[KELUAR]])</f>
        <v>5</v>
      </c>
      <c r="F347">
        <v>5</v>
      </c>
      <c r="G347" t="str">
        <f>IFERROR(INDEX(masuk[CTN],MATCH("B"&amp;ROW()-ROWS($A$1:$A$2),masuk[id],0)),"")</f>
        <v/>
      </c>
      <c r="H347">
        <f>SUMIF(keluar[concat],BIASA[[#This Row],[concat]],keluar[CTN])</f>
        <v>0</v>
      </c>
      <c r="I347" s="16" t="str">
        <f>IF(BIASA[[#This Row],[CTN]]=BIASA[[#This Row],[AWAL]],"",BIASA[[#This Row],[CTN]])</f>
        <v/>
      </c>
    </row>
    <row r="348" spans="1:9" x14ac:dyDescent="0.25">
      <c r="A348" t="str">
        <f>LOWER(SUBSTITUTE(SUBSTITUTE(SUBSTITUTE(BIASA[[#This Row],[NAMA BARANG]]," ",""),"-",""),".",""))</f>
        <v>bp1890jamur</v>
      </c>
      <c r="B348">
        <f>IF(BIASA[[#This Row],[CTN]]=0,"",COUNT($B$2:$B347)+1)</f>
        <v>346</v>
      </c>
      <c r="C348" t="s">
        <v>614</v>
      </c>
      <c r="D348" s="9" t="s">
        <v>2852</v>
      </c>
      <c r="E348">
        <f>SUM(BIASA[[#This Row],[AWAL]]-BIASA[[#This Row],[KELUAR]])</f>
        <v>3</v>
      </c>
      <c r="F348">
        <v>3</v>
      </c>
      <c r="G348" t="str">
        <f>IFERROR(INDEX(masuk[CTN],MATCH("B"&amp;ROW()-ROWS($A$1:$A$2),masuk[id],0)),"")</f>
        <v/>
      </c>
      <c r="H348">
        <f>SUMIF(keluar[concat],BIASA[[#This Row],[concat]],keluar[CTN])</f>
        <v>0</v>
      </c>
      <c r="I348" s="16" t="str">
        <f>IF(BIASA[[#This Row],[CTN]]=BIASA[[#This Row],[AWAL]],"",BIASA[[#This Row],[CTN]])</f>
        <v/>
      </c>
    </row>
    <row r="349" spans="1:9" x14ac:dyDescent="0.25">
      <c r="A349" t="str">
        <f>LOWER(SUBSTITUTE(SUBSTITUTE(SUBSTITUTE(BIASA[[#This Row],[NAMA BARANG]]," ",""),"-",""),".",""))</f>
        <v>bp2028</v>
      </c>
      <c r="B349">
        <f>IF(BIASA[[#This Row],[CTN]]=0,"",COUNT($B$2:$B348)+1)</f>
        <v>347</v>
      </c>
      <c r="C349" t="s">
        <v>615</v>
      </c>
      <c r="D349" s="9" t="s">
        <v>207</v>
      </c>
      <c r="E349">
        <f>SUM(BIASA[[#This Row],[AWAL]]-BIASA[[#This Row],[KELUAR]])</f>
        <v>3</v>
      </c>
      <c r="F349">
        <v>3</v>
      </c>
      <c r="G349" t="str">
        <f>IFERROR(INDEX(masuk[CTN],MATCH("B"&amp;ROW()-ROWS($A$1:$A$2),masuk[id],0)),"")</f>
        <v/>
      </c>
      <c r="H349">
        <f>SUMIF(keluar[concat],BIASA[[#This Row],[concat]],keluar[CTN])</f>
        <v>0</v>
      </c>
      <c r="I349" s="16" t="str">
        <f>IF(BIASA[[#This Row],[CTN]]=BIASA[[#This Row],[AWAL]],"",BIASA[[#This Row],[CTN]])</f>
        <v/>
      </c>
    </row>
    <row r="350" spans="1:9" x14ac:dyDescent="0.25">
      <c r="A350" t="str">
        <f>LOWER(SUBSTITUTE(SUBSTITUTE(SUBSTITUTE(BIASA[[#This Row],[NAMA BARANG]]," ",""),"-",""),".",""))</f>
        <v>bp2313</v>
      </c>
      <c r="B350">
        <f>IF(BIASA[[#This Row],[CTN]]=0,"",COUNT($B$2:$B349)+1)</f>
        <v>348</v>
      </c>
      <c r="C350" t="s">
        <v>616</v>
      </c>
      <c r="D350" s="9" t="s">
        <v>207</v>
      </c>
      <c r="E350">
        <f>SUM(BIASA[[#This Row],[AWAL]]-BIASA[[#This Row],[KELUAR]])</f>
        <v>1</v>
      </c>
      <c r="F350">
        <v>1</v>
      </c>
      <c r="G350" t="str">
        <f>IFERROR(INDEX(masuk[CTN],MATCH("B"&amp;ROW()-ROWS($A$1:$A$2),masuk[id],0)),"")</f>
        <v/>
      </c>
      <c r="H350">
        <f>SUMIF(keluar[concat],BIASA[[#This Row],[concat]],keluar[CTN])</f>
        <v>0</v>
      </c>
      <c r="I350" s="16" t="str">
        <f>IF(BIASA[[#This Row],[CTN]]=BIASA[[#This Row],[AWAL]],"",BIASA[[#This Row],[CTN]])</f>
        <v/>
      </c>
    </row>
    <row r="351" spans="1:9" x14ac:dyDescent="0.25">
      <c r="A351" t="str">
        <f>LOWER(SUBSTITUTE(SUBSTITUTE(SUBSTITUTE(BIASA[[#This Row],[NAMA BARANG]]," ",""),"-",""),".",""))</f>
        <v>bp2319(1)/9809(3)</v>
      </c>
      <c r="B351">
        <f>IF(BIASA[[#This Row],[CTN]]=0,"",COUNT($B$2:$B350)+1)</f>
        <v>349</v>
      </c>
      <c r="C351" t="s">
        <v>617</v>
      </c>
      <c r="D351" s="9" t="s">
        <v>207</v>
      </c>
      <c r="E351">
        <f>SUM(BIASA[[#This Row],[AWAL]]-BIASA[[#This Row],[KELUAR]])</f>
        <v>4</v>
      </c>
      <c r="F351">
        <v>4</v>
      </c>
      <c r="G351" t="str">
        <f>IFERROR(INDEX(masuk[CTN],MATCH("B"&amp;ROW()-ROWS($A$1:$A$2),masuk[id],0)),"")</f>
        <v/>
      </c>
      <c r="H351">
        <f>SUMIF(keluar[concat],BIASA[[#This Row],[concat]],keluar[CTN])</f>
        <v>0</v>
      </c>
      <c r="I351" s="16" t="str">
        <f>IF(BIASA[[#This Row],[CTN]]=BIASA[[#This Row],[AWAL]],"",BIASA[[#This Row],[CTN]])</f>
        <v/>
      </c>
    </row>
    <row r="352" spans="1:9" x14ac:dyDescent="0.25">
      <c r="A352" t="str">
        <f>LOWER(SUBSTITUTE(SUBSTITUTE(SUBSTITUTE(BIASA[[#This Row],[NAMA BARANG]]," ",""),"-",""),".",""))</f>
        <v>bp2325(1)</v>
      </c>
      <c r="B352">
        <f>IF(BIASA[[#This Row],[CTN]]=0,"",COUNT($B$2:$B351)+1)</f>
        <v>350</v>
      </c>
      <c r="C352" t="s">
        <v>618</v>
      </c>
      <c r="D352" s="9" t="s">
        <v>207</v>
      </c>
      <c r="E352">
        <f>SUM(BIASA[[#This Row],[AWAL]]-BIASA[[#This Row],[KELUAR]])</f>
        <v>1</v>
      </c>
      <c r="F352">
        <v>1</v>
      </c>
      <c r="G352" t="str">
        <f>IFERROR(INDEX(masuk[CTN],MATCH("B"&amp;ROW()-ROWS($A$1:$A$2),masuk[id],0)),"")</f>
        <v/>
      </c>
      <c r="H352">
        <f>SUMIF(keluar[concat],BIASA[[#This Row],[concat]],keluar[CTN])</f>
        <v>0</v>
      </c>
      <c r="I352" s="16" t="str">
        <f>IF(BIASA[[#This Row],[CTN]]=BIASA[[#This Row],[AWAL]],"",BIASA[[#This Row],[CTN]])</f>
        <v/>
      </c>
    </row>
    <row r="353" spans="1:9" x14ac:dyDescent="0.25">
      <c r="A353" t="str">
        <f>LOWER(SUBSTITUTE(SUBSTITUTE(SUBSTITUTE(BIASA[[#This Row],[NAMA BARANG]]," ",""),"-",""),".",""))</f>
        <v>bp2326(2)/9928(3)</v>
      </c>
      <c r="B353">
        <f>IF(BIASA[[#This Row],[CTN]]=0,"",COUNT($B$2:$B352)+1)</f>
        <v>351</v>
      </c>
      <c r="C353" t="s">
        <v>619</v>
      </c>
      <c r="D353" s="9" t="s">
        <v>207</v>
      </c>
      <c r="E353">
        <f>SUM(BIASA[[#This Row],[AWAL]]-BIASA[[#This Row],[KELUAR]])</f>
        <v>5</v>
      </c>
      <c r="F353">
        <v>5</v>
      </c>
      <c r="G353" t="str">
        <f>IFERROR(INDEX(masuk[CTN],MATCH("B"&amp;ROW()-ROWS($A$1:$A$2),masuk[id],0)),"")</f>
        <v/>
      </c>
      <c r="H353">
        <f>SUMIF(keluar[concat],BIASA[[#This Row],[concat]],keluar[CTN])</f>
        <v>0</v>
      </c>
      <c r="I353" s="16" t="str">
        <f>IF(BIASA[[#This Row],[CTN]]=BIASA[[#This Row],[AWAL]],"",BIASA[[#This Row],[CTN]])</f>
        <v/>
      </c>
    </row>
    <row r="354" spans="1:9" x14ac:dyDescent="0.25">
      <c r="A354" t="str">
        <f>LOWER(SUBSTITUTE(SUBSTITUTE(SUBSTITUTE(BIASA[[#This Row],[NAMA BARANG]]," ",""),"-",""),".",""))</f>
        <v>bp25001</v>
      </c>
      <c r="B354">
        <f>IF(BIASA[[#This Row],[CTN]]=0,"",COUNT($B$2:$B353)+1)</f>
        <v>352</v>
      </c>
      <c r="C354" t="s">
        <v>621</v>
      </c>
      <c r="D354" s="9" t="s">
        <v>2852</v>
      </c>
      <c r="E354">
        <f>SUM(BIASA[[#This Row],[AWAL]]-BIASA[[#This Row],[KELUAR]])</f>
        <v>5</v>
      </c>
      <c r="F354">
        <v>5</v>
      </c>
      <c r="G354" t="str">
        <f>IFERROR(INDEX(masuk[CTN],MATCH("B"&amp;ROW()-ROWS($A$1:$A$2),masuk[id],0)),"")</f>
        <v/>
      </c>
      <c r="H354">
        <f>SUMIF(keluar[concat],BIASA[[#This Row],[concat]],keluar[CTN])</f>
        <v>0</v>
      </c>
      <c r="I354" s="16" t="str">
        <f>IF(BIASA[[#This Row],[CTN]]=BIASA[[#This Row],[AWAL]],"",BIASA[[#This Row],[CTN]])</f>
        <v/>
      </c>
    </row>
    <row r="355" spans="1:9" x14ac:dyDescent="0.25">
      <c r="A355" t="str">
        <f>LOWER(SUBSTITUTE(SUBSTITUTE(SUBSTITUTE(BIASA[[#This Row],[NAMA BARANG]]," ",""),"-",""),".",""))</f>
        <v>bp25001</v>
      </c>
      <c r="B355">
        <f>IF(BIASA[[#This Row],[CTN]]=0,"",COUNT($B$2:$B354)+1)</f>
        <v>353</v>
      </c>
      <c r="C355" t="s">
        <v>621</v>
      </c>
      <c r="D355" s="9" t="s">
        <v>241</v>
      </c>
      <c r="E355">
        <f>SUM(BIASA[[#This Row],[AWAL]]-BIASA[[#This Row],[KELUAR]])</f>
        <v>5</v>
      </c>
      <c r="F355">
        <v>5</v>
      </c>
      <c r="G355" t="str">
        <f>IFERROR(INDEX(masuk[CTN],MATCH("B"&amp;ROW()-ROWS($A$1:$A$2),masuk[id],0)),"")</f>
        <v/>
      </c>
      <c r="H355">
        <f>SUMIF(keluar[concat],BIASA[[#This Row],[concat]],keluar[CTN])</f>
        <v>0</v>
      </c>
      <c r="I355" s="16" t="str">
        <f>IF(BIASA[[#This Row],[CTN]]=BIASA[[#This Row],[AWAL]],"",BIASA[[#This Row],[CTN]])</f>
        <v/>
      </c>
    </row>
    <row r="356" spans="1:9" x14ac:dyDescent="0.25">
      <c r="A356" t="str">
        <f>LOWER(SUBSTITUTE(SUBSTITUTE(SUBSTITUTE(BIASA[[#This Row],[NAMA BARANG]]," ",""),"-",""),".",""))</f>
        <v>bp2628</v>
      </c>
      <c r="B356">
        <f>IF(BIASA[[#This Row],[CTN]]=0,"",COUNT($B$2:$B355)+1)</f>
        <v>354</v>
      </c>
      <c r="C356" t="s">
        <v>622</v>
      </c>
      <c r="D356" s="9" t="s">
        <v>241</v>
      </c>
      <c r="E356">
        <f>SUM(BIASA[[#This Row],[AWAL]]-BIASA[[#This Row],[KELUAR]])</f>
        <v>4</v>
      </c>
      <c r="F356">
        <v>4</v>
      </c>
      <c r="G356" t="str">
        <f>IFERROR(INDEX(masuk[CTN],MATCH("B"&amp;ROW()-ROWS($A$1:$A$2),masuk[id],0)),"")</f>
        <v/>
      </c>
      <c r="H356">
        <f>SUMIF(keluar[concat],BIASA[[#This Row],[concat]],keluar[CTN])</f>
        <v>0</v>
      </c>
      <c r="I356" s="16" t="str">
        <f>IF(BIASA[[#This Row],[CTN]]=BIASA[[#This Row],[AWAL]],"",BIASA[[#This Row],[CTN]])</f>
        <v/>
      </c>
    </row>
    <row r="357" spans="1:9" x14ac:dyDescent="0.25">
      <c r="A357" t="str">
        <f>LOWER(SUBSTITUTE(SUBSTITUTE(SUBSTITUTE(BIASA[[#This Row],[NAMA BARANG]]," ",""),"-",""),".",""))</f>
        <v>bp2710tentara</v>
      </c>
      <c r="B357">
        <f>IF(BIASA[[#This Row],[CTN]]=0,"",COUNT($B$2:$B356)+1)</f>
        <v>355</v>
      </c>
      <c r="C357" t="s">
        <v>623</v>
      </c>
      <c r="D357" s="9" t="s">
        <v>2852</v>
      </c>
      <c r="E357">
        <f>SUM(BIASA[[#This Row],[AWAL]]-BIASA[[#This Row],[KELUAR]])</f>
        <v>3</v>
      </c>
      <c r="F357">
        <v>3</v>
      </c>
      <c r="G357" t="str">
        <f>IFERROR(INDEX(masuk[CTN],MATCH("B"&amp;ROW()-ROWS($A$1:$A$2),masuk[id],0)),"")</f>
        <v/>
      </c>
      <c r="H357">
        <f>SUMIF(keluar[concat],BIASA[[#This Row],[concat]],keluar[CTN])</f>
        <v>0</v>
      </c>
      <c r="I357" s="16" t="str">
        <f>IF(BIASA[[#This Row],[CTN]]=BIASA[[#This Row],[AWAL]],"",BIASA[[#This Row],[CTN]])</f>
        <v/>
      </c>
    </row>
    <row r="358" spans="1:9" x14ac:dyDescent="0.25">
      <c r="A358" t="str">
        <f>LOWER(SUBSTITUTE(SUBSTITUTE(SUBSTITUTE(BIASA[[#This Row],[NAMA BARANG]]," ",""),"-",""),".",""))</f>
        <v>bp2710tentara(48)</v>
      </c>
      <c r="B358">
        <f>IF(BIASA[[#This Row],[CTN]]=0,"",COUNT($B$2:$B357)+1)</f>
        <v>356</v>
      </c>
      <c r="C358" t="s">
        <v>624</v>
      </c>
      <c r="D358" s="9" t="s">
        <v>2853</v>
      </c>
      <c r="E358">
        <f>SUM(BIASA[[#This Row],[AWAL]]-BIASA[[#This Row],[KELUAR]])</f>
        <v>4</v>
      </c>
      <c r="F358">
        <v>4</v>
      </c>
      <c r="G358" t="str">
        <f>IFERROR(INDEX(masuk[CTN],MATCH("B"&amp;ROW()-ROWS($A$1:$A$2),masuk[id],0)),"")</f>
        <v/>
      </c>
      <c r="H358">
        <f>SUMIF(keluar[concat],BIASA[[#This Row],[concat]],keluar[CTN])</f>
        <v>0</v>
      </c>
      <c r="I358" s="16" t="str">
        <f>IF(BIASA[[#This Row],[CTN]]=BIASA[[#This Row],[AWAL]],"",BIASA[[#This Row],[CTN]])</f>
        <v/>
      </c>
    </row>
    <row r="359" spans="1:9" x14ac:dyDescent="0.25">
      <c r="A359" t="str">
        <f>LOWER(SUBSTITUTE(SUBSTITUTE(SUBSTITUTE(BIASA[[#This Row],[NAMA BARANG]]," ",""),"-",""),".",""))</f>
        <v>bp2710tentara(48)</v>
      </c>
      <c r="B359">
        <f>IF(BIASA[[#This Row],[CTN]]=0,"",COUNT($B$2:$B358)+1)</f>
        <v>357</v>
      </c>
      <c r="C359" t="s">
        <v>624</v>
      </c>
      <c r="D359" s="9" t="s">
        <v>220</v>
      </c>
      <c r="E359">
        <f>SUM(BIASA[[#This Row],[AWAL]]-BIASA[[#This Row],[KELUAR]])</f>
        <v>1</v>
      </c>
      <c r="F359">
        <v>1</v>
      </c>
      <c r="G359" t="str">
        <f>IFERROR(INDEX(masuk[CTN],MATCH("B"&amp;ROW()-ROWS($A$1:$A$2),masuk[id],0)),"")</f>
        <v/>
      </c>
      <c r="H359">
        <f>SUMIF(keluar[concat],BIASA[[#This Row],[concat]],keluar[CTN])</f>
        <v>0</v>
      </c>
      <c r="I359" s="16" t="str">
        <f>IF(BIASA[[#This Row],[CTN]]=BIASA[[#This Row],[AWAL]],"",BIASA[[#This Row],[CTN]])</f>
        <v/>
      </c>
    </row>
    <row r="360" spans="1:9" x14ac:dyDescent="0.25">
      <c r="A360" t="str">
        <f>LOWER(SUBSTITUTE(SUBSTITUTE(SUBSTITUTE(BIASA[[#This Row],[NAMA BARANG]]," ",""),"-",""),".",""))</f>
        <v>bp2725</v>
      </c>
      <c r="B360">
        <f>IF(BIASA[[#This Row],[CTN]]=0,"",COUNT($B$2:$B359)+1)</f>
        <v>358</v>
      </c>
      <c r="C360" t="s">
        <v>625</v>
      </c>
      <c r="D360" s="9" t="s">
        <v>208</v>
      </c>
      <c r="E360">
        <f>SUM(BIASA[[#This Row],[AWAL]]-BIASA[[#This Row],[KELUAR]])</f>
        <v>1</v>
      </c>
      <c r="F360">
        <v>1</v>
      </c>
      <c r="G360" t="str">
        <f>IFERROR(INDEX(masuk[CTN],MATCH("B"&amp;ROW()-ROWS($A$1:$A$2),masuk[id],0)),"")</f>
        <v/>
      </c>
      <c r="H360">
        <f>SUMIF(keluar[concat],BIASA[[#This Row],[concat]],keluar[CTN])</f>
        <v>0</v>
      </c>
      <c r="I360" s="16" t="str">
        <f>IF(BIASA[[#This Row],[CTN]]=BIASA[[#This Row],[AWAL]],"",BIASA[[#This Row],[CTN]])</f>
        <v/>
      </c>
    </row>
    <row r="361" spans="1:9" x14ac:dyDescent="0.25">
      <c r="A361" t="str">
        <f>LOWER(SUBSTITUTE(SUBSTITUTE(SUBSTITUTE(BIASA[[#This Row],[NAMA BARANG]]," ",""),"-",""),".",""))</f>
        <v>bp2731</v>
      </c>
      <c r="B361">
        <f>IF(BIASA[[#This Row],[CTN]]=0,"",COUNT($B$2:$B360)+1)</f>
        <v>359</v>
      </c>
      <c r="C361" t="s">
        <v>626</v>
      </c>
      <c r="D361" s="9" t="s">
        <v>2852</v>
      </c>
      <c r="E361">
        <f>SUM(BIASA[[#This Row],[AWAL]]-BIASA[[#This Row],[KELUAR]])</f>
        <v>1</v>
      </c>
      <c r="F361">
        <v>1</v>
      </c>
      <c r="G361" t="str">
        <f>IFERROR(INDEX(masuk[CTN],MATCH("B"&amp;ROW()-ROWS($A$1:$A$2),masuk[id],0)),"")</f>
        <v/>
      </c>
      <c r="H361">
        <f>SUMIF(keluar[concat],BIASA[[#This Row],[concat]],keluar[CTN])</f>
        <v>0</v>
      </c>
      <c r="I361" s="16" t="str">
        <f>IF(BIASA[[#This Row],[CTN]]=BIASA[[#This Row],[AWAL]],"",BIASA[[#This Row],[CTN]])</f>
        <v/>
      </c>
    </row>
    <row r="362" spans="1:9" x14ac:dyDescent="0.25">
      <c r="A362" t="str">
        <f>LOWER(SUBSTITUTE(SUBSTITUTE(SUBSTITUTE(BIASA[[#This Row],[NAMA BARANG]]," ",""),"-",""),".",""))</f>
        <v>bp3028lovestraw(7=18box/1=21box)1x48</v>
      </c>
      <c r="B362">
        <f>IF(BIASA[[#This Row],[CTN]]=0,"",COUNT($B$2:$B361)+1)</f>
        <v>360</v>
      </c>
      <c r="C362" t="s">
        <v>628</v>
      </c>
      <c r="D362" s="9" t="s">
        <v>2852</v>
      </c>
      <c r="E362">
        <f>SUM(BIASA[[#This Row],[AWAL]]-BIASA[[#This Row],[KELUAR]])</f>
        <v>4</v>
      </c>
      <c r="F362">
        <v>4</v>
      </c>
      <c r="G362" t="str">
        <f>IFERROR(INDEX(masuk[CTN],MATCH("B"&amp;ROW()-ROWS($A$1:$A$2),masuk[id],0)),"")</f>
        <v/>
      </c>
      <c r="H362">
        <f>SUMIF(keluar[concat],BIASA[[#This Row],[concat]],keluar[CTN])</f>
        <v>0</v>
      </c>
      <c r="I362" s="16" t="str">
        <f>IF(BIASA[[#This Row],[CTN]]=BIASA[[#This Row],[AWAL]],"",BIASA[[#This Row],[CTN]])</f>
        <v/>
      </c>
    </row>
    <row r="363" spans="1:9" x14ac:dyDescent="0.25">
      <c r="A363" t="str">
        <f>LOWER(SUBSTITUTE(SUBSTITUTE(SUBSTITUTE(BIASA[[#This Row],[NAMA BARANG]]," ",""),"-",""),".",""))</f>
        <v>bp3333gelas+pedang</v>
      </c>
      <c r="B363">
        <f>IF(BIASA[[#This Row],[CTN]]=0,"",COUNT($B$2:$B362)+1)</f>
        <v>361</v>
      </c>
      <c r="C363" t="s">
        <v>629</v>
      </c>
      <c r="D363" s="9" t="s">
        <v>2829</v>
      </c>
      <c r="E363">
        <f>SUM(BIASA[[#This Row],[AWAL]]-BIASA[[#This Row],[KELUAR]])</f>
        <v>1</v>
      </c>
      <c r="F363">
        <v>1</v>
      </c>
      <c r="G363" t="str">
        <f>IFERROR(INDEX(masuk[CTN],MATCH("B"&amp;ROW()-ROWS($A$1:$A$2),masuk[id],0)),"")</f>
        <v/>
      </c>
      <c r="H363">
        <f>SUMIF(keluar[concat],BIASA[[#This Row],[concat]],keluar[CTN])</f>
        <v>0</v>
      </c>
      <c r="I363" s="16" t="str">
        <f>IF(BIASA[[#This Row],[CTN]]=BIASA[[#This Row],[AWAL]],"",BIASA[[#This Row],[CTN]])</f>
        <v/>
      </c>
    </row>
    <row r="364" spans="1:9" x14ac:dyDescent="0.25">
      <c r="A364" t="str">
        <f>LOWER(SUBSTITUTE(SUBSTITUTE(SUBSTITUTE(BIASA[[#This Row],[NAMA BARANG]]," ",""),"-",""),".",""))</f>
        <v>bp3653kuda(48)</v>
      </c>
      <c r="B364">
        <f>IF(BIASA[[#This Row],[CTN]]=0,"",COUNT($B$2:$B363)+1)</f>
        <v>362</v>
      </c>
      <c r="C364" t="s">
        <v>630</v>
      </c>
      <c r="D364" s="9" t="s">
        <v>2852</v>
      </c>
      <c r="E364">
        <f>SUM(BIASA[[#This Row],[AWAL]]-BIASA[[#This Row],[KELUAR]])</f>
        <v>1</v>
      </c>
      <c r="F364">
        <v>1</v>
      </c>
      <c r="G364" t="str">
        <f>IFERROR(INDEX(masuk[CTN],MATCH("B"&amp;ROW()-ROWS($A$1:$A$2),masuk[id],0)),"")</f>
        <v/>
      </c>
      <c r="H364">
        <f>SUMIF(keluar[concat],BIASA[[#This Row],[concat]],keluar[CTN])</f>
        <v>0</v>
      </c>
      <c r="I364" s="16" t="str">
        <f>IF(BIASA[[#This Row],[CTN]]=BIASA[[#This Row],[AWAL]],"",BIASA[[#This Row],[CTN]])</f>
        <v/>
      </c>
    </row>
    <row r="365" spans="1:9" x14ac:dyDescent="0.25">
      <c r="A365" t="str">
        <f>LOWER(SUBSTITUTE(SUBSTITUTE(SUBSTITUTE(BIASA[[#This Row],[NAMA BARANG]]," ",""),"-",""),".",""))</f>
        <v>bp380(1x36)</v>
      </c>
      <c r="B365">
        <f>IF(BIASA[[#This Row],[CTN]]=0,"",COUNT($B$2:$B364)+1)</f>
        <v>363</v>
      </c>
      <c r="C365" t="s">
        <v>631</v>
      </c>
      <c r="D365" s="9" t="s">
        <v>2799</v>
      </c>
      <c r="E365">
        <f>SUM(BIASA[[#This Row],[AWAL]]-BIASA[[#This Row],[KELUAR]])</f>
        <v>1</v>
      </c>
      <c r="F365">
        <v>1</v>
      </c>
      <c r="G365" t="str">
        <f>IFERROR(INDEX(masuk[CTN],MATCH("B"&amp;ROW()-ROWS($A$1:$A$2),masuk[id],0)),"")</f>
        <v/>
      </c>
      <c r="H365">
        <f>SUMIF(keluar[concat],BIASA[[#This Row],[concat]],keluar[CTN])</f>
        <v>0</v>
      </c>
      <c r="I365" s="16" t="str">
        <f>IF(BIASA[[#This Row],[CTN]]=BIASA[[#This Row],[AWAL]],"",BIASA[[#This Row],[CTN]])</f>
        <v/>
      </c>
    </row>
    <row r="366" spans="1:9" x14ac:dyDescent="0.25">
      <c r="A366" t="str">
        <f>LOWER(SUBSTITUTE(SUBSTITUTE(SUBSTITUTE(BIASA[[#This Row],[NAMA BARANG]]," ",""),"-",""),".",""))</f>
        <v>bp389ab(1x36)</v>
      </c>
      <c r="B366">
        <f>IF(BIASA[[#This Row],[CTN]]=0,"",COUNT($B$2:$B365)+1)</f>
        <v>364</v>
      </c>
      <c r="C366" t="s">
        <v>632</v>
      </c>
      <c r="D366" s="9" t="s">
        <v>2799</v>
      </c>
      <c r="E366">
        <f>SUM(BIASA[[#This Row],[AWAL]]-BIASA[[#This Row],[KELUAR]])</f>
        <v>2</v>
      </c>
      <c r="F366">
        <v>2</v>
      </c>
      <c r="G366" t="str">
        <f>IFERROR(INDEX(masuk[CTN],MATCH("B"&amp;ROW()-ROWS($A$1:$A$2),masuk[id],0)),"")</f>
        <v/>
      </c>
      <c r="H366">
        <f>SUMIF(keluar[concat],BIASA[[#This Row],[concat]],keluar[CTN])</f>
        <v>0</v>
      </c>
      <c r="I366" s="16" t="str">
        <f>IF(BIASA[[#This Row],[CTN]]=BIASA[[#This Row],[AWAL]],"",BIASA[[#This Row],[CTN]])</f>
        <v/>
      </c>
    </row>
    <row r="367" spans="1:9" x14ac:dyDescent="0.25">
      <c r="A367" t="str">
        <f>LOWER(SUBSTITUTE(SUBSTITUTE(SUBSTITUTE(BIASA[[#This Row],[NAMA BARANG]]," ",""),"-",""),".",""))</f>
        <v>bp4wbox(p1081)</v>
      </c>
      <c r="B367">
        <f>IF(BIASA[[#This Row],[CTN]]=0,"",COUNT($B$2:$B366)+1)</f>
        <v>365</v>
      </c>
      <c r="C367" t="s">
        <v>633</v>
      </c>
      <c r="D367" s="9" t="s">
        <v>2854</v>
      </c>
      <c r="E367">
        <f>SUM(BIASA[[#This Row],[AWAL]]-BIASA[[#This Row],[KELUAR]])</f>
        <v>1</v>
      </c>
      <c r="F367">
        <v>1</v>
      </c>
      <c r="G367" t="str">
        <f>IFERROR(INDEX(masuk[CTN],MATCH("B"&amp;ROW()-ROWS($A$1:$A$2),masuk[id],0)),"")</f>
        <v/>
      </c>
      <c r="H367">
        <f>SUMIF(keluar[concat],BIASA[[#This Row],[concat]],keluar[CTN])</f>
        <v>0</v>
      </c>
      <c r="I367" s="16" t="str">
        <f>IF(BIASA[[#This Row],[CTN]]=BIASA[[#This Row],[AWAL]],"",BIASA[[#This Row],[CTN]])</f>
        <v/>
      </c>
    </row>
    <row r="368" spans="1:9" x14ac:dyDescent="0.25">
      <c r="A368" t="str">
        <f>LOWER(SUBSTITUTE(SUBSTITUTE(SUBSTITUTE(BIASA[[#This Row],[NAMA BARANG]]," ",""),"-",""),".",""))</f>
        <v>bp506</v>
      </c>
      <c r="B368">
        <f>IF(BIASA[[#This Row],[CTN]]=0,"",COUNT($B$2:$B367)+1)</f>
        <v>366</v>
      </c>
      <c r="C368" t="s">
        <v>634</v>
      </c>
      <c r="D368" s="9" t="s">
        <v>207</v>
      </c>
      <c r="E368">
        <f>SUM(BIASA[[#This Row],[AWAL]]-BIASA[[#This Row],[KELUAR]])</f>
        <v>4</v>
      </c>
      <c r="F368">
        <v>4</v>
      </c>
      <c r="G368" t="str">
        <f>IFERROR(INDEX(masuk[CTN],MATCH("B"&amp;ROW()-ROWS($A$1:$A$2),masuk[id],0)),"")</f>
        <v/>
      </c>
      <c r="H368">
        <f>SUMIF(keluar[concat],BIASA[[#This Row],[concat]],keluar[CTN])</f>
        <v>0</v>
      </c>
      <c r="I368" s="16" t="str">
        <f>IF(BIASA[[#This Row],[CTN]]=BIASA[[#This Row],[AWAL]],"",BIASA[[#This Row],[CTN]])</f>
        <v/>
      </c>
    </row>
    <row r="369" spans="1:9" x14ac:dyDescent="0.25">
      <c r="A369" t="str">
        <f>LOWER(SUBSTITUTE(SUBSTITUTE(SUBSTITUTE(BIASA[[#This Row],[NAMA BARANG]]," ",""),"-",""),".",""))</f>
        <v>bp6warnahk6060(24)</v>
      </c>
      <c r="B369">
        <f>IF(BIASA[[#This Row],[CTN]]=0,"",COUNT($B$2:$B368)+1)</f>
        <v>367</v>
      </c>
      <c r="C369" t="s">
        <v>635</v>
      </c>
      <c r="D369" s="9" t="s">
        <v>2803</v>
      </c>
      <c r="E369">
        <f>SUM(BIASA[[#This Row],[AWAL]]-BIASA[[#This Row],[KELUAR]])</f>
        <v>1</v>
      </c>
      <c r="F369">
        <v>1</v>
      </c>
      <c r="G369" t="str">
        <f>IFERROR(INDEX(masuk[CTN],MATCH("B"&amp;ROW()-ROWS($A$1:$A$2),masuk[id],0)),"")</f>
        <v/>
      </c>
      <c r="H369">
        <f>SUMIF(keluar[concat],BIASA[[#This Row],[concat]],keluar[CTN])</f>
        <v>0</v>
      </c>
      <c r="I369" s="16" t="str">
        <f>IF(BIASA[[#This Row],[CTN]]=BIASA[[#This Row],[AWAL]],"",BIASA[[#This Row],[CTN]])</f>
        <v/>
      </c>
    </row>
    <row r="370" spans="1:9" x14ac:dyDescent="0.25">
      <c r="A370" t="str">
        <f>LOWER(SUBSTITUTE(SUBSTITUTE(SUBSTITUTE(BIASA[[#This Row],[NAMA BARANG]]," ",""),"-",""),".",""))</f>
        <v>bp6653</v>
      </c>
      <c r="B370">
        <f>IF(BIASA[[#This Row],[CTN]]=0,"",COUNT($B$2:$B369)+1)</f>
        <v>368</v>
      </c>
      <c r="C370" t="s">
        <v>636</v>
      </c>
      <c r="D370" s="9" t="s">
        <v>207</v>
      </c>
      <c r="E370">
        <f>SUM(BIASA[[#This Row],[AWAL]]-BIASA[[#This Row],[KELUAR]])</f>
        <v>3</v>
      </c>
      <c r="F370">
        <v>3</v>
      </c>
      <c r="G370" t="str">
        <f>IFERROR(INDEX(masuk[CTN],MATCH("B"&amp;ROW()-ROWS($A$1:$A$2),masuk[id],0)),"")</f>
        <v/>
      </c>
      <c r="H370">
        <f>SUMIF(keluar[concat],BIASA[[#This Row],[concat]],keluar[CTN])</f>
        <v>0</v>
      </c>
      <c r="I370" s="16" t="str">
        <f>IF(BIASA[[#This Row],[CTN]]=BIASA[[#This Row],[AWAL]],"",BIASA[[#This Row],[CTN]])</f>
        <v/>
      </c>
    </row>
    <row r="371" spans="1:9" x14ac:dyDescent="0.25">
      <c r="A371" t="str">
        <f>LOWER(SUBSTITUTE(SUBSTITUTE(SUBSTITUTE(BIASA[[#This Row],[NAMA BARANG]]," ",""),"-",""),".",""))</f>
        <v>bp680diamondhati(48)</v>
      </c>
      <c r="B371">
        <f>IF(BIASA[[#This Row],[CTN]]=0,"",COUNT($B$2:$B370)+1)</f>
        <v>369</v>
      </c>
      <c r="C371" t="s">
        <v>637</v>
      </c>
      <c r="D371" s="9" t="s">
        <v>220</v>
      </c>
      <c r="E371">
        <f>SUM(BIASA[[#This Row],[AWAL]]-BIASA[[#This Row],[KELUAR]])</f>
        <v>6</v>
      </c>
      <c r="F371">
        <v>6</v>
      </c>
      <c r="G371" t="str">
        <f>IFERROR(INDEX(masuk[CTN],MATCH("B"&amp;ROW()-ROWS($A$1:$A$2),masuk[id],0)),"")</f>
        <v/>
      </c>
      <c r="H371">
        <f>SUMIF(keluar[concat],BIASA[[#This Row],[concat]],keluar[CTN])</f>
        <v>0</v>
      </c>
      <c r="I371" s="16" t="str">
        <f>IF(BIASA[[#This Row],[CTN]]=BIASA[[#This Row],[AWAL]],"",BIASA[[#This Row],[CTN]])</f>
        <v/>
      </c>
    </row>
    <row r="372" spans="1:9" x14ac:dyDescent="0.25">
      <c r="A372" t="str">
        <f>LOWER(SUBSTITUTE(SUBSTITUTE(SUBSTITUTE(BIASA[[#This Row],[NAMA BARANG]]," ",""),"-",""),".",""))</f>
        <v>bp68003apel</v>
      </c>
      <c r="B372">
        <f>IF(BIASA[[#This Row],[CTN]]=0,"",COUNT($B$2:$B371)+1)</f>
        <v>370</v>
      </c>
      <c r="C372" t="s">
        <v>638</v>
      </c>
      <c r="D372" s="9" t="s">
        <v>207</v>
      </c>
      <c r="E372">
        <f>SUM(BIASA[[#This Row],[AWAL]]-BIASA[[#This Row],[KELUAR]])</f>
        <v>2</v>
      </c>
      <c r="F372">
        <v>2</v>
      </c>
      <c r="G372" t="str">
        <f>IFERROR(INDEX(masuk[CTN],MATCH("B"&amp;ROW()-ROWS($A$1:$A$2),masuk[id],0)),"")</f>
        <v/>
      </c>
      <c r="H372">
        <f>SUMIF(keluar[concat],BIASA[[#This Row],[concat]],keluar[CTN])</f>
        <v>0</v>
      </c>
      <c r="I372" s="16" t="str">
        <f>IF(BIASA[[#This Row],[CTN]]=BIASA[[#This Row],[AWAL]],"",BIASA[[#This Row],[CTN]])</f>
        <v/>
      </c>
    </row>
    <row r="373" spans="1:9" x14ac:dyDescent="0.25">
      <c r="A373" t="str">
        <f>LOWER(SUBSTITUTE(SUBSTITUTE(SUBSTITUTE(BIASA[[#This Row],[NAMA BARANG]]," ",""),"-",""),".",""))</f>
        <v>bp688/s3biru(30)</v>
      </c>
      <c r="B373">
        <f>IF(BIASA[[#This Row],[CTN]]=0,"",COUNT($B$2:$B372)+1)</f>
        <v>371</v>
      </c>
      <c r="C373" t="s">
        <v>639</v>
      </c>
      <c r="D373" s="9" t="s">
        <v>2855</v>
      </c>
      <c r="E373">
        <f>SUM(BIASA[[#This Row],[AWAL]]-BIASA[[#This Row],[KELUAR]])</f>
        <v>1</v>
      </c>
      <c r="F373">
        <v>1</v>
      </c>
      <c r="G373" t="str">
        <f>IFERROR(INDEX(masuk[CTN],MATCH("B"&amp;ROW()-ROWS($A$1:$A$2),masuk[id],0)),"")</f>
        <v/>
      </c>
      <c r="H373">
        <f>SUMIF(keluar[concat],BIASA[[#This Row],[concat]],keluar[CTN])</f>
        <v>0</v>
      </c>
      <c r="I373" s="16" t="str">
        <f>IF(BIASA[[#This Row],[CTN]]=BIASA[[#This Row],[AWAL]],"",BIASA[[#This Row],[CTN]])</f>
        <v/>
      </c>
    </row>
    <row r="374" spans="1:9" x14ac:dyDescent="0.25">
      <c r="A374" t="str">
        <f>LOWER(SUBSTITUTE(SUBSTITUTE(SUBSTITUTE(BIASA[[#This Row],[NAMA BARANG]]," ",""),"-",""),".",""))</f>
        <v>bp6w6767sika</v>
      </c>
      <c r="B374">
        <f>IF(BIASA[[#This Row],[CTN]]=0,"",COUNT($B$2:$B373)+1)</f>
        <v>372</v>
      </c>
      <c r="C374" t="s">
        <v>640</v>
      </c>
      <c r="D374" s="9" t="s">
        <v>2854</v>
      </c>
      <c r="E374">
        <f>SUM(BIASA[[#This Row],[AWAL]]-BIASA[[#This Row],[KELUAR]])</f>
        <v>2</v>
      </c>
      <c r="F374">
        <v>2</v>
      </c>
      <c r="G374" t="str">
        <f>IFERROR(INDEX(masuk[CTN],MATCH("B"&amp;ROW()-ROWS($A$1:$A$2),masuk[id],0)),"")</f>
        <v/>
      </c>
      <c r="H374">
        <f>SUMIF(keluar[concat],BIASA[[#This Row],[concat]],keluar[CTN])</f>
        <v>0</v>
      </c>
      <c r="I374" s="16" t="str">
        <f>IF(BIASA[[#This Row],[CTN]]=BIASA[[#This Row],[AWAL]],"",BIASA[[#This Row],[CTN]])</f>
        <v/>
      </c>
    </row>
    <row r="375" spans="1:9" x14ac:dyDescent="0.25">
      <c r="A375" t="str">
        <f>LOWER(SUBSTITUTE(SUBSTITUTE(SUBSTITUTE(BIASA[[#This Row],[NAMA BARANG]]," ",""),"-",""),".",""))</f>
        <v>bp6wmixkarakter6gambar</v>
      </c>
      <c r="B375">
        <f>IF(BIASA[[#This Row],[CTN]]=0,"",COUNT($B$2:$B374)+1)</f>
        <v>373</v>
      </c>
      <c r="C375" t="s">
        <v>641</v>
      </c>
      <c r="D375" s="9" t="s">
        <v>2856</v>
      </c>
      <c r="E375">
        <f>SUM(BIASA[[#This Row],[AWAL]]-BIASA[[#This Row],[KELUAR]])</f>
        <v>9</v>
      </c>
      <c r="F375">
        <v>9</v>
      </c>
      <c r="G375" t="str">
        <f>IFERROR(INDEX(masuk[CTN],MATCH("B"&amp;ROW()-ROWS($A$1:$A$2),masuk[id],0)),"")</f>
        <v/>
      </c>
      <c r="H375">
        <f>SUMIF(keluar[concat],BIASA[[#This Row],[concat]],keluar[CTN])</f>
        <v>0</v>
      </c>
      <c r="I375" s="16" t="str">
        <f>IF(BIASA[[#This Row],[CTN]]=BIASA[[#This Row],[AWAL]],"",BIASA[[#This Row],[CTN]])</f>
        <v/>
      </c>
    </row>
    <row r="376" spans="1:9" x14ac:dyDescent="0.25">
      <c r="A376" t="str">
        <f>LOWER(SUBSTITUTE(SUBSTITUTE(SUBSTITUTE(BIASA[[#This Row],[NAMA BARANG]]," ",""),"-",""),".",""))</f>
        <v>bp7035</v>
      </c>
      <c r="B376">
        <f>IF(BIASA[[#This Row],[CTN]]=0,"",COUNT($B$2:$B375)+1)</f>
        <v>374</v>
      </c>
      <c r="C376" t="s">
        <v>642</v>
      </c>
      <c r="D376" s="9" t="s">
        <v>2857</v>
      </c>
      <c r="E376">
        <f>SUM(BIASA[[#This Row],[AWAL]]-BIASA[[#This Row],[KELUAR]])</f>
        <v>2</v>
      </c>
      <c r="F376">
        <v>2</v>
      </c>
      <c r="G376" t="str">
        <f>IFERROR(INDEX(masuk[CTN],MATCH("B"&amp;ROW()-ROWS($A$1:$A$2),masuk[id],0)),"")</f>
        <v/>
      </c>
      <c r="H376">
        <f>SUMIF(keluar[concat],BIASA[[#This Row],[concat]],keluar[CTN])</f>
        <v>0</v>
      </c>
      <c r="I376" s="16" t="str">
        <f>IF(BIASA[[#This Row],[CTN]]=BIASA[[#This Row],[AWAL]],"",BIASA[[#This Row],[CTN]])</f>
        <v/>
      </c>
    </row>
    <row r="377" spans="1:9" x14ac:dyDescent="0.25">
      <c r="A377" t="str">
        <f>LOWER(SUBSTITUTE(SUBSTITUTE(SUBSTITUTE(BIASA[[#This Row],[NAMA BARANG]]," ",""),"-",""),".",""))</f>
        <v>bp7053</v>
      </c>
      <c r="B377">
        <f>IF(BIASA[[#This Row],[CTN]]=0,"",COUNT($B$2:$B376)+1)</f>
        <v>375</v>
      </c>
      <c r="C377" t="s">
        <v>643</v>
      </c>
      <c r="D377" s="9" t="s">
        <v>2857</v>
      </c>
      <c r="E377">
        <f>SUM(BIASA[[#This Row],[AWAL]]-BIASA[[#This Row],[KELUAR]])</f>
        <v>1</v>
      </c>
      <c r="F377">
        <v>1</v>
      </c>
      <c r="G377" t="str">
        <f>IFERROR(INDEX(masuk[CTN],MATCH("B"&amp;ROW()-ROWS($A$1:$A$2),masuk[id],0)),"")</f>
        <v/>
      </c>
      <c r="H377">
        <f>SUMIF(keluar[concat],BIASA[[#This Row],[concat]],keluar[CTN])</f>
        <v>0</v>
      </c>
      <c r="I377" s="16" t="str">
        <f>IF(BIASA[[#This Row],[CTN]]=BIASA[[#This Row],[AWAL]],"",BIASA[[#This Row],[CTN]])</f>
        <v/>
      </c>
    </row>
    <row r="378" spans="1:9" x14ac:dyDescent="0.25">
      <c r="A378" t="str">
        <f>LOWER(SUBSTITUTE(SUBSTITUTE(SUBSTITUTE(BIASA[[#This Row],[NAMA BARANG]]," ",""),"-",""),".",""))</f>
        <v>bp7054</v>
      </c>
      <c r="B378">
        <f>IF(BIASA[[#This Row],[CTN]]=0,"",COUNT($B$2:$B377)+1)</f>
        <v>376</v>
      </c>
      <c r="C378" t="s">
        <v>644</v>
      </c>
      <c r="D378" s="9" t="s">
        <v>2857</v>
      </c>
      <c r="E378">
        <f>SUM(BIASA[[#This Row],[AWAL]]-BIASA[[#This Row],[KELUAR]])</f>
        <v>3</v>
      </c>
      <c r="F378">
        <v>3</v>
      </c>
      <c r="G378" t="str">
        <f>IFERROR(INDEX(masuk[CTN],MATCH("B"&amp;ROW()-ROWS($A$1:$A$2),masuk[id],0)),"")</f>
        <v/>
      </c>
      <c r="H378">
        <f>SUMIF(keluar[concat],BIASA[[#This Row],[concat]],keluar[CTN])</f>
        <v>0</v>
      </c>
      <c r="I378" s="16" t="str">
        <f>IF(BIASA[[#This Row],[CTN]]=BIASA[[#This Row],[AWAL]],"",BIASA[[#This Row],[CTN]])</f>
        <v/>
      </c>
    </row>
    <row r="379" spans="1:9" x14ac:dyDescent="0.25">
      <c r="A379" t="str">
        <f>LOWER(SUBSTITUTE(SUBSTITUTE(SUBSTITUTE(BIASA[[#This Row],[NAMA BARANG]]," ",""),"-",""),".",""))</f>
        <v>bp7064</v>
      </c>
      <c r="B379">
        <f>IF(BIASA[[#This Row],[CTN]]=0,"",COUNT($B$2:$B378)+1)</f>
        <v>377</v>
      </c>
      <c r="C379" t="s">
        <v>645</v>
      </c>
      <c r="D379" s="9" t="s">
        <v>2857</v>
      </c>
      <c r="E379">
        <f>SUM(BIASA[[#This Row],[AWAL]]-BIASA[[#This Row],[KELUAR]])</f>
        <v>16</v>
      </c>
      <c r="F379">
        <v>16</v>
      </c>
      <c r="G379" t="str">
        <f>IFERROR(INDEX(masuk[CTN],MATCH("B"&amp;ROW()-ROWS($A$1:$A$2),masuk[id],0)),"")</f>
        <v/>
      </c>
      <c r="H379">
        <f>SUMIF(keluar[concat],BIASA[[#This Row],[concat]],keluar[CTN])</f>
        <v>0</v>
      </c>
      <c r="I379" s="16" t="str">
        <f>IF(BIASA[[#This Row],[CTN]]=BIASA[[#This Row],[AWAL]],"",BIASA[[#This Row],[CTN]])</f>
        <v/>
      </c>
    </row>
    <row r="380" spans="1:9" x14ac:dyDescent="0.25">
      <c r="A380" t="str">
        <f>LOWER(SUBSTITUTE(SUBSTITUTE(SUBSTITUTE(BIASA[[#This Row],[NAMA BARANG]]," ",""),"-",""),".",""))</f>
        <v>bp7067</v>
      </c>
      <c r="B380">
        <f>IF(BIASA[[#This Row],[CTN]]=0,"",COUNT($B$2:$B379)+1)</f>
        <v>378</v>
      </c>
      <c r="C380" t="s">
        <v>646</v>
      </c>
      <c r="D380" s="9" t="s">
        <v>2857</v>
      </c>
      <c r="E380">
        <f>SUM(BIASA[[#This Row],[AWAL]]-BIASA[[#This Row],[KELUAR]])</f>
        <v>20</v>
      </c>
      <c r="F380">
        <v>20</v>
      </c>
      <c r="G380" t="str">
        <f>IFERROR(INDEX(masuk[CTN],MATCH("B"&amp;ROW()-ROWS($A$1:$A$2),masuk[id],0)),"")</f>
        <v/>
      </c>
      <c r="H380">
        <f>SUMIF(keluar[concat],BIASA[[#This Row],[concat]],keluar[CTN])</f>
        <v>0</v>
      </c>
      <c r="I380" s="16" t="str">
        <f>IF(BIASA[[#This Row],[CTN]]=BIASA[[#This Row],[AWAL]],"",BIASA[[#This Row],[CTN]])</f>
        <v/>
      </c>
    </row>
    <row r="381" spans="1:9" x14ac:dyDescent="0.25">
      <c r="A381" t="str">
        <f>LOWER(SUBSTITUTE(SUBSTITUTE(SUBSTITUTE(BIASA[[#This Row],[NAMA BARANG]]," ",""),"-",""),".",""))</f>
        <v>bp789</v>
      </c>
      <c r="B381">
        <f>IF(BIASA[[#This Row],[CTN]]=0,"",COUNT($B$2:$B380)+1)</f>
        <v>379</v>
      </c>
      <c r="C381" t="s">
        <v>647</v>
      </c>
      <c r="D381" s="9" t="s">
        <v>2799</v>
      </c>
      <c r="E381">
        <f>SUM(BIASA[[#This Row],[AWAL]]-BIASA[[#This Row],[KELUAR]])</f>
        <v>2</v>
      </c>
      <c r="F381">
        <v>2</v>
      </c>
      <c r="G381" t="str">
        <f>IFERROR(INDEX(masuk[CTN],MATCH("B"&amp;ROW()-ROWS($A$1:$A$2),masuk[id],0)),"")</f>
        <v/>
      </c>
      <c r="H381">
        <f>SUMIF(keluar[concat],BIASA[[#This Row],[concat]],keluar[CTN])</f>
        <v>0</v>
      </c>
      <c r="I381" s="16" t="str">
        <f>IF(BIASA[[#This Row],[CTN]]=BIASA[[#This Row],[AWAL]],"",BIASA[[#This Row],[CTN]])</f>
        <v/>
      </c>
    </row>
    <row r="382" spans="1:9" x14ac:dyDescent="0.25">
      <c r="A382" t="str">
        <f>LOWER(SUBSTITUTE(SUBSTITUTE(SUBSTITUTE(BIASA[[#This Row],[NAMA BARANG]]," ",""),"-",""),".",""))</f>
        <v>bp82018garukan/rabbit</v>
      </c>
      <c r="B382">
        <f>IF(BIASA[[#This Row],[CTN]]=0,"",COUNT($B$2:$B381)+1)</f>
        <v>380</v>
      </c>
      <c r="C382" t="s">
        <v>648</v>
      </c>
      <c r="D382" s="9" t="s">
        <v>207</v>
      </c>
      <c r="E382">
        <f>SUM(BIASA[[#This Row],[AWAL]]-BIASA[[#This Row],[KELUAR]])</f>
        <v>1</v>
      </c>
      <c r="F382">
        <v>1</v>
      </c>
      <c r="G382" t="str">
        <f>IFERROR(INDEX(masuk[CTN],MATCH("B"&amp;ROW()-ROWS($A$1:$A$2),masuk[id],0)),"")</f>
        <v/>
      </c>
      <c r="H382">
        <f>SUMIF(keluar[concat],BIASA[[#This Row],[concat]],keluar[CTN])</f>
        <v>0</v>
      </c>
      <c r="I382" s="16" t="str">
        <f>IF(BIASA[[#This Row],[CTN]]=BIASA[[#This Row],[AWAL]],"",BIASA[[#This Row],[CTN]])</f>
        <v/>
      </c>
    </row>
    <row r="383" spans="1:9" x14ac:dyDescent="0.25">
      <c r="A383" t="str">
        <f>LOWER(SUBSTITUTE(SUBSTITUTE(SUBSTITUTE(BIASA[[#This Row],[NAMA BARANG]]," ",""),"-",""),".",""))</f>
        <v>bp8646</v>
      </c>
      <c r="B383">
        <f>IF(BIASA[[#This Row],[CTN]]=0,"",COUNT($B$2:$B382)+1)</f>
        <v>381</v>
      </c>
      <c r="C383" t="s">
        <v>649</v>
      </c>
      <c r="D383" s="9" t="s">
        <v>207</v>
      </c>
      <c r="E383">
        <f>SUM(BIASA[[#This Row],[AWAL]]-BIASA[[#This Row],[KELUAR]])</f>
        <v>6</v>
      </c>
      <c r="F383">
        <v>6</v>
      </c>
      <c r="G383" t="str">
        <f>IFERROR(INDEX(masuk[CTN],MATCH("B"&amp;ROW()-ROWS($A$1:$A$2),masuk[id],0)),"")</f>
        <v/>
      </c>
      <c r="H383">
        <f>SUMIF(keluar[concat],BIASA[[#This Row],[concat]],keluar[CTN])</f>
        <v>0</v>
      </c>
      <c r="I383" s="16" t="str">
        <f>IF(BIASA[[#This Row],[CTN]]=BIASA[[#This Row],[AWAL]],"",BIASA[[#This Row],[CTN]])</f>
        <v/>
      </c>
    </row>
    <row r="384" spans="1:9" x14ac:dyDescent="0.25">
      <c r="A384" t="str">
        <f>LOWER(SUBSTITUTE(SUBSTITUTE(SUBSTITUTE(BIASA[[#This Row],[NAMA BARANG]]," ",""),"-",""),".",""))</f>
        <v>bp8813bebek(48)</v>
      </c>
      <c r="B384">
        <f>IF(BIASA[[#This Row],[CTN]]=0,"",COUNT($B$2:$B383)+1)</f>
        <v>382</v>
      </c>
      <c r="C384" t="s">
        <v>650</v>
      </c>
      <c r="D384" s="9" t="s">
        <v>241</v>
      </c>
      <c r="E384">
        <f>SUM(BIASA[[#This Row],[AWAL]]-BIASA[[#This Row],[KELUAR]])</f>
        <v>1</v>
      </c>
      <c r="F384">
        <v>1</v>
      </c>
      <c r="G384" t="str">
        <f>IFERROR(INDEX(masuk[CTN],MATCH("B"&amp;ROW()-ROWS($A$1:$A$2),masuk[id],0)),"")</f>
        <v/>
      </c>
      <c r="H384">
        <f>SUMIF(keluar[concat],BIASA[[#This Row],[concat]],keluar[CTN])</f>
        <v>0</v>
      </c>
      <c r="I384" s="16" t="str">
        <f>IF(BIASA[[#This Row],[CTN]]=BIASA[[#This Row],[AWAL]],"",BIASA[[#This Row],[CTN]])</f>
        <v/>
      </c>
    </row>
    <row r="385" spans="1:9" x14ac:dyDescent="0.25">
      <c r="A385" t="str">
        <f>LOWER(SUBSTITUTE(SUBSTITUTE(SUBSTITUTE(BIASA[[#This Row],[NAMA BARANG]]," ",""),"-",""),".",""))</f>
        <v>bp8889hati</v>
      </c>
      <c r="B385">
        <f>IF(BIASA[[#This Row],[CTN]]=0,"",COUNT($B$2:$B384)+1)</f>
        <v>383</v>
      </c>
      <c r="C385" t="s">
        <v>651</v>
      </c>
      <c r="D385" s="9" t="s">
        <v>207</v>
      </c>
      <c r="E385">
        <f>SUM(BIASA[[#This Row],[AWAL]]-BIASA[[#This Row],[KELUAR]])</f>
        <v>3</v>
      </c>
      <c r="F385">
        <v>3</v>
      </c>
      <c r="G385" t="str">
        <f>IFERROR(INDEX(masuk[CTN],MATCH("B"&amp;ROW()-ROWS($A$1:$A$2),masuk[id],0)),"")</f>
        <v/>
      </c>
      <c r="H385">
        <f>SUMIF(keluar[concat],BIASA[[#This Row],[concat]],keluar[CTN])</f>
        <v>0</v>
      </c>
      <c r="I385" s="16" t="str">
        <f>IF(BIASA[[#This Row],[CTN]]=BIASA[[#This Row],[AWAL]],"",BIASA[[#This Row],[CTN]])</f>
        <v/>
      </c>
    </row>
    <row r="386" spans="1:9" x14ac:dyDescent="0.25">
      <c r="A386" t="str">
        <f>LOWER(SUBSTITUTE(SUBSTITUTE(SUBSTITUTE(BIASA[[#This Row],[NAMA BARANG]]," ",""),"-",""),".",""))</f>
        <v>bp8wmegan</v>
      </c>
      <c r="B386">
        <f>IF(BIASA[[#This Row],[CTN]]=0,"",COUNT($B$2:$B385)+1)</f>
        <v>384</v>
      </c>
      <c r="C386" t="s">
        <v>652</v>
      </c>
      <c r="D386" s="9" t="s">
        <v>207</v>
      </c>
      <c r="E386">
        <f>SUM(BIASA[[#This Row],[AWAL]]-BIASA[[#This Row],[KELUAR]])</f>
        <v>2</v>
      </c>
      <c r="F386">
        <v>2</v>
      </c>
      <c r="G386" t="str">
        <f>IFERROR(INDEX(masuk[CTN],MATCH("B"&amp;ROW()-ROWS($A$1:$A$2),masuk[id],0)),"")</f>
        <v/>
      </c>
      <c r="H386">
        <f>SUMIF(keluar[concat],BIASA[[#This Row],[concat]],keluar[CTN])</f>
        <v>0</v>
      </c>
      <c r="I386" s="16" t="str">
        <f>IF(BIASA[[#This Row],[CTN]]=BIASA[[#This Row],[AWAL]],"",BIASA[[#This Row],[CTN]])</f>
        <v/>
      </c>
    </row>
    <row r="387" spans="1:9" x14ac:dyDescent="0.25">
      <c r="A387" t="str">
        <f>LOWER(SUBSTITUTE(SUBSTITUTE(SUBSTITUTE(BIASA[[#This Row],[NAMA BARANG]]," ",""),"-",""),".",""))</f>
        <v>bp9799</v>
      </c>
      <c r="B387">
        <f>IF(BIASA[[#This Row],[CTN]]=0,"",COUNT($B$2:$B386)+1)</f>
        <v>385</v>
      </c>
      <c r="C387" t="s">
        <v>653</v>
      </c>
      <c r="D387" s="9" t="s">
        <v>207</v>
      </c>
      <c r="E387">
        <f>SUM(BIASA[[#This Row],[AWAL]]-BIASA[[#This Row],[KELUAR]])</f>
        <v>2</v>
      </c>
      <c r="F387">
        <v>2</v>
      </c>
      <c r="G387" t="str">
        <f>IFERROR(INDEX(masuk[CTN],MATCH("B"&amp;ROW()-ROWS($A$1:$A$2),masuk[id],0)),"")</f>
        <v/>
      </c>
      <c r="H387">
        <f>SUMIF(keluar[concat],BIASA[[#This Row],[concat]],keluar[CTN])</f>
        <v>0</v>
      </c>
      <c r="I387" s="16" t="str">
        <f>IF(BIASA[[#This Row],[CTN]]=BIASA[[#This Row],[AWAL]],"",BIASA[[#This Row],[CTN]])</f>
        <v/>
      </c>
    </row>
    <row r="388" spans="1:9" x14ac:dyDescent="0.25">
      <c r="A388" t="str">
        <f>LOWER(SUBSTITUTE(SUBSTITUTE(SUBSTITUTE(BIASA[[#This Row],[NAMA BARANG]]," ",""),"-",""),".",""))</f>
        <v>bp9892</v>
      </c>
      <c r="B388">
        <f>IF(BIASA[[#This Row],[CTN]]=0,"",COUNT($B$2:$B387)+1)</f>
        <v>386</v>
      </c>
      <c r="C388" t="s">
        <v>654</v>
      </c>
      <c r="D388" s="9" t="s">
        <v>207</v>
      </c>
      <c r="E388">
        <f>SUM(BIASA[[#This Row],[AWAL]]-BIASA[[#This Row],[KELUAR]])</f>
        <v>11</v>
      </c>
      <c r="F388">
        <v>11</v>
      </c>
      <c r="G388" t="str">
        <f>IFERROR(INDEX(masuk[CTN],MATCH("B"&amp;ROW()-ROWS($A$1:$A$2),masuk[id],0)),"")</f>
        <v/>
      </c>
      <c r="H388">
        <f>SUMIF(keluar[concat],BIASA[[#This Row],[concat]],keluar[CTN])</f>
        <v>0</v>
      </c>
      <c r="I388" s="16" t="str">
        <f>IF(BIASA[[#This Row],[CTN]]=BIASA[[#This Row],[AWAL]],"",BIASA[[#This Row],[CTN]])</f>
        <v/>
      </c>
    </row>
    <row r="389" spans="1:9" x14ac:dyDescent="0.25">
      <c r="A389" t="str">
        <f>LOWER(SUBSTITUTE(SUBSTITUTE(SUBSTITUTE(BIASA[[#This Row],[NAMA BARANG]]," ",""),"-",""),".",""))</f>
        <v>bp9938</v>
      </c>
      <c r="B389">
        <f>IF(BIASA[[#This Row],[CTN]]=0,"",COUNT($B$2:$B388)+1)</f>
        <v>387</v>
      </c>
      <c r="C389" t="s">
        <v>655</v>
      </c>
      <c r="D389" s="9" t="s">
        <v>207</v>
      </c>
      <c r="E389">
        <f>SUM(BIASA[[#This Row],[AWAL]]-BIASA[[#This Row],[KELUAR]])</f>
        <v>1</v>
      </c>
      <c r="F389">
        <v>1</v>
      </c>
      <c r="G389" t="str">
        <f>IFERROR(INDEX(masuk[CTN],MATCH("B"&amp;ROW()-ROWS($A$1:$A$2),masuk[id],0)),"")</f>
        <v/>
      </c>
      <c r="H389">
        <f>SUMIF(keluar[concat],BIASA[[#This Row],[concat]],keluar[CTN])</f>
        <v>0</v>
      </c>
      <c r="I389" s="16" t="str">
        <f>IF(BIASA[[#This Row],[CTN]]=BIASA[[#This Row],[AWAL]],"",BIASA[[#This Row],[CTN]])</f>
        <v/>
      </c>
    </row>
    <row r="390" spans="1:9" x14ac:dyDescent="0.25">
      <c r="A390" t="str">
        <f>LOWER(SUBSTITUTE(SUBSTITUTE(SUBSTITUTE(BIASA[[#This Row],[NAMA BARANG]]," ",""),"-",""),".",""))</f>
        <v>bpaodm011(7)/010(9)faktur</v>
      </c>
      <c r="B390">
        <f>IF(BIASA[[#This Row],[CTN]]=0,"",COUNT($B$2:$B389)+1)</f>
        <v>388</v>
      </c>
      <c r="C390" t="s">
        <v>656</v>
      </c>
      <c r="D390" s="9" t="s">
        <v>2858</v>
      </c>
      <c r="E390">
        <f>SUM(BIASA[[#This Row],[AWAL]]-BIASA[[#This Row],[KELUAR]])</f>
        <v>16</v>
      </c>
      <c r="F390">
        <v>16</v>
      </c>
      <c r="G390" t="str">
        <f>IFERROR(INDEX(masuk[CTN],MATCH("B"&amp;ROW()-ROWS($A$1:$A$2),masuk[id],0)),"")</f>
        <v/>
      </c>
      <c r="H390">
        <f>SUMIF(keluar[concat],BIASA[[#This Row],[concat]],keluar[CTN])</f>
        <v>0</v>
      </c>
      <c r="I390" s="16" t="str">
        <f>IF(BIASA[[#This Row],[CTN]]=BIASA[[#This Row],[AWAL]],"",BIASA[[#This Row],[CTN]])</f>
        <v/>
      </c>
    </row>
    <row r="391" spans="1:9" x14ac:dyDescent="0.25">
      <c r="A391" t="str">
        <f>LOWER(SUBSTITUTE(SUBSTITUTE(SUBSTITUTE(BIASA[[#This Row],[NAMA BARANG]]," ",""),"-",""),".",""))</f>
        <v>bpaodm020ht</v>
      </c>
      <c r="B391">
        <f>IF(BIASA[[#This Row],[CTN]]=0,"",COUNT($B$2:$B390)+1)</f>
        <v>389</v>
      </c>
      <c r="C391" t="s">
        <v>657</v>
      </c>
      <c r="D391" s="9" t="s">
        <v>207</v>
      </c>
      <c r="E391">
        <f>SUM(BIASA[[#This Row],[AWAL]]-BIASA[[#This Row],[KELUAR]])</f>
        <v>3</v>
      </c>
      <c r="F391">
        <v>3</v>
      </c>
      <c r="G391" t="str">
        <f>IFERROR(INDEX(masuk[CTN],MATCH("B"&amp;ROW()-ROWS($A$1:$A$2),masuk[id],0)),"")</f>
        <v/>
      </c>
      <c r="H391">
        <f>SUMIF(keluar[concat],BIASA[[#This Row],[concat]],keluar[CTN])</f>
        <v>0</v>
      </c>
      <c r="I391" s="16" t="str">
        <f>IF(BIASA[[#This Row],[CTN]]=BIASA[[#This Row],[AWAL]],"",BIASA[[#This Row],[CTN]])</f>
        <v/>
      </c>
    </row>
    <row r="392" spans="1:9" x14ac:dyDescent="0.25">
      <c r="A392" t="str">
        <f>LOWER(SUBSTITUTE(SUBSTITUTE(SUBSTITUTE(BIASA[[#This Row],[NAMA BARANG]]," ",""),"-",""),".",""))</f>
        <v>bpaodm021faktur</v>
      </c>
      <c r="B392">
        <f>IF(BIASA[[#This Row],[CTN]]=0,"",COUNT($B$2:$B391)+1)</f>
        <v>390</v>
      </c>
      <c r="C392" t="s">
        <v>658</v>
      </c>
      <c r="D392" s="9" t="s">
        <v>2858</v>
      </c>
      <c r="E392">
        <f>SUM(BIASA[[#This Row],[AWAL]]-BIASA[[#This Row],[KELUAR]])</f>
        <v>7</v>
      </c>
      <c r="F392">
        <v>7</v>
      </c>
      <c r="G392" t="str">
        <f>IFERROR(INDEX(masuk[CTN],MATCH("B"&amp;ROW()-ROWS($A$1:$A$2),masuk[id],0)),"")</f>
        <v/>
      </c>
      <c r="H392">
        <f>SUMIF(keluar[concat],BIASA[[#This Row],[concat]],keluar[CTN])</f>
        <v>0</v>
      </c>
      <c r="I392" s="16" t="str">
        <f>IF(BIASA[[#This Row],[CTN]]=BIASA[[#This Row],[AWAL]],"",BIASA[[#This Row],[CTN]])</f>
        <v/>
      </c>
    </row>
    <row r="393" spans="1:9" x14ac:dyDescent="0.25">
      <c r="A393" t="str">
        <f>LOWER(SUBSTITUTE(SUBSTITUTE(SUBSTITUTE(BIASA[[#This Row],[NAMA BARANG]]," ",""),"-",""),".",""))</f>
        <v>bpaodm911</v>
      </c>
      <c r="B393">
        <f>IF(BIASA[[#This Row],[CTN]]=0,"",COUNT($B$2:$B392)+1)</f>
        <v>391</v>
      </c>
      <c r="C393" t="s">
        <v>659</v>
      </c>
      <c r="D393" s="9" t="s">
        <v>207</v>
      </c>
      <c r="E393">
        <f>SUM(BIASA[[#This Row],[AWAL]]-BIASA[[#This Row],[KELUAR]])</f>
        <v>3</v>
      </c>
      <c r="F393">
        <v>3</v>
      </c>
      <c r="G393" t="str">
        <f>IFERROR(INDEX(masuk[CTN],MATCH("B"&amp;ROW()-ROWS($A$1:$A$2),masuk[id],0)),"")</f>
        <v/>
      </c>
      <c r="H393">
        <f>SUMIF(keluar[concat],BIASA[[#This Row],[concat]],keluar[CTN])</f>
        <v>0</v>
      </c>
      <c r="I393" s="16" t="str">
        <f>IF(BIASA[[#This Row],[CTN]]=BIASA[[#This Row],[AWAL]],"",BIASA[[#This Row],[CTN]])</f>
        <v/>
      </c>
    </row>
    <row r="394" spans="1:9" x14ac:dyDescent="0.25">
      <c r="A394" t="str">
        <f>LOWER(SUBSTITUTE(SUBSTITUTE(SUBSTITUTE(BIASA[[#This Row],[NAMA BARANG]]," ",""),"-",""),".",""))</f>
        <v>bpaopo335htm(24)</v>
      </c>
      <c r="B394">
        <f>IF(BIASA[[#This Row],[CTN]]=0,"",COUNT($B$2:$B393)+1)</f>
        <v>392</v>
      </c>
      <c r="C394" t="s">
        <v>660</v>
      </c>
      <c r="D394" s="9" t="s">
        <v>2858</v>
      </c>
      <c r="E394">
        <f>SUM(BIASA[[#This Row],[AWAL]]-BIASA[[#This Row],[KELUAR]])</f>
        <v>1</v>
      </c>
      <c r="F394">
        <v>1</v>
      </c>
      <c r="G394" t="str">
        <f>IFERROR(INDEX(masuk[CTN],MATCH("B"&amp;ROW()-ROWS($A$1:$A$2),masuk[id],0)),"")</f>
        <v/>
      </c>
      <c r="H394">
        <f>SUMIF(keluar[concat],BIASA[[#This Row],[concat]],keluar[CTN])</f>
        <v>0</v>
      </c>
      <c r="I394" s="16" t="str">
        <f>IF(BIASA[[#This Row],[CTN]]=BIASA[[#This Row],[AWAL]],"",BIASA[[#This Row],[CTN]])</f>
        <v/>
      </c>
    </row>
    <row r="395" spans="1:9" x14ac:dyDescent="0.25">
      <c r="A395" t="str">
        <f>LOWER(SUBSTITUTE(SUBSTITUTE(SUBSTITUTE(BIASA[[#This Row],[NAMA BARANG]]," ",""),"-",""),".",""))</f>
        <v>bpaopo4506b</v>
      </c>
      <c r="B395">
        <f>IF(BIASA[[#This Row],[CTN]]=0,"",COUNT($B$2:$B394)+1)</f>
        <v>393</v>
      </c>
      <c r="C395" t="s">
        <v>661</v>
      </c>
      <c r="D395" s="9" t="s">
        <v>207</v>
      </c>
      <c r="E395">
        <f>SUM(BIASA[[#This Row],[AWAL]]-BIASA[[#This Row],[KELUAR]])</f>
        <v>1</v>
      </c>
      <c r="F395">
        <v>1</v>
      </c>
      <c r="G395" t="str">
        <f>IFERROR(INDEX(masuk[CTN],MATCH("B"&amp;ROW()-ROWS($A$1:$A$2),masuk[id],0)),"")</f>
        <v/>
      </c>
      <c r="H395">
        <f>SUMIF(keluar[concat],BIASA[[#This Row],[concat]],keluar[CTN])</f>
        <v>0</v>
      </c>
      <c r="I395" s="16" t="str">
        <f>IF(BIASA[[#This Row],[CTN]]=BIASA[[#This Row],[AWAL]],"",BIASA[[#This Row],[CTN]])</f>
        <v/>
      </c>
    </row>
    <row r="396" spans="1:9" x14ac:dyDescent="0.25">
      <c r="A396" t="str">
        <f>LOWER(SUBSTITUTE(SUBSTITUTE(SUBSTITUTE(BIASA[[#This Row],[NAMA BARANG]]," ",""),"-",""),".",""))</f>
        <v>bpart3013</v>
      </c>
      <c r="B396">
        <f>IF(BIASA[[#This Row],[CTN]]=0,"",COUNT($B$2:$B395)+1)</f>
        <v>394</v>
      </c>
      <c r="C396" t="s">
        <v>662</v>
      </c>
      <c r="D396" s="9" t="s">
        <v>2859</v>
      </c>
      <c r="E396">
        <f>SUM(BIASA[[#This Row],[AWAL]]-BIASA[[#This Row],[KELUAR]])</f>
        <v>1</v>
      </c>
      <c r="F396">
        <v>1</v>
      </c>
      <c r="G396" t="str">
        <f>IFERROR(INDEX(masuk[CTN],MATCH("B"&amp;ROW()-ROWS($A$1:$A$2),masuk[id],0)),"")</f>
        <v/>
      </c>
      <c r="H396">
        <f>SUMIF(keluar[concat],BIASA[[#This Row],[concat]],keluar[CTN])</f>
        <v>0</v>
      </c>
      <c r="I396" s="16" t="str">
        <f>IF(BIASA[[#This Row],[CTN]]=BIASA[[#This Row],[AWAL]],"",BIASA[[#This Row],[CTN]])</f>
        <v/>
      </c>
    </row>
    <row r="397" spans="1:9" x14ac:dyDescent="0.25">
      <c r="A397" t="str">
        <f>LOWER(SUBSTITUTE(SUBSTITUTE(SUBSTITUTE(BIASA[[#This Row],[NAMA BARANG]]," ",""),"-",""),".",""))</f>
        <v>bpatmcrystal</v>
      </c>
      <c r="B397">
        <f>IF(BIASA[[#This Row],[CTN]]=0,"",COUNT($B$2:$B396)+1)</f>
        <v>395</v>
      </c>
      <c r="C397" t="s">
        <v>663</v>
      </c>
      <c r="D397" s="9" t="s">
        <v>2860</v>
      </c>
      <c r="E397">
        <f>SUM(BIASA[[#This Row],[AWAL]]-BIASA[[#This Row],[KELUAR]])</f>
        <v>2</v>
      </c>
      <c r="F397">
        <v>2</v>
      </c>
      <c r="G397" t="str">
        <f>IFERROR(INDEX(masuk[CTN],MATCH("B"&amp;ROW()-ROWS($A$1:$A$2),masuk[id],0)),"")</f>
        <v/>
      </c>
      <c r="H397">
        <f>SUMIF(keluar[concat],BIASA[[#This Row],[concat]],keluar[CTN])</f>
        <v>0</v>
      </c>
      <c r="I397" s="16" t="str">
        <f>IF(BIASA[[#This Row],[CTN]]=BIASA[[#This Row],[AWAL]],"",BIASA[[#This Row],[CTN]])</f>
        <v/>
      </c>
    </row>
    <row r="398" spans="1:9" x14ac:dyDescent="0.25">
      <c r="A398" t="str">
        <f>LOWER(SUBSTITUTE(SUBSTITUTE(SUBSTITUTE(BIASA[[#This Row],[NAMA BARANG]]," ",""),"-",""),".",""))</f>
        <v>bpb88</v>
      </c>
      <c r="B398">
        <f>IF(BIASA[[#This Row],[CTN]]=0,"",COUNT($B$2:$B397)+1)</f>
        <v>396</v>
      </c>
      <c r="C398" t="s">
        <v>664</v>
      </c>
      <c r="D398" s="9" t="s">
        <v>2860</v>
      </c>
      <c r="E398">
        <f>SUM(BIASA[[#This Row],[AWAL]]-BIASA[[#This Row],[KELUAR]])</f>
        <v>7</v>
      </c>
      <c r="F398">
        <v>7</v>
      </c>
      <c r="G398" t="str">
        <f>IFERROR(INDEX(masuk[CTN],MATCH("B"&amp;ROW()-ROWS($A$1:$A$2),masuk[id],0)),"")</f>
        <v/>
      </c>
      <c r="H398">
        <f>SUMIF(keluar[concat],BIASA[[#This Row],[concat]],keluar[CTN])</f>
        <v>0</v>
      </c>
      <c r="I398" s="16" t="str">
        <f>IF(BIASA[[#This Row],[CTN]]=BIASA[[#This Row],[AWAL]],"",BIASA[[#This Row],[CTN]])</f>
        <v/>
      </c>
    </row>
    <row r="399" spans="1:9" x14ac:dyDescent="0.25">
      <c r="A399" t="str">
        <f>LOWER(SUBSTITUTE(SUBSTITUTE(SUBSTITUTE(BIASA[[#This Row],[NAMA BARANG]]," ",""),"-",""),".",""))</f>
        <v>bpbellignafoss</v>
      </c>
      <c r="B399">
        <f>IF(BIASA[[#This Row],[CTN]]=0,"",COUNT($B$2:$B398)+1)</f>
        <v>397</v>
      </c>
      <c r="C399" t="s">
        <v>665</v>
      </c>
      <c r="D399" s="9" t="s">
        <v>2843</v>
      </c>
      <c r="E399">
        <f>SUM(BIASA[[#This Row],[AWAL]]-BIASA[[#This Row],[KELUAR]])</f>
        <v>2</v>
      </c>
      <c r="F399">
        <v>2</v>
      </c>
      <c r="G399" t="str">
        <f>IFERROR(INDEX(masuk[CTN],MATCH("B"&amp;ROW()-ROWS($A$1:$A$2),masuk[id],0)),"")</f>
        <v/>
      </c>
      <c r="H399">
        <f>SUMIF(keluar[concat],BIASA[[#This Row],[concat]],keluar[CTN])</f>
        <v>0</v>
      </c>
      <c r="I399" s="16" t="str">
        <f>IF(BIASA[[#This Row],[CTN]]=BIASA[[#This Row],[AWAL]],"",BIASA[[#This Row],[CTN]])</f>
        <v/>
      </c>
    </row>
    <row r="400" spans="1:9" x14ac:dyDescent="0.25">
      <c r="A400" t="str">
        <f>LOWER(SUBSTITUTE(SUBSTITUTE(SUBSTITUTE(BIASA[[#This Row],[NAMA BARANG]]," ",""),"-",""),".",""))</f>
        <v>bpbensiakmn008/007</v>
      </c>
      <c r="B400">
        <f>IF(BIASA[[#This Row],[CTN]]=0,"",COUNT($B$2:$B399)+1)</f>
        <v>398</v>
      </c>
      <c r="C400" t="s">
        <v>666</v>
      </c>
      <c r="D400" s="9" t="s">
        <v>2799</v>
      </c>
      <c r="E400">
        <f>SUM(BIASA[[#This Row],[AWAL]]-BIASA[[#This Row],[KELUAR]])</f>
        <v>1</v>
      </c>
      <c r="F400">
        <v>1</v>
      </c>
      <c r="G400" t="str">
        <f>IFERROR(INDEX(masuk[CTN],MATCH("B"&amp;ROW()-ROWS($A$1:$A$2),masuk[id],0)),"")</f>
        <v/>
      </c>
      <c r="H400">
        <f>SUMIF(keluar[concat],BIASA[[#This Row],[concat]],keluar[CTN])</f>
        <v>0</v>
      </c>
      <c r="I400" s="16" t="str">
        <f>IF(BIASA[[#This Row],[CTN]]=BIASA[[#This Row],[AWAL]],"",BIASA[[#This Row],[CTN]])</f>
        <v/>
      </c>
    </row>
    <row r="401" spans="1:9" x14ac:dyDescent="0.25">
      <c r="A401" t="str">
        <f>LOWER(SUBSTITUTE(SUBSTITUTE(SUBSTITUTE(BIASA[[#This Row],[NAMA BARANG]]," ",""),"-",""),".",""))</f>
        <v>bpbf8118/8w</v>
      </c>
      <c r="B401">
        <f>IF(BIASA[[#This Row],[CTN]]=0,"",COUNT($B$2:$B400)+1)</f>
        <v>399</v>
      </c>
      <c r="C401" t="s">
        <v>667</v>
      </c>
      <c r="D401" s="9" t="s">
        <v>207</v>
      </c>
      <c r="E401">
        <f>SUM(BIASA[[#This Row],[AWAL]]-BIASA[[#This Row],[KELUAR]])</f>
        <v>1</v>
      </c>
      <c r="F401">
        <v>1</v>
      </c>
      <c r="G401" t="str">
        <f>IFERROR(INDEX(masuk[CTN],MATCH("B"&amp;ROW()-ROWS($A$1:$A$2),masuk[id],0)),"")</f>
        <v/>
      </c>
      <c r="H401">
        <f>SUMIF(keluar[concat],BIASA[[#This Row],[concat]],keluar[CTN])</f>
        <v>0</v>
      </c>
      <c r="I401" s="16" t="str">
        <f>IF(BIASA[[#This Row],[CTN]]=BIASA[[#This Row],[AWAL]],"",BIASA[[#This Row],[CTN]])</f>
        <v/>
      </c>
    </row>
    <row r="402" spans="1:9" x14ac:dyDescent="0.25">
      <c r="A402" t="str">
        <f>LOWER(SUBSTITUTE(SUBSTITUTE(SUBSTITUTE(BIASA[[#This Row],[NAMA BARANG]]," ",""),"-",""),".",""))</f>
        <v>bpbolangbaling1box48</v>
      </c>
      <c r="B402">
        <f>IF(BIASA[[#This Row],[CTN]]=0,"",COUNT($B$2:$B401)+1)</f>
        <v>400</v>
      </c>
      <c r="C402" t="s">
        <v>668</v>
      </c>
      <c r="D402" s="9" t="s">
        <v>241</v>
      </c>
      <c r="E402">
        <f>SUM(BIASA[[#This Row],[AWAL]]-BIASA[[#This Row],[KELUAR]])</f>
        <v>2</v>
      </c>
      <c r="F402">
        <v>2</v>
      </c>
      <c r="G402" t="str">
        <f>IFERROR(INDEX(masuk[CTN],MATCH("B"&amp;ROW()-ROWS($A$1:$A$2),masuk[id],0)),"")</f>
        <v/>
      </c>
      <c r="H402">
        <f>SUMIF(keluar[concat],BIASA[[#This Row],[concat]],keluar[CTN])</f>
        <v>0</v>
      </c>
      <c r="I402" s="16" t="str">
        <f>IF(BIASA[[#This Row],[CTN]]=BIASA[[#This Row],[AWAL]],"",BIASA[[#This Row],[CTN]])</f>
        <v/>
      </c>
    </row>
    <row r="403" spans="1:9" x14ac:dyDescent="0.25">
      <c r="A403" t="str">
        <f>LOWER(SUBSTITUTE(SUBSTITUTE(SUBSTITUTE(BIASA[[#This Row],[NAMA BARANG]]," ",""),"-",""),".",""))</f>
        <v>bpbox1000k1000</v>
      </c>
      <c r="B403">
        <f>IF(BIASA[[#This Row],[CTN]]=0,"",COUNT($B$2:$B402)+1)</f>
        <v>401</v>
      </c>
      <c r="C403" t="s">
        <v>669</v>
      </c>
      <c r="D403" s="9" t="s">
        <v>232</v>
      </c>
      <c r="E403">
        <f>SUM(BIASA[[#This Row],[AWAL]]-BIASA[[#This Row],[KELUAR]])</f>
        <v>3</v>
      </c>
      <c r="F403">
        <v>3</v>
      </c>
      <c r="G403" t="str">
        <f>IFERROR(INDEX(masuk[CTN],MATCH("B"&amp;ROW()-ROWS($A$1:$A$2),masuk[id],0)),"")</f>
        <v/>
      </c>
      <c r="H403">
        <f>SUMIF(keluar[concat],BIASA[[#This Row],[concat]],keluar[CTN])</f>
        <v>0</v>
      </c>
      <c r="I403" s="16" t="str">
        <f>IF(BIASA[[#This Row],[CTN]]=BIASA[[#This Row],[AWAL]],"",BIASA[[#This Row],[CTN]])</f>
        <v/>
      </c>
    </row>
    <row r="404" spans="1:9" x14ac:dyDescent="0.25">
      <c r="A404" t="str">
        <f>LOWER(SUBSTITUTE(SUBSTITUTE(SUBSTITUTE(BIASA[[#This Row],[NAMA BARANG]]," ",""),"-",""),".",""))</f>
        <v>bpboxketapelab2921</v>
      </c>
      <c r="B404">
        <f>IF(BIASA[[#This Row],[CTN]]=0,"",COUNT($B$2:$B403)+1)</f>
        <v>402</v>
      </c>
      <c r="C404" t="s">
        <v>670</v>
      </c>
      <c r="D404" s="9" t="s">
        <v>2815</v>
      </c>
      <c r="E404">
        <f>SUM(BIASA[[#This Row],[AWAL]]-BIASA[[#This Row],[KELUAR]])</f>
        <v>7</v>
      </c>
      <c r="F404">
        <v>7</v>
      </c>
      <c r="G404" t="str">
        <f>IFERROR(INDEX(masuk[CTN],MATCH("B"&amp;ROW()-ROWS($A$1:$A$2),masuk[id],0)),"")</f>
        <v/>
      </c>
      <c r="H404">
        <f>SUMIF(keluar[concat],BIASA[[#This Row],[concat]],keluar[CTN])</f>
        <v>0</v>
      </c>
      <c r="I404" s="16" t="str">
        <f>IF(BIASA[[#This Row],[CTN]]=BIASA[[#This Row],[AWAL]],"",BIASA[[#This Row],[CTN]])</f>
        <v/>
      </c>
    </row>
    <row r="405" spans="1:9" x14ac:dyDescent="0.25">
      <c r="A405" t="str">
        <f>LOWER(SUBSTITUTE(SUBSTITUTE(SUBSTITUTE(BIASA[[#This Row],[NAMA BARANG]]," ",""),"-",""),".",""))</f>
        <v>bpcabe(g103)+jepitanret</v>
      </c>
      <c r="B405">
        <f>IF(BIASA[[#This Row],[CTN]]=0,"",COUNT($B$2:$B404)+1)</f>
        <v>403</v>
      </c>
      <c r="C405" t="s">
        <v>671</v>
      </c>
      <c r="D405" s="9" t="s">
        <v>2861</v>
      </c>
      <c r="E405">
        <f>SUM(BIASA[[#This Row],[AWAL]]-BIASA[[#This Row],[KELUAR]])</f>
        <v>1</v>
      </c>
      <c r="F405">
        <v>1</v>
      </c>
      <c r="G405" t="str">
        <f>IFERROR(INDEX(masuk[CTN],MATCH("B"&amp;ROW()-ROWS($A$1:$A$2),masuk[id],0)),"")</f>
        <v/>
      </c>
      <c r="H405">
        <f>SUMIF(keluar[concat],BIASA[[#This Row],[concat]],keluar[CTN])</f>
        <v>0</v>
      </c>
      <c r="I405" s="16" t="str">
        <f>IF(BIASA[[#This Row],[CTN]]=BIASA[[#This Row],[AWAL]],"",BIASA[[#This Row],[CTN]])</f>
        <v/>
      </c>
    </row>
    <row r="406" spans="1:9" x14ac:dyDescent="0.25">
      <c r="A406" t="str">
        <f>LOWER(SUBSTITUTE(SUBSTITUTE(SUBSTITUTE(BIASA[[#This Row],[NAMA BARANG]]," ",""),"-",""),".",""))</f>
        <v>bpcabe(g103)+jepitanret(kng/hj)</v>
      </c>
      <c r="B406">
        <f>IF(BIASA[[#This Row],[CTN]]=0,"",COUNT($B$2:$B405)+1)</f>
        <v>404</v>
      </c>
      <c r="C406" t="s">
        <v>672</v>
      </c>
      <c r="D406" s="9" t="s">
        <v>2838</v>
      </c>
      <c r="E406">
        <f>SUM(BIASA[[#This Row],[AWAL]]-BIASA[[#This Row],[KELUAR]])</f>
        <v>13</v>
      </c>
      <c r="F406">
        <v>13</v>
      </c>
      <c r="G406" t="str">
        <f>IFERROR(INDEX(masuk[CTN],MATCH("B"&amp;ROW()-ROWS($A$1:$A$2),masuk[id],0)),"")</f>
        <v/>
      </c>
      <c r="H406">
        <f>SUMIF(keluar[concat],BIASA[[#This Row],[concat]],keluar[CTN])</f>
        <v>0</v>
      </c>
      <c r="I406" s="16" t="str">
        <f>IF(BIASA[[#This Row],[CTN]]=BIASA[[#This Row],[AWAL]],"",BIASA[[#This Row],[CTN]])</f>
        <v/>
      </c>
    </row>
    <row r="407" spans="1:9" x14ac:dyDescent="0.25">
      <c r="A407" t="str">
        <f>LOWER(SUBSTITUTE(SUBSTITUTE(SUBSTITUTE(BIASA[[#This Row],[NAMA BARANG]]," ",""),"-",""),".",""))</f>
        <v>bpcoshcs8501</v>
      </c>
      <c r="B407">
        <f>IF(BIASA[[#This Row],[CTN]]=0,"",COUNT($B$2:$B406)+1)</f>
        <v>405</v>
      </c>
      <c r="C407" t="s">
        <v>676</v>
      </c>
      <c r="D407" s="9" t="s">
        <v>207</v>
      </c>
      <c r="E407">
        <f>SUM(BIASA[[#This Row],[AWAL]]-BIASA[[#This Row],[KELUAR]])</f>
        <v>7</v>
      </c>
      <c r="F407">
        <v>7</v>
      </c>
      <c r="G407" t="str">
        <f>IFERROR(INDEX(masuk[CTN],MATCH("B"&amp;ROW()-ROWS($A$1:$A$2),masuk[id],0)),"")</f>
        <v/>
      </c>
      <c r="H407">
        <f>SUMIF(keluar[concat],BIASA[[#This Row],[concat]],keluar[CTN])</f>
        <v>0</v>
      </c>
      <c r="I407" s="16" t="str">
        <f>IF(BIASA[[#This Row],[CTN]]=BIASA[[#This Row],[AWAL]],"",BIASA[[#This Row],[CTN]])</f>
        <v/>
      </c>
    </row>
    <row r="408" spans="1:9" x14ac:dyDescent="0.25">
      <c r="A408" t="str">
        <f>LOWER(SUBSTITUTE(SUBSTITUTE(SUBSTITUTE(BIASA[[#This Row],[NAMA BARANG]]," ",""),"-",""),".",""))</f>
        <v>bpcoshcs8503</v>
      </c>
      <c r="B408">
        <f>IF(BIASA[[#This Row],[CTN]]=0,"",COUNT($B$2:$B407)+1)</f>
        <v>406</v>
      </c>
      <c r="C408" t="s">
        <v>677</v>
      </c>
      <c r="D408" s="9" t="s">
        <v>207</v>
      </c>
      <c r="E408">
        <f>SUM(BIASA[[#This Row],[AWAL]]-BIASA[[#This Row],[KELUAR]])</f>
        <v>2</v>
      </c>
      <c r="F408">
        <v>2</v>
      </c>
      <c r="G408" t="str">
        <f>IFERROR(INDEX(masuk[CTN],MATCH("B"&amp;ROW()-ROWS($A$1:$A$2),masuk[id],0)),"")</f>
        <v/>
      </c>
      <c r="H408">
        <f>SUMIF(keluar[concat],BIASA[[#This Row],[concat]],keluar[CTN])</f>
        <v>0</v>
      </c>
      <c r="I408" s="16" t="str">
        <f>IF(BIASA[[#This Row],[CTN]]=BIASA[[#This Row],[AWAL]],"",BIASA[[#This Row],[CTN]])</f>
        <v/>
      </c>
    </row>
    <row r="409" spans="1:9" x14ac:dyDescent="0.25">
      <c r="A409" t="str">
        <f>LOWER(SUBSTITUTE(SUBSTITUTE(SUBSTITUTE(BIASA[[#This Row],[NAMA BARANG]]," ",""),"-",""),".",""))</f>
        <v>bpcoshcs8601</v>
      </c>
      <c r="B409">
        <f>IF(BIASA[[#This Row],[CTN]]=0,"",COUNT($B$2:$B408)+1)</f>
        <v>407</v>
      </c>
      <c r="C409" t="s">
        <v>678</v>
      </c>
      <c r="D409" s="9" t="s">
        <v>207</v>
      </c>
      <c r="E409">
        <f>SUM(BIASA[[#This Row],[AWAL]]-BIASA[[#This Row],[KELUAR]])</f>
        <v>15</v>
      </c>
      <c r="F409">
        <v>16</v>
      </c>
      <c r="G409" t="str">
        <f>IFERROR(INDEX(masuk[CTN],MATCH("B"&amp;ROW()-ROWS($A$1:$A$2),masuk[id],0)),"")</f>
        <v/>
      </c>
      <c r="H409">
        <f>SUMIF(keluar[concat],BIASA[[#This Row],[concat]],keluar[CTN])</f>
        <v>1</v>
      </c>
      <c r="I409" s="16">
        <f>IF(BIASA[[#This Row],[CTN]]=BIASA[[#This Row],[AWAL]],"",BIASA[[#This Row],[CTN]])</f>
        <v>15</v>
      </c>
    </row>
    <row r="410" spans="1:9" x14ac:dyDescent="0.25">
      <c r="A410" t="str">
        <f>LOWER(SUBSTITUTE(SUBSTITUTE(SUBSTITUTE(BIASA[[#This Row],[NAMA BARANG]]," ",""),"-",""),".",""))</f>
        <v>bpcoshcsg10</v>
      </c>
      <c r="B410">
        <f>IF(BIASA[[#This Row],[CTN]]=0,"",COUNT($B$2:$B409)+1)</f>
        <v>408</v>
      </c>
      <c r="C410" t="s">
        <v>679</v>
      </c>
      <c r="D410" s="9" t="s">
        <v>207</v>
      </c>
      <c r="E410">
        <f>SUM(BIASA[[#This Row],[AWAL]]-BIASA[[#This Row],[KELUAR]])</f>
        <v>4</v>
      </c>
      <c r="F410">
        <v>4</v>
      </c>
      <c r="G410" t="str">
        <f>IFERROR(INDEX(masuk[CTN],MATCH("B"&amp;ROW()-ROWS($A$1:$A$2),masuk[id],0)),"")</f>
        <v/>
      </c>
      <c r="H410">
        <f>SUMIF(keluar[concat],BIASA[[#This Row],[concat]],keluar[CTN])</f>
        <v>0</v>
      </c>
      <c r="I410" s="16" t="str">
        <f>IF(BIASA[[#This Row],[CTN]]=BIASA[[#This Row],[AWAL]],"",BIASA[[#This Row],[CTN]])</f>
        <v/>
      </c>
    </row>
    <row r="411" spans="1:9" x14ac:dyDescent="0.25">
      <c r="A411" t="str">
        <f>LOWER(SUBSTITUTE(SUBSTITUTE(SUBSTITUTE(BIASA[[#This Row],[NAMA BARANG]]," ",""),"-",""),".",""))</f>
        <v>bpcoshcsls919</v>
      </c>
      <c r="B411">
        <f>IF(BIASA[[#This Row],[CTN]]=0,"",COUNT($B$2:$B410)+1)</f>
        <v>409</v>
      </c>
      <c r="C411" t="s">
        <v>680</v>
      </c>
      <c r="D411" s="9" t="s">
        <v>207</v>
      </c>
      <c r="E411">
        <f>SUM(BIASA[[#This Row],[AWAL]]-BIASA[[#This Row],[KELUAR]])</f>
        <v>3</v>
      </c>
      <c r="F411">
        <v>3</v>
      </c>
      <c r="G411" t="str">
        <f>IFERROR(INDEX(masuk[CTN],MATCH("B"&amp;ROW()-ROWS($A$1:$A$2),masuk[id],0)),"")</f>
        <v/>
      </c>
      <c r="H411">
        <f>SUMIF(keluar[concat],BIASA[[#This Row],[concat]],keluar[CTN])</f>
        <v>0</v>
      </c>
      <c r="I411" s="16" t="str">
        <f>IF(BIASA[[#This Row],[CTN]]=BIASA[[#This Row],[AWAL]],"",BIASA[[#This Row],[CTN]])</f>
        <v/>
      </c>
    </row>
    <row r="412" spans="1:9" x14ac:dyDescent="0.25">
      <c r="A412" t="str">
        <f>LOWER(SUBSTITUTE(SUBSTITUTE(SUBSTITUTE(BIASA[[#This Row],[NAMA BARANG]]," ",""),"-",""),".",""))</f>
        <v>bpdtian1015(6)/108(11)</v>
      </c>
      <c r="B412">
        <f>IF(BIASA[[#This Row],[CTN]]=0,"",COUNT($B$2:$B411)+1)</f>
        <v>410</v>
      </c>
      <c r="C412" t="s">
        <v>681</v>
      </c>
      <c r="D412" s="9" t="s">
        <v>207</v>
      </c>
      <c r="E412">
        <f>SUM(BIASA[[#This Row],[AWAL]]-BIASA[[#This Row],[KELUAR]])</f>
        <v>14</v>
      </c>
      <c r="F412">
        <v>14</v>
      </c>
      <c r="G412" t="str">
        <f>IFERROR(INDEX(masuk[CTN],MATCH("B"&amp;ROW()-ROWS($A$1:$A$2),masuk[id],0)),"")</f>
        <v/>
      </c>
      <c r="H412">
        <f>SUMIF(keluar[concat],BIASA[[#This Row],[concat]],keluar[CTN])</f>
        <v>0</v>
      </c>
      <c r="I412" s="16" t="str">
        <f>IF(BIASA[[#This Row],[CTN]]=BIASA[[#This Row],[AWAL]],"",BIASA[[#This Row],[CTN]])</f>
        <v/>
      </c>
    </row>
    <row r="413" spans="1:9" x14ac:dyDescent="0.25">
      <c r="A413" t="str">
        <f>LOWER(SUBSTITUTE(SUBSTITUTE(SUBSTITUTE(BIASA[[#This Row],[NAMA BARANG]]," ",""),"-",""),".",""))</f>
        <v>bpdb530</v>
      </c>
      <c r="B413">
        <f>IF(BIASA[[#This Row],[CTN]]=0,"",COUNT($B$2:$B412)+1)</f>
        <v>411</v>
      </c>
      <c r="C413" t="s">
        <v>682</v>
      </c>
      <c r="D413" s="9" t="s">
        <v>208</v>
      </c>
      <c r="E413">
        <f>SUM(BIASA[[#This Row],[AWAL]]-BIASA[[#This Row],[KELUAR]])</f>
        <v>6</v>
      </c>
      <c r="F413">
        <v>6</v>
      </c>
      <c r="G413" t="str">
        <f>IFERROR(INDEX(masuk[CTN],MATCH("B"&amp;ROW()-ROWS($A$1:$A$2),masuk[id],0)),"")</f>
        <v/>
      </c>
      <c r="H413">
        <f>SUMIF(keluar[concat],BIASA[[#This Row],[concat]],keluar[CTN])</f>
        <v>0</v>
      </c>
      <c r="I413" s="16" t="str">
        <f>IF(BIASA[[#This Row],[CTN]]=BIASA[[#This Row],[AWAL]],"",BIASA[[#This Row],[CTN]])</f>
        <v/>
      </c>
    </row>
    <row r="414" spans="1:9" x14ac:dyDescent="0.25">
      <c r="A414" t="str">
        <f>LOWER(SUBSTITUTE(SUBSTITUTE(SUBSTITUTE(BIASA[[#This Row],[NAMA BARANG]]," ",""),"-",""),".",""))</f>
        <v>bpdbsgg99</v>
      </c>
      <c r="B414">
        <f>IF(BIASA[[#This Row],[CTN]]=0,"",COUNT($B$2:$B413)+1)</f>
        <v>412</v>
      </c>
      <c r="C414" t="s">
        <v>683</v>
      </c>
      <c r="D414" s="9" t="s">
        <v>207</v>
      </c>
      <c r="E414">
        <f>SUM(BIASA[[#This Row],[AWAL]]-BIASA[[#This Row],[KELUAR]])</f>
        <v>4</v>
      </c>
      <c r="F414">
        <v>4</v>
      </c>
      <c r="G414" t="str">
        <f>IFERROR(INDEX(masuk[CTN],MATCH("B"&amp;ROW()-ROWS($A$1:$A$2),masuk[id],0)),"")</f>
        <v/>
      </c>
      <c r="H414">
        <f>SUMIF(keluar[concat],BIASA[[#This Row],[concat]],keluar[CTN])</f>
        <v>0</v>
      </c>
      <c r="I414" s="16" t="str">
        <f>IF(BIASA[[#This Row],[CTN]]=BIASA[[#This Row],[AWAL]],"",BIASA[[#This Row],[CTN]])</f>
        <v/>
      </c>
    </row>
    <row r="415" spans="1:9" x14ac:dyDescent="0.25">
      <c r="A415" t="str">
        <f>LOWER(SUBSTITUTE(SUBSTITUTE(SUBSTITUTE(BIASA[[#This Row],[NAMA BARANG]]," ",""),"-",""),".",""))</f>
        <v>bpdeboss550+refill</v>
      </c>
      <c r="B415">
        <f>IF(BIASA[[#This Row],[CTN]]=0,"",COUNT($B$2:$B414)+1)</f>
        <v>413</v>
      </c>
      <c r="C415" t="s">
        <v>684</v>
      </c>
      <c r="D415" s="9" t="s">
        <v>208</v>
      </c>
      <c r="E415">
        <f>SUM(BIASA[[#This Row],[AWAL]]-BIASA[[#This Row],[KELUAR]])</f>
        <v>2</v>
      </c>
      <c r="F415">
        <v>2</v>
      </c>
      <c r="G415" t="str">
        <f>IFERROR(INDEX(masuk[CTN],MATCH("B"&amp;ROW()-ROWS($A$1:$A$2),masuk[id],0)),"")</f>
        <v/>
      </c>
      <c r="H415">
        <f>SUMIF(keluar[concat],BIASA[[#This Row],[concat]],keluar[CTN])</f>
        <v>0</v>
      </c>
      <c r="I415" s="16" t="str">
        <f>IF(BIASA[[#This Row],[CTN]]=BIASA[[#This Row],[AWAL]],"",BIASA[[#This Row],[CTN]])</f>
        <v/>
      </c>
    </row>
    <row r="416" spans="1:9" x14ac:dyDescent="0.25">
      <c r="A416" t="str">
        <f>LOWER(SUBSTITUTE(SUBSTITUTE(SUBSTITUTE(BIASA[[#This Row],[NAMA BARANG]]," ",""),"-",""),".",""))</f>
        <v>bpdesignkepalaabkotak/bulat</v>
      </c>
      <c r="B416">
        <f>IF(BIASA[[#This Row],[CTN]]=0,"",COUNT($B$2:$B415)+1)</f>
        <v>414</v>
      </c>
      <c r="C416" t="s">
        <v>685</v>
      </c>
      <c r="D416" s="9" t="s">
        <v>2815</v>
      </c>
      <c r="E416">
        <f>SUM(BIASA[[#This Row],[AWAL]]-BIASA[[#This Row],[KELUAR]])</f>
        <v>1</v>
      </c>
      <c r="F416">
        <v>1</v>
      </c>
      <c r="G416" t="str">
        <f>IFERROR(INDEX(masuk[CTN],MATCH("B"&amp;ROW()-ROWS($A$1:$A$2),masuk[id],0)),"")</f>
        <v/>
      </c>
      <c r="H416">
        <f>SUMIF(keluar[concat],BIASA[[#This Row],[concat]],keluar[CTN])</f>
        <v>0</v>
      </c>
      <c r="I416" s="16" t="str">
        <f>IF(BIASA[[#This Row],[CTN]]=BIASA[[#This Row],[AWAL]],"",BIASA[[#This Row],[CTN]])</f>
        <v/>
      </c>
    </row>
    <row r="417" spans="1:9" x14ac:dyDescent="0.25">
      <c r="A417" t="str">
        <f>LOWER(SUBSTITUTE(SUBSTITUTE(SUBSTITUTE(BIASA[[#This Row],[NAMA BARANG]]," ",""),"-",""),".",""))</f>
        <v>bpdoraemon3008</v>
      </c>
      <c r="B417">
        <f>IF(BIASA[[#This Row],[CTN]]=0,"",COUNT($B$2:$B416)+1)</f>
        <v>415</v>
      </c>
      <c r="C417" t="s">
        <v>686</v>
      </c>
      <c r="D417" s="9" t="s">
        <v>2805</v>
      </c>
      <c r="E417">
        <f>SUM(BIASA[[#This Row],[AWAL]]-BIASA[[#This Row],[KELUAR]])</f>
        <v>2</v>
      </c>
      <c r="F417">
        <v>2</v>
      </c>
      <c r="G417" t="str">
        <f>IFERROR(INDEX(masuk[CTN],MATCH("B"&amp;ROW()-ROWS($A$1:$A$2),masuk[id],0)),"")</f>
        <v/>
      </c>
      <c r="H417">
        <f>SUMIF(keluar[concat],BIASA[[#This Row],[concat]],keluar[CTN])</f>
        <v>0</v>
      </c>
      <c r="I417" s="16" t="str">
        <f>IF(BIASA[[#This Row],[CTN]]=BIASA[[#This Row],[AWAL]],"",BIASA[[#This Row],[CTN]])</f>
        <v/>
      </c>
    </row>
    <row r="418" spans="1:9" x14ac:dyDescent="0.25">
      <c r="A418" t="str">
        <f>LOWER(SUBSTITUTE(SUBSTITUTE(SUBSTITUTE(BIASA[[#This Row],[NAMA BARANG]]," ",""),"-",""),".",""))</f>
        <v>bpelegant1803</v>
      </c>
      <c r="B418">
        <f>IF(BIASA[[#This Row],[CTN]]=0,"",COUNT($B$2:$B417)+1)</f>
        <v>416</v>
      </c>
      <c r="C418" t="s">
        <v>687</v>
      </c>
      <c r="D418" s="9" t="s">
        <v>207</v>
      </c>
      <c r="E418">
        <f>SUM(BIASA[[#This Row],[AWAL]]-BIASA[[#This Row],[KELUAR]])</f>
        <v>2</v>
      </c>
      <c r="F418">
        <v>2</v>
      </c>
      <c r="G418" t="str">
        <f>IFERROR(INDEX(masuk[CTN],MATCH("B"&amp;ROW()-ROWS($A$1:$A$2),masuk[id],0)),"")</f>
        <v/>
      </c>
      <c r="H418">
        <f>SUMIF(keluar[concat],BIASA[[#This Row],[concat]],keluar[CTN])</f>
        <v>0</v>
      </c>
      <c r="I418" s="16" t="str">
        <f>IF(BIASA[[#This Row],[CTN]]=BIASA[[#This Row],[AWAL]],"",BIASA[[#This Row],[CTN]])</f>
        <v/>
      </c>
    </row>
    <row r="419" spans="1:9" x14ac:dyDescent="0.25">
      <c r="A419" t="str">
        <f>LOWER(SUBSTITUTE(SUBSTITUTE(SUBSTITUTE(BIASA[[#This Row],[NAMA BARANG]]," ",""),"-",""),".",""))</f>
        <v>bpexecutivebm300merah</v>
      </c>
      <c r="B419">
        <f>IF(BIASA[[#This Row],[CTN]]=0,"",COUNT($B$2:$B418)+1)</f>
        <v>417</v>
      </c>
      <c r="C419" t="s">
        <v>688</v>
      </c>
      <c r="D419" s="9" t="s">
        <v>207</v>
      </c>
      <c r="E419">
        <f>SUM(BIASA[[#This Row],[AWAL]]-BIASA[[#This Row],[KELUAR]])</f>
        <v>1</v>
      </c>
      <c r="F419">
        <v>1</v>
      </c>
      <c r="G419" t="str">
        <f>IFERROR(INDEX(masuk[CTN],MATCH("B"&amp;ROW()-ROWS($A$1:$A$2),masuk[id],0)),"")</f>
        <v/>
      </c>
      <c r="H419">
        <f>SUMIF(keluar[concat],BIASA[[#This Row],[concat]],keluar[CTN])</f>
        <v>0</v>
      </c>
      <c r="I419" s="16" t="str">
        <f>IF(BIASA[[#This Row],[CTN]]=BIASA[[#This Row],[AWAL]],"",BIASA[[#This Row],[CTN]])</f>
        <v/>
      </c>
    </row>
    <row r="420" spans="1:9" x14ac:dyDescent="0.25">
      <c r="A420" t="str">
        <f>LOWER(SUBSTITUTE(SUBSTITUTE(SUBSTITUTE(BIASA[[#This Row],[NAMA BARANG]]," ",""),"-",""),".",""))</f>
        <v>bpf001030/12wglitermix</v>
      </c>
      <c r="B420">
        <f>IF(BIASA[[#This Row],[CTN]]=0,"",COUNT($B$2:$B419)+1)</f>
        <v>418</v>
      </c>
      <c r="C420" t="s">
        <v>689</v>
      </c>
      <c r="D420" s="9" t="s">
        <v>212</v>
      </c>
      <c r="E420">
        <f>SUM(BIASA[[#This Row],[AWAL]]-BIASA[[#This Row],[KELUAR]])</f>
        <v>5</v>
      </c>
      <c r="F420">
        <v>5</v>
      </c>
      <c r="G420" t="str">
        <f>IFERROR(INDEX(masuk[CTN],MATCH("B"&amp;ROW()-ROWS($A$1:$A$2),masuk[id],0)),"")</f>
        <v/>
      </c>
      <c r="H420">
        <f>SUMIF(keluar[concat],BIASA[[#This Row],[concat]],keluar[CTN])</f>
        <v>0</v>
      </c>
      <c r="I420" s="16" t="str">
        <f>IF(BIASA[[#This Row],[CTN]]=BIASA[[#This Row],[AWAL]],"",BIASA[[#This Row],[CTN]])</f>
        <v/>
      </c>
    </row>
    <row r="421" spans="1:9" x14ac:dyDescent="0.25">
      <c r="A421" t="str">
        <f>LOWER(SUBSTITUTE(SUBSTITUTE(SUBSTITUTE(BIASA[[#This Row],[NAMA BARANG]]," ",""),"-",""),".",""))</f>
        <v>bpf4aw46/8018(1x36)</v>
      </c>
      <c r="B421">
        <f>IF(BIASA[[#This Row],[CTN]]=0,"",COUNT($B$2:$B420)+1)</f>
        <v>419</v>
      </c>
      <c r="C421" t="s">
        <v>690</v>
      </c>
      <c r="D421" s="9" t="s">
        <v>2804</v>
      </c>
      <c r="E421">
        <f>SUM(BIASA[[#This Row],[AWAL]]-BIASA[[#This Row],[KELUAR]])</f>
        <v>7</v>
      </c>
      <c r="F421">
        <v>7</v>
      </c>
      <c r="G421" t="str">
        <f>IFERROR(INDEX(masuk[CTN],MATCH("B"&amp;ROW()-ROWS($A$1:$A$2),masuk[id],0)),"")</f>
        <v/>
      </c>
      <c r="H421">
        <f>SUMIF(keluar[concat],BIASA[[#This Row],[concat]],keluar[CTN])</f>
        <v>0</v>
      </c>
      <c r="I421" s="16" t="str">
        <f>IF(BIASA[[#This Row],[CTN]]=BIASA[[#This Row],[AWAL]],"",BIASA[[#This Row],[CTN]])</f>
        <v/>
      </c>
    </row>
    <row r="422" spans="1:9" x14ac:dyDescent="0.25">
      <c r="A422" t="str">
        <f>LOWER(SUBSTITUTE(SUBSTITUTE(SUBSTITUTE(BIASA[[#This Row],[NAMA BARANG]]," ",""),"-",""),".",""))</f>
        <v>bpfancy18888</v>
      </c>
      <c r="B422">
        <f>IF(BIASA[[#This Row],[CTN]]=0,"",COUNT($B$2:$B421)+1)</f>
        <v>420</v>
      </c>
      <c r="C422" t="s">
        <v>691</v>
      </c>
      <c r="D422" s="9" t="s">
        <v>207</v>
      </c>
      <c r="E422">
        <f>SUM(BIASA[[#This Row],[AWAL]]-BIASA[[#This Row],[KELUAR]])</f>
        <v>1</v>
      </c>
      <c r="F422">
        <v>1</v>
      </c>
      <c r="G422" t="str">
        <f>IFERROR(INDEX(masuk[CTN],MATCH("B"&amp;ROW()-ROWS($A$1:$A$2),masuk[id],0)),"")</f>
        <v/>
      </c>
      <c r="H422">
        <f>SUMIF(keluar[concat],BIASA[[#This Row],[concat]],keluar[CTN])</f>
        <v>0</v>
      </c>
      <c r="I422" s="16" t="str">
        <f>IF(BIASA[[#This Row],[CTN]]=BIASA[[#This Row],[AWAL]],"",BIASA[[#This Row],[CTN]])</f>
        <v/>
      </c>
    </row>
    <row r="423" spans="1:9" x14ac:dyDescent="0.25">
      <c r="A423" t="str">
        <f>LOWER(SUBSTITUTE(SUBSTITUTE(SUBSTITUTE(BIASA[[#This Row],[NAMA BARANG]]," ",""),"-",""),".",""))</f>
        <v>bpfancyabbesar2638</v>
      </c>
      <c r="B423">
        <f>IF(BIASA[[#This Row],[CTN]]=0,"",COUNT($B$2:$B422)+1)</f>
        <v>421</v>
      </c>
      <c r="C423" t="s">
        <v>692</v>
      </c>
      <c r="D423" s="9" t="s">
        <v>207</v>
      </c>
      <c r="E423">
        <f>SUM(BIASA[[#This Row],[AWAL]]-BIASA[[#This Row],[KELUAR]])</f>
        <v>2</v>
      </c>
      <c r="F423">
        <v>2</v>
      </c>
      <c r="G423" t="str">
        <f>IFERROR(INDEX(masuk[CTN],MATCH("B"&amp;ROW()-ROWS($A$1:$A$2),masuk[id],0)),"")</f>
        <v/>
      </c>
      <c r="H423">
        <f>SUMIF(keluar[concat],BIASA[[#This Row],[concat]],keluar[CTN])</f>
        <v>0</v>
      </c>
      <c r="I423" s="16" t="str">
        <f>IF(BIASA[[#This Row],[CTN]]=BIASA[[#This Row],[AWAL]],"",BIASA[[#This Row],[CTN]])</f>
        <v/>
      </c>
    </row>
    <row r="424" spans="1:9" x14ac:dyDescent="0.25">
      <c r="A424" t="str">
        <f>LOWER(SUBSTITUTE(SUBSTITUTE(SUBSTITUTE(BIASA[[#This Row],[NAMA BARANG]]," ",""),"-",""),".",""))</f>
        <v>bpfancyketapeltiup2629a(5)/abtiup2659(4)</v>
      </c>
      <c r="B424">
        <f>IF(BIASA[[#This Row],[CTN]]=0,"",COUNT($B$2:$B423)+1)</f>
        <v>422</v>
      </c>
      <c r="C424" t="s">
        <v>693</v>
      </c>
      <c r="D424" s="9" t="s">
        <v>207</v>
      </c>
      <c r="E424">
        <f>SUM(BIASA[[#This Row],[AWAL]]-BIASA[[#This Row],[KELUAR]])</f>
        <v>9</v>
      </c>
      <c r="F424">
        <v>9</v>
      </c>
      <c r="G424" t="str">
        <f>IFERROR(INDEX(masuk[CTN],MATCH("B"&amp;ROW()-ROWS($A$1:$A$2),masuk[id],0)),"")</f>
        <v/>
      </c>
      <c r="H424">
        <f>SUMIF(keluar[concat],BIASA[[#This Row],[concat]],keluar[CTN])</f>
        <v>0</v>
      </c>
      <c r="I424" s="16" t="str">
        <f>IF(BIASA[[#This Row],[CTN]]=BIASA[[#This Row],[AWAL]],"",BIASA[[#This Row],[CTN]])</f>
        <v/>
      </c>
    </row>
    <row r="425" spans="1:9" x14ac:dyDescent="0.25">
      <c r="A425" t="str">
        <f>LOWER(SUBSTITUTE(SUBSTITUTE(SUBSTITUTE(BIASA[[#This Row],[NAMA BARANG]]," ",""),"-",""),".",""))</f>
        <v>bpfootball(1box=24)</v>
      </c>
      <c r="B425">
        <f>IF(BIASA[[#This Row],[CTN]]=0,"",COUNT($B$2:$B424)+1)</f>
        <v>423</v>
      </c>
      <c r="C425" t="s">
        <v>694</v>
      </c>
      <c r="D425" s="9" t="s">
        <v>238</v>
      </c>
      <c r="E425">
        <f>SUM(BIASA[[#This Row],[AWAL]]-BIASA[[#This Row],[KELUAR]])</f>
        <v>1</v>
      </c>
      <c r="F425">
        <v>1</v>
      </c>
      <c r="G425" t="str">
        <f>IFERROR(INDEX(masuk[CTN],MATCH("B"&amp;ROW()-ROWS($A$1:$A$2),masuk[id],0)),"")</f>
        <v/>
      </c>
      <c r="H425">
        <f>SUMIF(keluar[concat],BIASA[[#This Row],[concat]],keluar[CTN])</f>
        <v>0</v>
      </c>
      <c r="I425" s="16" t="str">
        <f>IF(BIASA[[#This Row],[CTN]]=BIASA[[#This Row],[AWAL]],"",BIASA[[#This Row],[CTN]])</f>
        <v/>
      </c>
    </row>
    <row r="426" spans="1:9" x14ac:dyDescent="0.25">
      <c r="A426" t="str">
        <f>LOWER(SUBSTITUTE(SUBSTITUTE(SUBSTITUTE(BIASA[[#This Row],[NAMA BARANG]]," ",""),"-",""),".",""))</f>
        <v>bpgeldebozg05</v>
      </c>
      <c r="B426">
        <f>IF(BIASA[[#This Row],[CTN]]=0,"",COUNT($B$2:$B425)+1)</f>
        <v>424</v>
      </c>
      <c r="C426" t="s">
        <v>695</v>
      </c>
      <c r="D426" s="9" t="s">
        <v>223</v>
      </c>
      <c r="E426">
        <f>SUM(BIASA[[#This Row],[AWAL]]-BIASA[[#This Row],[KELUAR]])</f>
        <v>2</v>
      </c>
      <c r="F426">
        <v>2</v>
      </c>
      <c r="G426" t="str">
        <f>IFERROR(INDEX(masuk[CTN],MATCH("B"&amp;ROW()-ROWS($A$1:$A$2),masuk[id],0)),"")</f>
        <v/>
      </c>
      <c r="H426">
        <f>SUMIF(keluar[concat],BIASA[[#This Row],[concat]],keluar[CTN])</f>
        <v>0</v>
      </c>
      <c r="I426" s="16" t="str">
        <f>IF(BIASA[[#This Row],[CTN]]=BIASA[[#This Row],[AWAL]],"",BIASA[[#This Row],[CTN]])</f>
        <v/>
      </c>
    </row>
    <row r="427" spans="1:9" x14ac:dyDescent="0.25">
      <c r="A427" t="str">
        <f>LOWER(SUBSTITUTE(SUBSTITUTE(SUBSTITUTE(BIASA[[#This Row],[NAMA BARANG]]," ",""),"-",""),".",""))</f>
        <v>bpgeldebozz0,7530</v>
      </c>
      <c r="B427">
        <f>IF(BIASA[[#This Row],[CTN]]=0,"",COUNT($B$2:$B426)+1)</f>
        <v>425</v>
      </c>
      <c r="C427" t="s">
        <v>696</v>
      </c>
      <c r="D427" s="9" t="s">
        <v>208</v>
      </c>
      <c r="E427">
        <f>SUM(BIASA[[#This Row],[AWAL]]-BIASA[[#This Row],[KELUAR]])</f>
        <v>2</v>
      </c>
      <c r="F427">
        <v>2</v>
      </c>
      <c r="G427" t="str">
        <f>IFERROR(INDEX(masuk[CTN],MATCH("B"&amp;ROW()-ROWS($A$1:$A$2),masuk[id],0)),"")</f>
        <v/>
      </c>
      <c r="H427">
        <f>SUMIF(keluar[concat],BIASA[[#This Row],[concat]],keluar[CTN])</f>
        <v>0</v>
      </c>
      <c r="I427" s="16" t="str">
        <f>IF(BIASA[[#This Row],[CTN]]=BIASA[[#This Row],[AWAL]],"",BIASA[[#This Row],[CTN]])</f>
        <v/>
      </c>
    </row>
    <row r="428" spans="1:9" x14ac:dyDescent="0.25">
      <c r="A428" t="str">
        <f>LOWER(SUBSTITUTE(SUBSTITUTE(SUBSTITUTE(BIASA[[#This Row],[NAMA BARANG]]," ",""),"-",""),".",""))</f>
        <v>bpgeltz1000</v>
      </c>
      <c r="B428">
        <f>IF(BIASA[[#This Row],[CTN]]=0,"",COUNT($B$2:$B427)+1)</f>
        <v>426</v>
      </c>
      <c r="C428" t="s">
        <v>697</v>
      </c>
      <c r="D428" s="9" t="s">
        <v>207</v>
      </c>
      <c r="E428">
        <f>SUM(BIASA[[#This Row],[AWAL]]-BIASA[[#This Row],[KELUAR]])</f>
        <v>15</v>
      </c>
      <c r="F428">
        <v>15</v>
      </c>
      <c r="G428" t="str">
        <f>IFERROR(INDEX(masuk[CTN],MATCH("B"&amp;ROW()-ROWS($A$1:$A$2),masuk[id],0)),"")</f>
        <v/>
      </c>
      <c r="H428">
        <f>SUMIF(keluar[concat],BIASA[[#This Row],[concat]],keluar[CTN])</f>
        <v>0</v>
      </c>
      <c r="I428" s="16" t="str">
        <f>IF(BIASA[[#This Row],[CTN]]=BIASA[[#This Row],[AWAL]],"",BIASA[[#This Row],[CTN]])</f>
        <v/>
      </c>
    </row>
    <row r="429" spans="1:9" x14ac:dyDescent="0.25">
      <c r="A429" t="str">
        <f>LOWER(SUBSTITUTE(SUBSTITUTE(SUBSTITUTE(BIASA[[#This Row],[NAMA BARANG]]," ",""),"-",""),".",""))</f>
        <v>bpgeltz1002</v>
      </c>
      <c r="B429">
        <f>IF(BIASA[[#This Row],[CTN]]=0,"",COUNT($B$2:$B428)+1)</f>
        <v>427</v>
      </c>
      <c r="C429" t="s">
        <v>698</v>
      </c>
      <c r="D429" s="9" t="s">
        <v>207</v>
      </c>
      <c r="E429">
        <f>SUM(BIASA[[#This Row],[AWAL]]-BIASA[[#This Row],[KELUAR]])</f>
        <v>15</v>
      </c>
      <c r="F429">
        <v>15</v>
      </c>
      <c r="G429" t="str">
        <f>IFERROR(INDEX(masuk[CTN],MATCH("B"&amp;ROW()-ROWS($A$1:$A$2),masuk[id],0)),"")</f>
        <v/>
      </c>
      <c r="H429">
        <f>SUMIF(keluar[concat],BIASA[[#This Row],[concat]],keluar[CTN])</f>
        <v>0</v>
      </c>
      <c r="I429" s="16" t="str">
        <f>IF(BIASA[[#This Row],[CTN]]=BIASA[[#This Row],[AWAL]],"",BIASA[[#This Row],[CTN]])</f>
        <v/>
      </c>
    </row>
    <row r="430" spans="1:9" x14ac:dyDescent="0.25">
      <c r="A430" t="str">
        <f>LOWER(SUBSTITUTE(SUBSTITUTE(SUBSTITUTE(BIASA[[#This Row],[NAMA BARANG]]," ",""),"-",""),".",""))</f>
        <v>bpgell013(69030)hati+mainan</v>
      </c>
      <c r="B430">
        <f>IF(BIASA[[#This Row],[CTN]]=0,"",COUNT($B$2:$B429)+1)</f>
        <v>428</v>
      </c>
      <c r="C430" t="s">
        <v>699</v>
      </c>
      <c r="D430" s="9" t="s">
        <v>207</v>
      </c>
      <c r="E430">
        <f>SUM(BIASA[[#This Row],[AWAL]]-BIASA[[#This Row],[KELUAR]])</f>
        <v>1</v>
      </c>
      <c r="F430">
        <v>1</v>
      </c>
      <c r="G430" t="str">
        <f>IFERROR(INDEX(masuk[CTN],MATCH("B"&amp;ROW()-ROWS($A$1:$A$2),masuk[id],0)),"")</f>
        <v/>
      </c>
      <c r="H430">
        <f>SUMIF(keluar[concat],BIASA[[#This Row],[concat]],keluar[CTN])</f>
        <v>0</v>
      </c>
      <c r="I430" s="16" t="str">
        <f>IF(BIASA[[#This Row],[CTN]]=BIASA[[#This Row],[AWAL]],"",BIASA[[#This Row],[CTN]])</f>
        <v/>
      </c>
    </row>
    <row r="431" spans="1:9" x14ac:dyDescent="0.25">
      <c r="A431" t="str">
        <f>LOWER(SUBSTITUTE(SUBSTITUTE(SUBSTITUTE(BIASA[[#This Row],[NAMA BARANG]]," ",""),"-",""),".",""))</f>
        <v>bpgell0313</v>
      </c>
      <c r="B431">
        <f>IF(BIASA[[#This Row],[CTN]]=0,"",COUNT($B$2:$B430)+1)</f>
        <v>429</v>
      </c>
      <c r="C431" t="s">
        <v>700</v>
      </c>
      <c r="D431" s="9" t="s">
        <v>2857</v>
      </c>
      <c r="E431">
        <f>SUM(BIASA[[#This Row],[AWAL]]-BIASA[[#This Row],[KELUAR]])</f>
        <v>1</v>
      </c>
      <c r="F431">
        <v>1</v>
      </c>
      <c r="G431" t="str">
        <f>IFERROR(INDEX(masuk[CTN],MATCH("B"&amp;ROW()-ROWS($A$1:$A$2),masuk[id],0)),"")</f>
        <v/>
      </c>
      <c r="H431">
        <f>SUMIF(keluar[concat],BIASA[[#This Row],[concat]],keluar[CTN])</f>
        <v>0</v>
      </c>
      <c r="I431" s="16" t="str">
        <f>IF(BIASA[[#This Row],[CTN]]=BIASA[[#This Row],[AWAL]],"",BIASA[[#This Row],[CTN]])</f>
        <v/>
      </c>
    </row>
    <row r="432" spans="1:9" x14ac:dyDescent="0.25">
      <c r="A432" t="str">
        <f>LOWER(SUBSTITUTE(SUBSTITUTE(SUBSTITUTE(BIASA[[#This Row],[NAMA BARANG]]," ",""),"-",""),".",""))</f>
        <v>bpgell0910boneka</v>
      </c>
      <c r="B432">
        <f>IF(BIASA[[#This Row],[CTN]]=0,"",COUNT($B$2:$B431)+1)</f>
        <v>430</v>
      </c>
      <c r="C432" t="s">
        <v>701</v>
      </c>
      <c r="D432" s="9" t="s">
        <v>207</v>
      </c>
      <c r="E432">
        <f>SUM(BIASA[[#This Row],[AWAL]]-BIASA[[#This Row],[KELUAR]])</f>
        <v>1</v>
      </c>
      <c r="F432">
        <v>2</v>
      </c>
      <c r="G432" t="str">
        <f>IFERROR(INDEX(masuk[CTN],MATCH("B"&amp;ROW()-ROWS($A$1:$A$2),masuk[id],0)),"")</f>
        <v/>
      </c>
      <c r="H432">
        <f>SUMIF(keluar[concat],BIASA[[#This Row],[concat]],keluar[CTN])</f>
        <v>1</v>
      </c>
      <c r="I432" s="16">
        <f>IF(BIASA[[#This Row],[CTN]]=BIASA[[#This Row],[AWAL]],"",BIASA[[#This Row],[CTN]])</f>
        <v>1</v>
      </c>
    </row>
    <row r="433" spans="1:9" x14ac:dyDescent="0.25">
      <c r="A433" t="str">
        <f>LOWER(SUBSTITUTE(SUBSTITUTE(SUBSTITUTE(BIASA[[#This Row],[NAMA BARANG]]," ",""),"-",""),".",""))</f>
        <v>bpgell1188</v>
      </c>
      <c r="B433">
        <f>IF(BIASA[[#This Row],[CTN]]=0,"",COUNT($B$2:$B432)+1)</f>
        <v>431</v>
      </c>
      <c r="C433" t="s">
        <v>702</v>
      </c>
      <c r="D433" s="9" t="s">
        <v>207</v>
      </c>
      <c r="E433">
        <f>SUM(BIASA[[#This Row],[AWAL]]-BIASA[[#This Row],[KELUAR]])</f>
        <v>15</v>
      </c>
      <c r="F433">
        <v>15</v>
      </c>
      <c r="G433" t="str">
        <f>IFERROR(INDEX(masuk[CTN],MATCH("B"&amp;ROW()-ROWS($A$1:$A$2),masuk[id],0)),"")</f>
        <v/>
      </c>
      <c r="H433">
        <f>SUMIF(keluar[concat],BIASA[[#This Row],[concat]],keluar[CTN])</f>
        <v>0</v>
      </c>
      <c r="I433" s="16" t="str">
        <f>IF(BIASA[[#This Row],[CTN]]=BIASA[[#This Row],[AWAL]],"",BIASA[[#This Row],[CTN]])</f>
        <v/>
      </c>
    </row>
    <row r="434" spans="1:9" x14ac:dyDescent="0.25">
      <c r="A434" t="str">
        <f>LOWER(SUBSTITUTE(SUBSTITUTE(SUBSTITUTE(BIASA[[#This Row],[NAMA BARANG]]," ",""),"-",""),".",""))</f>
        <v>bpgell12w2010m19a</v>
      </c>
      <c r="B434">
        <f>IF(BIASA[[#This Row],[CTN]]=0,"",COUNT($B$2:$B433)+1)</f>
        <v>432</v>
      </c>
      <c r="C434" t="s">
        <v>703</v>
      </c>
      <c r="D434" s="9" t="s">
        <v>207</v>
      </c>
      <c r="E434">
        <f>SUM(BIASA[[#This Row],[AWAL]]-BIASA[[#This Row],[KELUAR]])</f>
        <v>1</v>
      </c>
      <c r="F434">
        <v>1</v>
      </c>
      <c r="G434" t="str">
        <f>IFERROR(INDEX(masuk[CTN],MATCH("B"&amp;ROW()-ROWS($A$1:$A$2),masuk[id],0)),"")</f>
        <v/>
      </c>
      <c r="H434">
        <f>SUMIF(keluar[concat],BIASA[[#This Row],[concat]],keluar[CTN])</f>
        <v>0</v>
      </c>
      <c r="I434" s="16" t="str">
        <f>IF(BIASA[[#This Row],[CTN]]=BIASA[[#This Row],[AWAL]],"",BIASA[[#This Row],[CTN]])</f>
        <v/>
      </c>
    </row>
    <row r="435" spans="1:9" x14ac:dyDescent="0.25">
      <c r="A435" t="str">
        <f>LOWER(SUBSTITUTE(SUBSTITUTE(SUBSTITUTE(BIASA[[#This Row],[NAMA BARANG]]," ",""),"-",""),".",""))</f>
        <v>bpgell1518(1)</v>
      </c>
      <c r="B435">
        <f>IF(BIASA[[#This Row],[CTN]]=0,"",COUNT($B$2:$B434)+1)</f>
        <v>433</v>
      </c>
      <c r="C435" t="s">
        <v>704</v>
      </c>
      <c r="D435" s="9" t="s">
        <v>2857</v>
      </c>
      <c r="E435">
        <f>SUM(BIASA[[#This Row],[AWAL]]-BIASA[[#This Row],[KELUAR]])</f>
        <v>1</v>
      </c>
      <c r="F435">
        <v>1</v>
      </c>
      <c r="G435" t="str">
        <f>IFERROR(INDEX(masuk[CTN],MATCH("B"&amp;ROW()-ROWS($A$1:$A$2),masuk[id],0)),"")</f>
        <v/>
      </c>
      <c r="H435">
        <f>SUMIF(keluar[concat],BIASA[[#This Row],[concat]],keluar[CTN])</f>
        <v>0</v>
      </c>
      <c r="I435" s="16" t="str">
        <f>IF(BIASA[[#This Row],[CTN]]=BIASA[[#This Row],[AWAL]],"",BIASA[[#This Row],[CTN]])</f>
        <v/>
      </c>
    </row>
    <row r="436" spans="1:9" x14ac:dyDescent="0.25">
      <c r="A436" t="str">
        <f>LOWER(SUBSTITUTE(SUBSTITUTE(SUBSTITUTE(BIASA[[#This Row],[NAMA BARANG]]," ",""),"-",""),".",""))</f>
        <v>bpgell566</v>
      </c>
      <c r="B436">
        <f>IF(BIASA[[#This Row],[CTN]]=0,"",COUNT($B$2:$B435)+1)</f>
        <v>434</v>
      </c>
      <c r="C436" t="s">
        <v>705</v>
      </c>
      <c r="D436" s="9" t="s">
        <v>207</v>
      </c>
      <c r="E436">
        <f>SUM(BIASA[[#This Row],[AWAL]]-BIASA[[#This Row],[KELUAR]])</f>
        <v>2</v>
      </c>
      <c r="F436">
        <v>2</v>
      </c>
      <c r="G436" t="str">
        <f>IFERROR(INDEX(masuk[CTN],MATCH("B"&amp;ROW()-ROWS($A$1:$A$2),masuk[id],0)),"")</f>
        <v/>
      </c>
      <c r="H436">
        <f>SUMIF(keluar[concat],BIASA[[#This Row],[concat]],keluar[CTN])</f>
        <v>0</v>
      </c>
      <c r="I436" s="16" t="str">
        <f>IF(BIASA[[#This Row],[CTN]]=BIASA[[#This Row],[AWAL]],"",BIASA[[#This Row],[CTN]])</f>
        <v/>
      </c>
    </row>
    <row r="437" spans="1:9" x14ac:dyDescent="0.25">
      <c r="A437" t="str">
        <f>LOWER(SUBSTITUTE(SUBSTITUTE(SUBSTITUTE(BIASA[[#This Row],[NAMA BARANG]]," ",""),"-",""),".",""))</f>
        <v>bpgell585</v>
      </c>
      <c r="B437">
        <f>IF(BIASA[[#This Row],[CTN]]=0,"",COUNT($B$2:$B436)+1)</f>
        <v>435</v>
      </c>
      <c r="C437" t="s">
        <v>706</v>
      </c>
      <c r="D437" s="9" t="s">
        <v>207</v>
      </c>
      <c r="E437">
        <f>SUM(BIASA[[#This Row],[AWAL]]-BIASA[[#This Row],[KELUAR]])</f>
        <v>18</v>
      </c>
      <c r="F437">
        <v>18</v>
      </c>
      <c r="G437" t="str">
        <f>IFERROR(INDEX(masuk[CTN],MATCH("B"&amp;ROW()-ROWS($A$1:$A$2),masuk[id],0)),"")</f>
        <v/>
      </c>
      <c r="H437">
        <f>SUMIF(keluar[concat],BIASA[[#This Row],[concat]],keluar[CTN])</f>
        <v>0</v>
      </c>
      <c r="I437" s="16" t="str">
        <f>IF(BIASA[[#This Row],[CTN]]=BIASA[[#This Row],[AWAL]],"",BIASA[[#This Row],[CTN]])</f>
        <v/>
      </c>
    </row>
    <row r="438" spans="1:9" x14ac:dyDescent="0.25">
      <c r="A438" t="str">
        <f>LOWER(SUBSTITUTE(SUBSTITUTE(SUBSTITUTE(BIASA[[#This Row],[NAMA BARANG]]," ",""),"-",""),".",""))</f>
        <v>bpgell7013</v>
      </c>
      <c r="B438">
        <f>IF(BIASA[[#This Row],[CTN]]=0,"",COUNT($B$2:$B437)+1)</f>
        <v>436</v>
      </c>
      <c r="C438" t="s">
        <v>707</v>
      </c>
      <c r="D438" s="9" t="s">
        <v>2857</v>
      </c>
      <c r="E438">
        <f>SUM(BIASA[[#This Row],[AWAL]]-BIASA[[#This Row],[KELUAR]])</f>
        <v>15</v>
      </c>
      <c r="F438">
        <v>15</v>
      </c>
      <c r="G438" t="str">
        <f>IFERROR(INDEX(masuk[CTN],MATCH("B"&amp;ROW()-ROWS($A$1:$A$2),masuk[id],0)),"")</f>
        <v/>
      </c>
      <c r="H438">
        <f>SUMIF(keluar[concat],BIASA[[#This Row],[concat]],keluar[CTN])</f>
        <v>0</v>
      </c>
      <c r="I438" s="16" t="str">
        <f>IF(BIASA[[#This Row],[CTN]]=BIASA[[#This Row],[AWAL]],"",BIASA[[#This Row],[CTN]])</f>
        <v/>
      </c>
    </row>
    <row r="439" spans="1:9" x14ac:dyDescent="0.25">
      <c r="A439" t="str">
        <f>LOWER(SUBSTITUTE(SUBSTITUTE(SUBSTITUTE(BIASA[[#This Row],[NAMA BARANG]]," ",""),"-",""),".",""))</f>
        <v>bpgell7018</v>
      </c>
      <c r="B439">
        <f>IF(BIASA[[#This Row],[CTN]]=0,"",COUNT($B$2:$B438)+1)</f>
        <v>437</v>
      </c>
      <c r="C439" t="s">
        <v>708</v>
      </c>
      <c r="D439" s="9" t="s">
        <v>2857</v>
      </c>
      <c r="E439">
        <f>SUM(BIASA[[#This Row],[AWAL]]-BIASA[[#This Row],[KELUAR]])</f>
        <v>1</v>
      </c>
      <c r="F439">
        <v>1</v>
      </c>
      <c r="G439" t="str">
        <f>IFERROR(INDEX(masuk[CTN],MATCH("B"&amp;ROW()-ROWS($A$1:$A$2),masuk[id],0)),"")</f>
        <v/>
      </c>
      <c r="H439">
        <f>SUMIF(keluar[concat],BIASA[[#This Row],[concat]],keluar[CTN])</f>
        <v>0</v>
      </c>
      <c r="I439" s="16" t="str">
        <f>IF(BIASA[[#This Row],[CTN]]=BIASA[[#This Row],[AWAL]],"",BIASA[[#This Row],[CTN]])</f>
        <v/>
      </c>
    </row>
    <row r="440" spans="1:9" x14ac:dyDescent="0.25">
      <c r="A440" t="str">
        <f>LOWER(SUBSTITUTE(SUBSTITUTE(SUBSTITUTE(BIASA[[#This Row],[NAMA BARANG]]," ",""),"-",""),".",""))</f>
        <v>bpgell7019</v>
      </c>
      <c r="B440">
        <f>IF(BIASA[[#This Row],[CTN]]=0,"",COUNT($B$2:$B439)+1)</f>
        <v>438</v>
      </c>
      <c r="C440" t="s">
        <v>709</v>
      </c>
      <c r="D440" s="9" t="s">
        <v>2857</v>
      </c>
      <c r="E440">
        <f>SUM(BIASA[[#This Row],[AWAL]]-BIASA[[#This Row],[KELUAR]])</f>
        <v>1</v>
      </c>
      <c r="F440">
        <v>1</v>
      </c>
      <c r="G440" t="str">
        <f>IFERROR(INDEX(masuk[CTN],MATCH("B"&amp;ROW()-ROWS($A$1:$A$2),masuk[id],0)),"")</f>
        <v/>
      </c>
      <c r="H440">
        <f>SUMIF(keluar[concat],BIASA[[#This Row],[concat]],keluar[CTN])</f>
        <v>0</v>
      </c>
      <c r="I440" s="16" t="str">
        <f>IF(BIASA[[#This Row],[CTN]]=BIASA[[#This Row],[AWAL]],"",BIASA[[#This Row],[CTN]])</f>
        <v/>
      </c>
    </row>
    <row r="441" spans="1:9" x14ac:dyDescent="0.25">
      <c r="A441" t="str">
        <f>LOWER(SUBSTITUTE(SUBSTITUTE(SUBSTITUTE(BIASA[[#This Row],[NAMA BARANG]]," ",""),"-",""),".",""))</f>
        <v>bpgell7022kunci</v>
      </c>
      <c r="B441">
        <f>IF(BIASA[[#This Row],[CTN]]=0,"",COUNT($B$2:$B440)+1)</f>
        <v>439</v>
      </c>
      <c r="C441" t="s">
        <v>710</v>
      </c>
      <c r="D441" s="9" t="s">
        <v>2857</v>
      </c>
      <c r="E441">
        <f>SUM(BIASA[[#This Row],[AWAL]]-BIASA[[#This Row],[KELUAR]])</f>
        <v>42</v>
      </c>
      <c r="F441">
        <v>42</v>
      </c>
      <c r="G441" t="str">
        <f>IFERROR(INDEX(masuk[CTN],MATCH("B"&amp;ROW()-ROWS($A$1:$A$2),masuk[id],0)),"")</f>
        <v/>
      </c>
      <c r="H441">
        <f>SUMIF(keluar[concat],BIASA[[#This Row],[concat]],keluar[CTN])</f>
        <v>0</v>
      </c>
      <c r="I441" s="16" t="str">
        <f>IF(BIASA[[#This Row],[CTN]]=BIASA[[#This Row],[AWAL]],"",BIASA[[#This Row],[CTN]])</f>
        <v/>
      </c>
    </row>
    <row r="442" spans="1:9" x14ac:dyDescent="0.25">
      <c r="A442" t="str">
        <f>LOWER(SUBSTITUTE(SUBSTITUTE(SUBSTITUTE(BIASA[[#This Row],[NAMA BARANG]]," ",""),"-",""),".",""))</f>
        <v>bpgell7026</v>
      </c>
      <c r="B442">
        <f>IF(BIASA[[#This Row],[CTN]]=0,"",COUNT($B$2:$B441)+1)</f>
        <v>440</v>
      </c>
      <c r="C442" t="s">
        <v>711</v>
      </c>
      <c r="D442" s="9" t="s">
        <v>2857</v>
      </c>
      <c r="E442">
        <f>SUM(BIASA[[#This Row],[AWAL]]-BIASA[[#This Row],[KELUAR]])</f>
        <v>21</v>
      </c>
      <c r="F442">
        <v>21</v>
      </c>
      <c r="G442" t="str">
        <f>IFERROR(INDEX(masuk[CTN],MATCH("B"&amp;ROW()-ROWS($A$1:$A$2),masuk[id],0)),"")</f>
        <v/>
      </c>
      <c r="H442">
        <f>SUMIF(keluar[concat],BIASA[[#This Row],[concat]],keluar[CTN])</f>
        <v>0</v>
      </c>
      <c r="I442" s="16" t="str">
        <f>IF(BIASA[[#This Row],[CTN]]=BIASA[[#This Row],[AWAL]],"",BIASA[[#This Row],[CTN]])</f>
        <v/>
      </c>
    </row>
    <row r="443" spans="1:9" x14ac:dyDescent="0.25">
      <c r="A443" t="str">
        <f>LOWER(SUBSTITUTE(SUBSTITUTE(SUBSTITUTE(BIASA[[#This Row],[NAMA BARANG]]," ",""),"-",""),".",""))</f>
        <v>bpgell7038</v>
      </c>
      <c r="B443">
        <f>IF(BIASA[[#This Row],[CTN]]=0,"",COUNT($B$2:$B442)+1)</f>
        <v>441</v>
      </c>
      <c r="C443" t="s">
        <v>712</v>
      </c>
      <c r="D443" s="9" t="s">
        <v>2857</v>
      </c>
      <c r="E443">
        <f>SUM(BIASA[[#This Row],[AWAL]]-BIASA[[#This Row],[KELUAR]])</f>
        <v>11</v>
      </c>
      <c r="F443">
        <v>11</v>
      </c>
      <c r="G443" t="str">
        <f>IFERROR(INDEX(masuk[CTN],MATCH("B"&amp;ROW()-ROWS($A$1:$A$2),masuk[id],0)),"")</f>
        <v/>
      </c>
      <c r="H443">
        <f>SUMIF(keluar[concat],BIASA[[#This Row],[concat]],keluar[CTN])</f>
        <v>0</v>
      </c>
      <c r="I443" s="16" t="str">
        <f>IF(BIASA[[#This Row],[CTN]]=BIASA[[#This Row],[AWAL]],"",BIASA[[#This Row],[CTN]])</f>
        <v/>
      </c>
    </row>
    <row r="444" spans="1:9" x14ac:dyDescent="0.25">
      <c r="A444" t="str">
        <f>LOWER(SUBSTITUTE(SUBSTITUTE(SUBSTITUTE(BIASA[[#This Row],[NAMA BARANG]]," ",""),"-",""),".",""))</f>
        <v>bpgell7039</v>
      </c>
      <c r="B444">
        <f>IF(BIASA[[#This Row],[CTN]]=0,"",COUNT($B$2:$B443)+1)</f>
        <v>442</v>
      </c>
      <c r="C444" t="s">
        <v>713</v>
      </c>
      <c r="D444" s="9" t="s">
        <v>2857</v>
      </c>
      <c r="E444">
        <f>SUM(BIASA[[#This Row],[AWAL]]-BIASA[[#This Row],[KELUAR]])</f>
        <v>4</v>
      </c>
      <c r="F444">
        <v>4</v>
      </c>
      <c r="G444" t="str">
        <f>IFERROR(INDEX(masuk[CTN],MATCH("B"&amp;ROW()-ROWS($A$1:$A$2),masuk[id],0)),"")</f>
        <v/>
      </c>
      <c r="H444">
        <f>SUMIF(keluar[concat],BIASA[[#This Row],[concat]],keluar[CTN])</f>
        <v>0</v>
      </c>
      <c r="I444" s="16" t="str">
        <f>IF(BIASA[[#This Row],[CTN]]=BIASA[[#This Row],[AWAL]],"",BIASA[[#This Row],[CTN]])</f>
        <v/>
      </c>
    </row>
    <row r="445" spans="1:9" x14ac:dyDescent="0.25">
      <c r="A445" t="str">
        <f>LOWER(SUBSTITUTE(SUBSTITUTE(SUBSTITUTE(BIASA[[#This Row],[NAMA BARANG]]," ",""),"-",""),".",""))</f>
        <v>bpgell7043</v>
      </c>
      <c r="B445">
        <f>IF(BIASA[[#This Row],[CTN]]=0,"",COUNT($B$2:$B444)+1)</f>
        <v>443</v>
      </c>
      <c r="C445" t="s">
        <v>714</v>
      </c>
      <c r="D445" s="9" t="s">
        <v>2857</v>
      </c>
      <c r="E445">
        <f>SUM(BIASA[[#This Row],[AWAL]]-BIASA[[#This Row],[KELUAR]])</f>
        <v>41</v>
      </c>
      <c r="F445">
        <v>41</v>
      </c>
      <c r="G445" t="str">
        <f>IFERROR(INDEX(masuk[CTN],MATCH("B"&amp;ROW()-ROWS($A$1:$A$2),masuk[id],0)),"")</f>
        <v/>
      </c>
      <c r="H445">
        <f>SUMIF(keluar[concat],BIASA[[#This Row],[concat]],keluar[CTN])</f>
        <v>0</v>
      </c>
      <c r="I445" s="16" t="str">
        <f>IF(BIASA[[#This Row],[CTN]]=BIASA[[#This Row],[AWAL]],"",BIASA[[#This Row],[CTN]])</f>
        <v/>
      </c>
    </row>
    <row r="446" spans="1:9" x14ac:dyDescent="0.25">
      <c r="A446" t="str">
        <f>LOWER(SUBSTITUTE(SUBSTITUTE(SUBSTITUTE(BIASA[[#This Row],[NAMA BARANG]]," ",""),"-",""),".",""))</f>
        <v>bpgell7045</v>
      </c>
      <c r="B446">
        <f>IF(BIASA[[#This Row],[CTN]]=0,"",COUNT($B$2:$B445)+1)</f>
        <v>444</v>
      </c>
      <c r="C446" t="s">
        <v>715</v>
      </c>
      <c r="D446" s="9" t="s">
        <v>2857</v>
      </c>
      <c r="E446">
        <f>SUM(BIASA[[#This Row],[AWAL]]-BIASA[[#This Row],[KELUAR]])</f>
        <v>31</v>
      </c>
      <c r="F446">
        <v>31</v>
      </c>
      <c r="G446" t="str">
        <f>IFERROR(INDEX(masuk[CTN],MATCH("B"&amp;ROW()-ROWS($A$1:$A$2),masuk[id],0)),"")</f>
        <v/>
      </c>
      <c r="H446">
        <f>SUMIF(keluar[concat],BIASA[[#This Row],[concat]],keluar[CTN])</f>
        <v>0</v>
      </c>
      <c r="I446" s="16" t="str">
        <f>IF(BIASA[[#This Row],[CTN]]=BIASA[[#This Row],[AWAL]],"",BIASA[[#This Row],[CTN]])</f>
        <v/>
      </c>
    </row>
    <row r="447" spans="1:9" x14ac:dyDescent="0.25">
      <c r="A447" t="str">
        <f>LOWER(SUBSTITUTE(SUBSTITUTE(SUBSTITUTE(BIASA[[#This Row],[NAMA BARANG]]," ",""),"-",""),".",""))</f>
        <v>bpgell7092</v>
      </c>
      <c r="B447">
        <f>IF(BIASA[[#This Row],[CTN]]=0,"",COUNT($B$2:$B446)+1)</f>
        <v>445</v>
      </c>
      <c r="C447" t="s">
        <v>716</v>
      </c>
      <c r="D447" s="9" t="s">
        <v>2857</v>
      </c>
      <c r="E447">
        <f>SUM(BIASA[[#This Row],[AWAL]]-BIASA[[#This Row],[KELUAR]])</f>
        <v>39</v>
      </c>
      <c r="F447">
        <v>39</v>
      </c>
      <c r="G447" t="str">
        <f>IFERROR(INDEX(masuk[CTN],MATCH("B"&amp;ROW()-ROWS($A$1:$A$2),masuk[id],0)),"")</f>
        <v/>
      </c>
      <c r="H447">
        <f>SUMIF(keluar[concat],BIASA[[#This Row],[concat]],keluar[CTN])</f>
        <v>0</v>
      </c>
      <c r="I447" s="16" t="str">
        <f>IF(BIASA[[#This Row],[CTN]]=BIASA[[#This Row],[AWAL]],"",BIASA[[#This Row],[CTN]])</f>
        <v/>
      </c>
    </row>
    <row r="448" spans="1:9" x14ac:dyDescent="0.25">
      <c r="A448" t="str">
        <f>LOWER(SUBSTITUTE(SUBSTITUTE(SUBSTITUTE(BIASA[[#This Row],[NAMA BARANG]]," ",""),"-",""),".",""))</f>
        <v>bpgell802(10)/803(10)</v>
      </c>
      <c r="B448">
        <f>IF(BIASA[[#This Row],[CTN]]=0,"",COUNT($B$2:$B447)+1)</f>
        <v>446</v>
      </c>
      <c r="C448" t="s">
        <v>717</v>
      </c>
      <c r="D448" s="9" t="s">
        <v>207</v>
      </c>
      <c r="E448">
        <f>SUM(BIASA[[#This Row],[AWAL]]-BIASA[[#This Row],[KELUAR]])</f>
        <v>20</v>
      </c>
      <c r="F448">
        <v>20</v>
      </c>
      <c r="G448" t="str">
        <f>IFERROR(INDEX(masuk[CTN],MATCH("B"&amp;ROW()-ROWS($A$1:$A$2),masuk[id],0)),"")</f>
        <v/>
      </c>
      <c r="H448">
        <f>SUMIF(keluar[concat],BIASA[[#This Row],[concat]],keluar[CTN])</f>
        <v>0</v>
      </c>
      <c r="I448" s="16" t="str">
        <f>IF(BIASA[[#This Row],[CTN]]=BIASA[[#This Row],[AWAL]],"",BIASA[[#This Row],[CTN]])</f>
        <v/>
      </c>
    </row>
    <row r="449" spans="1:9" x14ac:dyDescent="0.25">
      <c r="A449" t="str">
        <f>LOWER(SUBSTITUTE(SUBSTITUTE(SUBSTITUTE(BIASA[[#This Row],[NAMA BARANG]]," ",""),"-",""),".",""))</f>
        <v>bpgell805(11)/806(9)</v>
      </c>
      <c r="B449">
        <f>IF(BIASA[[#This Row],[CTN]]=0,"",COUNT($B$2:$B448)+1)</f>
        <v>447</v>
      </c>
      <c r="C449" t="s">
        <v>718</v>
      </c>
      <c r="D449" s="9" t="s">
        <v>207</v>
      </c>
      <c r="E449">
        <f>SUM(BIASA[[#This Row],[AWAL]]-BIASA[[#This Row],[KELUAR]])</f>
        <v>20</v>
      </c>
      <c r="F449">
        <v>20</v>
      </c>
      <c r="G449" t="str">
        <f>IFERROR(INDEX(masuk[CTN],MATCH("B"&amp;ROW()-ROWS($A$1:$A$2),masuk[id],0)),"")</f>
        <v/>
      </c>
      <c r="H449">
        <f>SUMIF(keluar[concat],BIASA[[#This Row],[concat]],keluar[CTN])</f>
        <v>0</v>
      </c>
      <c r="I449" s="16" t="str">
        <f>IF(BIASA[[#This Row],[CTN]]=BIASA[[#This Row],[AWAL]],"",BIASA[[#This Row],[CTN]])</f>
        <v/>
      </c>
    </row>
    <row r="450" spans="1:9" x14ac:dyDescent="0.25">
      <c r="A450" t="str">
        <f>LOWER(SUBSTITUTE(SUBSTITUTE(SUBSTITUTE(BIASA[[#This Row],[NAMA BARANG]]," ",""),"-",""),".",""))</f>
        <v>bpgell807</v>
      </c>
      <c r="B450">
        <f>IF(BIASA[[#This Row],[CTN]]=0,"",COUNT($B$2:$B449)+1)</f>
        <v>448</v>
      </c>
      <c r="C450" t="s">
        <v>719</v>
      </c>
      <c r="D450" s="9" t="s">
        <v>207</v>
      </c>
      <c r="E450">
        <f>SUM(BIASA[[#This Row],[AWAL]]-BIASA[[#This Row],[KELUAR]])</f>
        <v>15</v>
      </c>
      <c r="F450">
        <v>15</v>
      </c>
      <c r="G450" t="str">
        <f>IFERROR(INDEX(masuk[CTN],MATCH("B"&amp;ROW()-ROWS($A$1:$A$2),masuk[id],0)),"")</f>
        <v/>
      </c>
      <c r="H450">
        <f>SUMIF(keluar[concat],BIASA[[#This Row],[concat]],keluar[CTN])</f>
        <v>0</v>
      </c>
      <c r="I450" s="16" t="str">
        <f>IF(BIASA[[#This Row],[CTN]]=BIASA[[#This Row],[AWAL]],"",BIASA[[#This Row],[CTN]])</f>
        <v/>
      </c>
    </row>
    <row r="451" spans="1:9" x14ac:dyDescent="0.25">
      <c r="A451" t="str">
        <f>LOWER(SUBSTITUTE(SUBSTITUTE(SUBSTITUTE(BIASA[[#This Row],[NAMA BARANG]]," ",""),"-",""),".",""))</f>
        <v>bpgell8853segitigabola</v>
      </c>
      <c r="B451">
        <f>IF(BIASA[[#This Row],[CTN]]=0,"",COUNT($B$2:$B450)+1)</f>
        <v>449</v>
      </c>
      <c r="C451" t="s">
        <v>721</v>
      </c>
      <c r="D451" s="9" t="s">
        <v>207</v>
      </c>
      <c r="E451">
        <f>SUM(BIASA[[#This Row],[AWAL]]-BIASA[[#This Row],[KELUAR]])</f>
        <v>8</v>
      </c>
      <c r="F451">
        <v>8</v>
      </c>
      <c r="G451" t="str">
        <f>IFERROR(INDEX(masuk[CTN],MATCH("B"&amp;ROW()-ROWS($A$1:$A$2),masuk[id],0)),"")</f>
        <v/>
      </c>
      <c r="H451">
        <f>SUMIF(keluar[concat],BIASA[[#This Row],[concat]],keluar[CTN])</f>
        <v>0</v>
      </c>
      <c r="I451" s="16" t="str">
        <f>IF(BIASA[[#This Row],[CTN]]=BIASA[[#This Row],[AWAL]],"",BIASA[[#This Row],[CTN]])</f>
        <v/>
      </c>
    </row>
    <row r="452" spans="1:9" x14ac:dyDescent="0.25">
      <c r="A452" t="str">
        <f>LOWER(SUBSTITUTE(SUBSTITUTE(SUBSTITUTE(BIASA[[#This Row],[NAMA BARANG]]," ",""),"-",""),".",""))</f>
        <v>bpgell917/903</v>
      </c>
      <c r="B452">
        <f>IF(BIASA[[#This Row],[CTN]]=0,"",COUNT($B$2:$B451)+1)</f>
        <v>450</v>
      </c>
      <c r="C452" t="s">
        <v>722</v>
      </c>
      <c r="D452" s="9" t="s">
        <v>207</v>
      </c>
      <c r="E452">
        <f>SUM(BIASA[[#This Row],[AWAL]]-BIASA[[#This Row],[KELUAR]])</f>
        <v>13</v>
      </c>
      <c r="F452">
        <v>13</v>
      </c>
      <c r="G452" t="str">
        <f>IFERROR(INDEX(masuk[CTN],MATCH("B"&amp;ROW()-ROWS($A$1:$A$2),masuk[id],0)),"")</f>
        <v/>
      </c>
      <c r="H452">
        <f>SUMIF(keluar[concat],BIASA[[#This Row],[concat]],keluar[CTN])</f>
        <v>0</v>
      </c>
      <c r="I452" s="16" t="str">
        <f>IF(BIASA[[#This Row],[CTN]]=BIASA[[#This Row],[AWAL]],"",BIASA[[#This Row],[CTN]])</f>
        <v/>
      </c>
    </row>
    <row r="453" spans="1:9" x14ac:dyDescent="0.25">
      <c r="A453" t="str">
        <f>LOWER(SUBSTITUTE(SUBSTITUTE(SUBSTITUTE(BIASA[[#This Row],[NAMA BARANG]]," ",""),"-",""),".",""))</f>
        <v>bpgell9518tankair</v>
      </c>
      <c r="B453">
        <f>IF(BIASA[[#This Row],[CTN]]=0,"",COUNT($B$2:$B452)+1)</f>
        <v>451</v>
      </c>
      <c r="C453" t="s">
        <v>723</v>
      </c>
      <c r="D453" s="9" t="s">
        <v>2862</v>
      </c>
      <c r="E453">
        <f>SUM(BIASA[[#This Row],[AWAL]]-BIASA[[#This Row],[KELUAR]])</f>
        <v>2</v>
      </c>
      <c r="F453">
        <v>2</v>
      </c>
      <c r="G453" t="str">
        <f>IFERROR(INDEX(masuk[CTN],MATCH("B"&amp;ROW()-ROWS($A$1:$A$2),masuk[id],0)),"")</f>
        <v/>
      </c>
      <c r="H453">
        <f>SUMIF(keluar[concat],BIASA[[#This Row],[concat]],keluar[CTN])</f>
        <v>0</v>
      </c>
      <c r="I453" s="16" t="str">
        <f>IF(BIASA[[#This Row],[CTN]]=BIASA[[#This Row],[AWAL]],"",BIASA[[#This Row],[CTN]])</f>
        <v/>
      </c>
    </row>
    <row r="454" spans="1:9" x14ac:dyDescent="0.25">
      <c r="A454" t="str">
        <f>LOWER(SUBSTITUTE(SUBSTITUTE(SUBSTITUTE(BIASA[[#This Row],[NAMA BARANG]]," ",""),"-",""),".",""))</f>
        <v>bpgellaopogp1895</v>
      </c>
      <c r="B454">
        <f>IF(BIASA[[#This Row],[CTN]]=0,"",COUNT($B$2:$B453)+1)</f>
        <v>452</v>
      </c>
      <c r="C454" t="s">
        <v>727</v>
      </c>
      <c r="D454" s="9" t="s">
        <v>207</v>
      </c>
      <c r="E454">
        <f>SUM(BIASA[[#This Row],[AWAL]]-BIASA[[#This Row],[KELUAR]])</f>
        <v>2</v>
      </c>
      <c r="F454">
        <v>2</v>
      </c>
      <c r="G454" t="str">
        <f>IFERROR(INDEX(masuk[CTN],MATCH("B"&amp;ROW()-ROWS($A$1:$A$2),masuk[id],0)),"")</f>
        <v/>
      </c>
      <c r="H454">
        <f>SUMIF(keluar[concat],BIASA[[#This Row],[concat]],keluar[CTN])</f>
        <v>0</v>
      </c>
      <c r="I454" s="16" t="str">
        <f>IF(BIASA[[#This Row],[CTN]]=BIASA[[#This Row],[AWAL]],"",BIASA[[#This Row],[CTN]])</f>
        <v/>
      </c>
    </row>
    <row r="455" spans="1:9" x14ac:dyDescent="0.25">
      <c r="A455" t="str">
        <f>LOWER(SUBSTITUTE(SUBSTITUTE(SUBSTITUTE(BIASA[[#This Row],[NAMA BARANG]]," ",""),"-",""),".",""))</f>
        <v>bpgellaopogp032warna</v>
      </c>
      <c r="B455">
        <f>IF(BIASA[[#This Row],[CTN]]=0,"",COUNT($B$2:$B454)+1)</f>
        <v>453</v>
      </c>
      <c r="C455" t="s">
        <v>728</v>
      </c>
      <c r="D455" s="9" t="s">
        <v>227</v>
      </c>
      <c r="E455">
        <f>SUM(BIASA[[#This Row],[AWAL]]-BIASA[[#This Row],[KELUAR]])</f>
        <v>2</v>
      </c>
      <c r="F455">
        <v>2</v>
      </c>
      <c r="G455" t="str">
        <f>IFERROR(INDEX(masuk[CTN],MATCH("B"&amp;ROW()-ROWS($A$1:$A$2),masuk[id],0)),"")</f>
        <v/>
      </c>
      <c r="H455">
        <f>SUMIF(keluar[concat],BIASA[[#This Row],[concat]],keluar[CTN])</f>
        <v>0</v>
      </c>
      <c r="I455" s="16" t="str">
        <f>IF(BIASA[[#This Row],[CTN]]=BIASA[[#This Row],[AWAL]],"",BIASA[[#This Row],[CTN]])</f>
        <v/>
      </c>
    </row>
    <row r="456" spans="1:9" x14ac:dyDescent="0.25">
      <c r="A456" t="str">
        <f>LOWER(SUBSTITUTE(SUBSTITUTE(SUBSTITUTE(BIASA[[#This Row],[NAMA BARANG]]," ",""),"-",""),".",""))</f>
        <v>bpgellb155(0366)</v>
      </c>
      <c r="B456">
        <f>IF(BIASA[[#This Row],[CTN]]=0,"",COUNT($B$2:$B455)+1)</f>
        <v>454</v>
      </c>
      <c r="C456" t="s">
        <v>729</v>
      </c>
      <c r="D456" s="9" t="s">
        <v>207</v>
      </c>
      <c r="E456">
        <f>SUM(BIASA[[#This Row],[AWAL]]-BIASA[[#This Row],[KELUAR]])</f>
        <v>14</v>
      </c>
      <c r="F456">
        <v>14</v>
      </c>
      <c r="G456" t="str">
        <f>IFERROR(INDEX(masuk[CTN],MATCH("B"&amp;ROW()-ROWS($A$1:$A$2),masuk[id],0)),"")</f>
        <v/>
      </c>
      <c r="H456">
        <f>SUMIF(keluar[concat],BIASA[[#This Row],[concat]],keluar[CTN])</f>
        <v>0</v>
      </c>
      <c r="I456" s="16" t="str">
        <f>IF(BIASA[[#This Row],[CTN]]=BIASA[[#This Row],[AWAL]],"",BIASA[[#This Row],[CTN]])</f>
        <v/>
      </c>
    </row>
    <row r="457" spans="1:9" x14ac:dyDescent="0.25">
      <c r="A457" t="str">
        <f>LOWER(SUBSTITUTE(SUBSTITUTE(SUBSTITUTE(BIASA[[#This Row],[NAMA BARANG]]," ",""),"-",""),".",""))</f>
        <v>bpgellelmoh(1)m(1)</v>
      </c>
      <c r="B457">
        <f>IF(BIASA[[#This Row],[CTN]]=0,"",COUNT($B$2:$B456)+1)</f>
        <v>455</v>
      </c>
      <c r="C457" t="s">
        <v>730</v>
      </c>
      <c r="D457" s="9" t="s">
        <v>208</v>
      </c>
      <c r="E457">
        <f>SUM(BIASA[[#This Row],[AWAL]]-BIASA[[#This Row],[KELUAR]])</f>
        <v>2</v>
      </c>
      <c r="F457">
        <v>2</v>
      </c>
      <c r="G457" t="str">
        <f>IFERROR(INDEX(masuk[CTN],MATCH("B"&amp;ROW()-ROWS($A$1:$A$2),masuk[id],0)),"")</f>
        <v/>
      </c>
      <c r="H457">
        <f>SUMIF(keluar[concat],BIASA[[#This Row],[concat]],keluar[CTN])</f>
        <v>0</v>
      </c>
      <c r="I457" s="16" t="str">
        <f>IF(BIASA[[#This Row],[CTN]]=BIASA[[#This Row],[AWAL]],"",BIASA[[#This Row],[CTN]])</f>
        <v/>
      </c>
    </row>
    <row r="458" spans="1:9" x14ac:dyDescent="0.25">
      <c r="A458" t="str">
        <f>LOWER(SUBSTITUTE(SUBSTITUTE(SUBSTITUTE(BIASA[[#This Row],[NAMA BARANG]]," ",""),"-",""),".",""))</f>
        <v>bpgellexecutive169(2)/777(3)</v>
      </c>
      <c r="B458">
        <f>IF(BIASA[[#This Row],[CTN]]=0,"",COUNT($B$2:$B457)+1)</f>
        <v>456</v>
      </c>
      <c r="C458" t="s">
        <v>731</v>
      </c>
      <c r="D458" s="9" t="s">
        <v>207</v>
      </c>
      <c r="E458">
        <f>SUM(BIASA[[#This Row],[AWAL]]-BIASA[[#This Row],[KELUAR]])</f>
        <v>5</v>
      </c>
      <c r="F458">
        <v>5</v>
      </c>
      <c r="G458" t="str">
        <f>IFERROR(INDEX(masuk[CTN],MATCH("B"&amp;ROW()-ROWS($A$1:$A$2),masuk[id],0)),"")</f>
        <v/>
      </c>
      <c r="H458">
        <f>SUMIF(keluar[concat],BIASA[[#This Row],[concat]],keluar[CTN])</f>
        <v>0</v>
      </c>
      <c r="I458" s="16" t="str">
        <f>IF(BIASA[[#This Row],[CTN]]=BIASA[[#This Row],[AWAL]],"",BIASA[[#This Row],[CTN]])</f>
        <v/>
      </c>
    </row>
    <row r="459" spans="1:9" x14ac:dyDescent="0.25">
      <c r="A459" t="str">
        <f>LOWER(SUBSTITUTE(SUBSTITUTE(SUBSTITUTE(BIASA[[#This Row],[NAMA BARANG]]," ",""),"-",""),".",""))</f>
        <v>bpgellg2036biru</v>
      </c>
      <c r="B459">
        <f>IF(BIASA[[#This Row],[CTN]]=0,"",COUNT($B$2:$B458)+1)</f>
        <v>457</v>
      </c>
      <c r="C459" t="s">
        <v>732</v>
      </c>
      <c r="D459" s="9" t="s">
        <v>207</v>
      </c>
      <c r="E459">
        <f>SUM(BIASA[[#This Row],[AWAL]]-BIASA[[#This Row],[KELUAR]])</f>
        <v>5</v>
      </c>
      <c r="F459">
        <v>5</v>
      </c>
      <c r="G459" t="str">
        <f>IFERROR(INDEX(masuk[CTN],MATCH("B"&amp;ROW()-ROWS($A$1:$A$2),masuk[id],0)),"")</f>
        <v/>
      </c>
      <c r="H459">
        <f>SUMIF(keluar[concat],BIASA[[#This Row],[concat]],keluar[CTN])</f>
        <v>0</v>
      </c>
      <c r="I459" s="16" t="str">
        <f>IF(BIASA[[#This Row],[CTN]]=BIASA[[#This Row],[AWAL]],"",BIASA[[#This Row],[CTN]])</f>
        <v/>
      </c>
    </row>
    <row r="460" spans="1:9" x14ac:dyDescent="0.25">
      <c r="A460" t="str">
        <f>LOWER(SUBSTITUTE(SUBSTITUTE(SUBSTITUTE(BIASA[[#This Row],[NAMA BARANG]]," ",""),"-",""),".",""))</f>
        <v>bpgellglpsq0112w</v>
      </c>
      <c r="B460">
        <f>IF(BIASA[[#This Row],[CTN]]=0,"",COUNT($B$2:$B459)+1)</f>
        <v>458</v>
      </c>
      <c r="C460" t="s">
        <v>733</v>
      </c>
      <c r="D460" s="9" t="s">
        <v>2858</v>
      </c>
      <c r="E460">
        <f>SUM(BIASA[[#This Row],[AWAL]]-BIASA[[#This Row],[KELUAR]])</f>
        <v>2</v>
      </c>
      <c r="F460">
        <v>2</v>
      </c>
      <c r="G460" t="str">
        <f>IFERROR(INDEX(masuk[CTN],MATCH("B"&amp;ROW()-ROWS($A$1:$A$2),masuk[id],0)),"")</f>
        <v/>
      </c>
      <c r="H460">
        <f>SUMIF(keluar[concat],BIASA[[#This Row],[concat]],keluar[CTN])</f>
        <v>0</v>
      </c>
      <c r="I460" s="16" t="str">
        <f>IF(BIASA[[#This Row],[CTN]]=BIASA[[#This Row],[AWAL]],"",BIASA[[#This Row],[CTN]])</f>
        <v/>
      </c>
    </row>
    <row r="461" spans="1:9" x14ac:dyDescent="0.25">
      <c r="A461" t="str">
        <f>LOWER(SUBSTITUTE(SUBSTITUTE(SUBSTITUTE(BIASA[[#This Row],[NAMA BARANG]]," ",""),"-",""),".",""))</f>
        <v>bpgellgp1016gold</v>
      </c>
      <c r="B461">
        <f>IF(BIASA[[#This Row],[CTN]]=0,"",COUNT($B$2:$B460)+1)</f>
        <v>459</v>
      </c>
      <c r="C461" t="s">
        <v>734</v>
      </c>
      <c r="D461" s="9" t="s">
        <v>207</v>
      </c>
      <c r="E461">
        <f>SUM(BIASA[[#This Row],[AWAL]]-BIASA[[#This Row],[KELUAR]])</f>
        <v>5</v>
      </c>
      <c r="F461">
        <v>5</v>
      </c>
      <c r="G461" t="str">
        <f>IFERROR(INDEX(masuk[CTN],MATCH("B"&amp;ROW()-ROWS($A$1:$A$2),masuk[id],0)),"")</f>
        <v/>
      </c>
      <c r="H461">
        <f>SUMIF(keluar[concat],BIASA[[#This Row],[concat]],keluar[CTN])</f>
        <v>0</v>
      </c>
      <c r="I461" s="16" t="str">
        <f>IF(BIASA[[#This Row],[CTN]]=BIASA[[#This Row],[AWAL]],"",BIASA[[#This Row],[CTN]])</f>
        <v/>
      </c>
    </row>
    <row r="462" spans="1:9" x14ac:dyDescent="0.25">
      <c r="A462" t="str">
        <f>LOWER(SUBSTITUTE(SUBSTITUTE(SUBSTITUTE(BIASA[[#This Row],[NAMA BARANG]]," ",""),"-",""),".",""))</f>
        <v>bpgellgp1016silver</v>
      </c>
      <c r="B462">
        <f>IF(BIASA[[#This Row],[CTN]]=0,"",COUNT($B$2:$B461)+1)</f>
        <v>460</v>
      </c>
      <c r="C462" t="s">
        <v>735</v>
      </c>
      <c r="D462" s="9" t="s">
        <v>207</v>
      </c>
      <c r="E462">
        <f>SUM(BIASA[[#This Row],[AWAL]]-BIASA[[#This Row],[KELUAR]])</f>
        <v>4</v>
      </c>
      <c r="F462">
        <v>4</v>
      </c>
      <c r="G462" t="str">
        <f>IFERROR(INDEX(masuk[CTN],MATCH("B"&amp;ROW()-ROWS($A$1:$A$2),masuk[id],0)),"")</f>
        <v/>
      </c>
      <c r="H462">
        <f>SUMIF(keluar[concat],BIASA[[#This Row],[concat]],keluar[CTN])</f>
        <v>0</v>
      </c>
      <c r="I462" s="16" t="str">
        <f>IF(BIASA[[#This Row],[CTN]]=BIASA[[#This Row],[AWAL]],"",BIASA[[#This Row],[CTN]])</f>
        <v/>
      </c>
    </row>
    <row r="463" spans="1:9" x14ac:dyDescent="0.25">
      <c r="A463" t="str">
        <f>LOWER(SUBSTITUTE(SUBSTITUTE(SUBSTITUTE(BIASA[[#This Row],[NAMA BARANG]]," ",""),"-",""),".",""))</f>
        <v>bpgellgp956</v>
      </c>
      <c r="B463">
        <f>IF(BIASA[[#This Row],[CTN]]=0,"",COUNT($B$2:$B462)+1)</f>
        <v>461</v>
      </c>
      <c r="C463" t="s">
        <v>736</v>
      </c>
      <c r="D463" s="9" t="s">
        <v>207</v>
      </c>
      <c r="E463">
        <f>SUM(BIASA[[#This Row],[AWAL]]-BIASA[[#This Row],[KELUAR]])</f>
        <v>2</v>
      </c>
      <c r="F463">
        <v>2</v>
      </c>
      <c r="G463" t="str">
        <f>IFERROR(INDEX(masuk[CTN],MATCH("B"&amp;ROW()-ROWS($A$1:$A$2),masuk[id],0)),"")</f>
        <v/>
      </c>
      <c r="H463">
        <f>SUMIF(keluar[concat],BIASA[[#This Row],[concat]],keluar[CTN])</f>
        <v>0</v>
      </c>
      <c r="I463" s="16" t="str">
        <f>IF(BIASA[[#This Row],[CTN]]=BIASA[[#This Row],[AWAL]],"",BIASA[[#This Row],[CTN]])</f>
        <v/>
      </c>
    </row>
    <row r="464" spans="1:9" x14ac:dyDescent="0.25">
      <c r="A464" t="str">
        <f>LOWER(SUBSTITUTE(SUBSTITUTE(SUBSTITUTE(BIASA[[#This Row],[NAMA BARANG]]," ",""),"-",""),".",""))</f>
        <v>bpgellgp963</v>
      </c>
      <c r="B464">
        <f>IF(BIASA[[#This Row],[CTN]]=0,"",COUNT($B$2:$B463)+1)</f>
        <v>462</v>
      </c>
      <c r="C464" t="s">
        <v>737</v>
      </c>
      <c r="D464" s="9" t="s">
        <v>207</v>
      </c>
      <c r="E464">
        <f>SUM(BIASA[[#This Row],[AWAL]]-BIASA[[#This Row],[KELUAR]])</f>
        <v>4</v>
      </c>
      <c r="F464">
        <v>4</v>
      </c>
      <c r="G464" t="str">
        <f>IFERROR(INDEX(masuk[CTN],MATCH("B"&amp;ROW()-ROWS($A$1:$A$2),masuk[id],0)),"")</f>
        <v/>
      </c>
      <c r="H464">
        <f>SUMIF(keluar[concat],BIASA[[#This Row],[concat]],keluar[CTN])</f>
        <v>0</v>
      </c>
      <c r="I464" s="16" t="str">
        <f>IF(BIASA[[#This Row],[CTN]]=BIASA[[#This Row],[AWAL]],"",BIASA[[#This Row],[CTN]])</f>
        <v/>
      </c>
    </row>
    <row r="465" spans="1:9" x14ac:dyDescent="0.25">
      <c r="A465" t="str">
        <f>LOWER(SUBSTITUTE(SUBSTITUTE(SUBSTITUTE(BIASA[[#This Row],[NAMA BARANG]]," ",""),"-",""),".",""))</f>
        <v>bpgellgramatah1(5)/h2(13)</v>
      </c>
      <c r="B465">
        <f>IF(BIASA[[#This Row],[CTN]]=0,"",COUNT($B$2:$B464)+1)</f>
        <v>463</v>
      </c>
      <c r="C465" t="s">
        <v>738</v>
      </c>
      <c r="D465" s="9" t="s">
        <v>207</v>
      </c>
      <c r="E465">
        <f>SUM(BIASA[[#This Row],[AWAL]]-BIASA[[#This Row],[KELUAR]])</f>
        <v>18</v>
      </c>
      <c r="F465">
        <v>18</v>
      </c>
      <c r="G465" t="str">
        <f>IFERROR(INDEX(masuk[CTN],MATCH("B"&amp;ROW()-ROWS($A$1:$A$2),masuk[id],0)),"")</f>
        <v/>
      </c>
      <c r="H465">
        <f>SUMIF(keluar[concat],BIASA[[#This Row],[concat]],keluar[CTN])</f>
        <v>0</v>
      </c>
      <c r="I465" s="16" t="str">
        <f>IF(BIASA[[#This Row],[CTN]]=BIASA[[#This Row],[AWAL]],"",BIASA[[#This Row],[CTN]])</f>
        <v/>
      </c>
    </row>
    <row r="466" spans="1:9" x14ac:dyDescent="0.25">
      <c r="A466" t="str">
        <f>LOWER(SUBSTITUTE(SUBSTITUTE(SUBSTITUTE(BIASA[[#This Row],[NAMA BARANG]]," ",""),"-",""),".",""))</f>
        <v>bpgellgramatah5</v>
      </c>
      <c r="B466">
        <f>IF(BIASA[[#This Row],[CTN]]=0,"",COUNT($B$2:$B465)+1)</f>
        <v>464</v>
      </c>
      <c r="C466" t="s">
        <v>739</v>
      </c>
      <c r="D466" s="9" t="s">
        <v>207</v>
      </c>
      <c r="E466">
        <f>SUM(BIASA[[#This Row],[AWAL]]-BIASA[[#This Row],[KELUAR]])</f>
        <v>5</v>
      </c>
      <c r="F466">
        <v>5</v>
      </c>
      <c r="G466" t="str">
        <f>IFERROR(INDEX(masuk[CTN],MATCH("B"&amp;ROW()-ROWS($A$1:$A$2),masuk[id],0)),"")</f>
        <v/>
      </c>
      <c r="H466">
        <f>SUMIF(keluar[concat],BIASA[[#This Row],[concat]],keluar[CTN])</f>
        <v>0</v>
      </c>
      <c r="I466" s="16" t="str">
        <f>IF(BIASA[[#This Row],[CTN]]=BIASA[[#This Row],[AWAL]],"",BIASA[[#This Row],[CTN]])</f>
        <v/>
      </c>
    </row>
    <row r="467" spans="1:9" x14ac:dyDescent="0.25">
      <c r="A467" t="str">
        <f>LOWER(SUBSTITUTE(SUBSTITUTE(SUBSTITUTE(BIASA[[#This Row],[NAMA BARANG]]," ",""),"-",""),".",""))</f>
        <v>bpgellhbk510</v>
      </c>
      <c r="B467">
        <f>IF(BIASA[[#This Row],[CTN]]=0,"",COUNT($B$2:$B466)+1)</f>
        <v>465</v>
      </c>
      <c r="C467" t="s">
        <v>742</v>
      </c>
      <c r="D467" s="9" t="s">
        <v>207</v>
      </c>
      <c r="E467">
        <f>SUM(BIASA[[#This Row],[AWAL]]-BIASA[[#This Row],[KELUAR]])</f>
        <v>7</v>
      </c>
      <c r="F467">
        <v>7</v>
      </c>
      <c r="G467" t="str">
        <f>IFERROR(INDEX(masuk[CTN],MATCH("B"&amp;ROW()-ROWS($A$1:$A$2),masuk[id],0)),"")</f>
        <v/>
      </c>
      <c r="H467">
        <f>SUMIF(keluar[concat],BIASA[[#This Row],[concat]],keluar[CTN])</f>
        <v>0</v>
      </c>
      <c r="I467" s="16" t="str">
        <f>IF(BIASA[[#This Row],[CTN]]=BIASA[[#This Row],[AWAL]],"",BIASA[[#This Row],[CTN]])</f>
        <v/>
      </c>
    </row>
    <row r="468" spans="1:9" x14ac:dyDescent="0.25">
      <c r="A468" t="str">
        <f>LOWER(SUBSTITUTE(SUBSTITUTE(SUBSTITUTE(BIASA[[#This Row],[NAMA BARANG]]," ",""),"-",""),".",""))</f>
        <v>bpgellhs1215</v>
      </c>
      <c r="B468">
        <f>IF(BIASA[[#This Row],[CTN]]=0,"",COUNT($B$2:$B467)+1)</f>
        <v>466</v>
      </c>
      <c r="C468" t="s">
        <v>743</v>
      </c>
      <c r="D468" s="9" t="s">
        <v>207</v>
      </c>
      <c r="E468">
        <f>SUM(BIASA[[#This Row],[AWAL]]-BIASA[[#This Row],[KELUAR]])</f>
        <v>2</v>
      </c>
      <c r="F468">
        <v>2</v>
      </c>
      <c r="G468" t="str">
        <f>IFERROR(INDEX(masuk[CTN],MATCH("B"&amp;ROW()-ROWS($A$1:$A$2),masuk[id],0)),"")</f>
        <v/>
      </c>
      <c r="H468">
        <f>SUMIF(keluar[concat],BIASA[[#This Row],[concat]],keluar[CTN])</f>
        <v>0</v>
      </c>
      <c r="I468" s="16" t="str">
        <f>IF(BIASA[[#This Row],[CTN]]=BIASA[[#This Row],[AWAL]],"",BIASA[[#This Row],[CTN]])</f>
        <v/>
      </c>
    </row>
    <row r="469" spans="1:9" x14ac:dyDescent="0.25">
      <c r="A469" t="str">
        <f>LOWER(SUBSTITUTE(SUBSTITUTE(SUBSTITUTE(BIASA[[#This Row],[NAMA BARANG]]," ",""),"-",""),".",""))</f>
        <v>bpgelljd860mmoro(70)</v>
      </c>
      <c r="B469">
        <f>IF(BIASA[[#This Row],[CTN]]=0,"",COUNT($B$2:$B468)+1)</f>
        <v>467</v>
      </c>
      <c r="C469" t="s">
        <v>744</v>
      </c>
      <c r="D469" s="9" t="s">
        <v>241</v>
      </c>
      <c r="E469">
        <f>SUM(BIASA[[#This Row],[AWAL]]-BIASA[[#This Row],[KELUAR]])</f>
        <v>10</v>
      </c>
      <c r="F469">
        <v>10</v>
      </c>
      <c r="G469" t="str">
        <f>IFERROR(INDEX(masuk[CTN],MATCH("B"&amp;ROW()-ROWS($A$1:$A$2),masuk[id],0)),"")</f>
        <v/>
      </c>
      <c r="H469">
        <f>SUMIF(keluar[concat],BIASA[[#This Row],[concat]],keluar[CTN])</f>
        <v>0</v>
      </c>
      <c r="I469" s="16" t="str">
        <f>IF(BIASA[[#This Row],[CTN]]=BIASA[[#This Row],[AWAL]],"",BIASA[[#This Row],[CTN]])</f>
        <v/>
      </c>
    </row>
    <row r="470" spans="1:9" x14ac:dyDescent="0.25">
      <c r="A470" t="str">
        <f>LOWER(SUBSTITUTE(SUBSTITUTE(SUBSTITUTE(BIASA[[#This Row],[NAMA BARANG]]," ",""),"-",""),".",""))</f>
        <v>bpgelljiausue8color(1set=8pc)</v>
      </c>
      <c r="B470">
        <f>IF(BIASA[[#This Row],[CTN]]=0,"",COUNT($B$2:$B469)+1)</f>
        <v>468</v>
      </c>
      <c r="C470" t="s">
        <v>745</v>
      </c>
      <c r="D470" s="9" t="s">
        <v>2863</v>
      </c>
      <c r="E470">
        <f>SUM(BIASA[[#This Row],[AWAL]]-BIASA[[#This Row],[KELUAR]])</f>
        <v>3</v>
      </c>
      <c r="F470">
        <v>3</v>
      </c>
      <c r="G470" t="str">
        <f>IFERROR(INDEX(masuk[CTN],MATCH("B"&amp;ROW()-ROWS($A$1:$A$2),masuk[id],0)),"")</f>
        <v/>
      </c>
      <c r="H470">
        <f>SUMIF(keluar[concat],BIASA[[#This Row],[concat]],keluar[CTN])</f>
        <v>0</v>
      </c>
      <c r="I470" s="16" t="str">
        <f>IF(BIASA[[#This Row],[CTN]]=BIASA[[#This Row],[AWAL]],"",BIASA[[#This Row],[CTN]])</f>
        <v/>
      </c>
    </row>
    <row r="471" spans="1:9" x14ac:dyDescent="0.25">
      <c r="A471" t="str">
        <f>LOWER(SUBSTITUTE(SUBSTITUTE(SUBSTITUTE(BIASA[[#This Row],[NAMA BARANG]]," ",""),"-",""),".",""))</f>
        <v>bpgellk593</v>
      </c>
      <c r="B471">
        <f>IF(BIASA[[#This Row],[CTN]]=0,"",COUNT($B$2:$B470)+1)</f>
        <v>469</v>
      </c>
      <c r="C471" t="s">
        <v>746</v>
      </c>
      <c r="D471" s="9" t="s">
        <v>207</v>
      </c>
      <c r="E471">
        <f>SUM(BIASA[[#This Row],[AWAL]]-BIASA[[#This Row],[KELUAR]])</f>
        <v>28</v>
      </c>
      <c r="F471">
        <v>28</v>
      </c>
      <c r="G471" t="str">
        <f>IFERROR(INDEX(masuk[CTN],MATCH("B"&amp;ROW()-ROWS($A$1:$A$2),masuk[id],0)),"")</f>
        <v/>
      </c>
      <c r="H471">
        <f>SUMIF(keluar[concat],BIASA[[#This Row],[concat]],keluar[CTN])</f>
        <v>0</v>
      </c>
      <c r="I471" s="16" t="str">
        <f>IF(BIASA[[#This Row],[CTN]]=BIASA[[#This Row],[AWAL]],"",BIASA[[#This Row],[CTN]])</f>
        <v/>
      </c>
    </row>
    <row r="472" spans="1:9" x14ac:dyDescent="0.25">
      <c r="A472" t="str">
        <f>LOWER(SUBSTITUTE(SUBSTITUTE(SUBSTITUTE(BIASA[[#This Row],[NAMA BARANG]]," ",""),"-",""),".",""))</f>
        <v>bpgellmicrotop808ht</v>
      </c>
      <c r="B472">
        <f>IF(BIASA[[#This Row],[CTN]]=0,"",COUNT($B$2:$B471)+1)</f>
        <v>470</v>
      </c>
      <c r="C472" t="s">
        <v>747</v>
      </c>
      <c r="D472" s="9" t="s">
        <v>2773</v>
      </c>
      <c r="E472">
        <f>SUM(BIASA[[#This Row],[AWAL]]-BIASA[[#This Row],[KELUAR]])</f>
        <v>6</v>
      </c>
      <c r="F472">
        <v>6</v>
      </c>
      <c r="G472" t="str">
        <f>IFERROR(INDEX(masuk[CTN],MATCH("B"&amp;ROW()-ROWS($A$1:$A$2),masuk[id],0)),"")</f>
        <v/>
      </c>
      <c r="H472">
        <f>SUMIF(keluar[concat],BIASA[[#This Row],[concat]],keluar[CTN])</f>
        <v>0</v>
      </c>
      <c r="I472" s="16" t="str">
        <f>IF(BIASA[[#This Row],[CTN]]=BIASA[[#This Row],[AWAL]],"",BIASA[[#This Row],[CTN]])</f>
        <v/>
      </c>
    </row>
    <row r="473" spans="1:9" x14ac:dyDescent="0.25">
      <c r="A473" t="str">
        <f>LOWER(SUBSTITUTE(SUBSTITUTE(SUBSTITUTE(BIASA[[#This Row],[NAMA BARANG]]," ",""),"-",""),".",""))</f>
        <v>bpgellmp1012(4)</v>
      </c>
      <c r="B473">
        <f>IF(BIASA[[#This Row],[CTN]]=0,"",COUNT($B$2:$B472)+1)</f>
        <v>471</v>
      </c>
      <c r="C473" t="s">
        <v>749</v>
      </c>
      <c r="D473" s="9" t="s">
        <v>207</v>
      </c>
      <c r="E473">
        <f>SUM(BIASA[[#This Row],[AWAL]]-BIASA[[#This Row],[KELUAR]])</f>
        <v>4</v>
      </c>
      <c r="F473">
        <v>4</v>
      </c>
      <c r="G473" t="str">
        <f>IFERROR(INDEX(masuk[CTN],MATCH("B"&amp;ROW()-ROWS($A$1:$A$2),masuk[id],0)),"")</f>
        <v/>
      </c>
      <c r="H473">
        <f>SUMIF(keluar[concat],BIASA[[#This Row],[concat]],keluar[CTN])</f>
        <v>0</v>
      </c>
      <c r="I473" s="16" t="str">
        <f>IF(BIASA[[#This Row],[CTN]]=BIASA[[#This Row],[AWAL]],"",BIASA[[#This Row],[CTN]])</f>
        <v/>
      </c>
    </row>
    <row r="474" spans="1:9" x14ac:dyDescent="0.25">
      <c r="A474" t="str">
        <f>LOWER(SUBSTITUTE(SUBSTITUTE(SUBSTITUTE(BIASA[[#This Row],[NAMA BARANG]]," ",""),"-",""),".",""))</f>
        <v>bpgellmp1118</v>
      </c>
      <c r="B474">
        <f>IF(BIASA[[#This Row],[CTN]]=0,"",COUNT($B$2:$B473)+1)</f>
        <v>472</v>
      </c>
      <c r="C474" t="s">
        <v>750</v>
      </c>
      <c r="D474" s="9" t="s">
        <v>207</v>
      </c>
      <c r="E474">
        <f>SUM(BIASA[[#This Row],[AWAL]]-BIASA[[#This Row],[KELUAR]])</f>
        <v>5</v>
      </c>
      <c r="F474">
        <v>5</v>
      </c>
      <c r="G474" t="str">
        <f>IFERROR(INDEX(masuk[CTN],MATCH("B"&amp;ROW()-ROWS($A$1:$A$2),masuk[id],0)),"")</f>
        <v/>
      </c>
      <c r="H474">
        <f>SUMIF(keluar[concat],BIASA[[#This Row],[concat]],keluar[CTN])</f>
        <v>0</v>
      </c>
      <c r="I474" s="16" t="str">
        <f>IF(BIASA[[#This Row],[CTN]]=BIASA[[#This Row],[AWAL]],"",BIASA[[#This Row],[CTN]])</f>
        <v/>
      </c>
    </row>
    <row r="475" spans="1:9" x14ac:dyDescent="0.25">
      <c r="A475" t="str">
        <f>LOWER(SUBSTITUTE(SUBSTITUTE(SUBSTITUTE(BIASA[[#This Row],[NAMA BARANG]]," ",""),"-",""),".",""))</f>
        <v>bpgellnatto8855(1x48)</v>
      </c>
      <c r="B475">
        <f>IF(BIASA[[#This Row],[CTN]]=0,"",COUNT($B$2:$B474)+1)</f>
        <v>473</v>
      </c>
      <c r="C475" t="s">
        <v>751</v>
      </c>
      <c r="D475" s="9" t="s">
        <v>207</v>
      </c>
      <c r="E475">
        <f>SUM(BIASA[[#This Row],[AWAL]]-BIASA[[#This Row],[KELUAR]])</f>
        <v>3</v>
      </c>
      <c r="F475">
        <v>3</v>
      </c>
      <c r="G475" t="str">
        <f>IFERROR(INDEX(masuk[CTN],MATCH("B"&amp;ROW()-ROWS($A$1:$A$2),masuk[id],0)),"")</f>
        <v/>
      </c>
      <c r="H475">
        <f>SUMIF(keluar[concat],BIASA[[#This Row],[concat]],keluar[CTN])</f>
        <v>0</v>
      </c>
      <c r="I475" s="16" t="str">
        <f>IF(BIASA[[#This Row],[CTN]]=BIASA[[#This Row],[AWAL]],"",BIASA[[#This Row],[CTN]])</f>
        <v/>
      </c>
    </row>
    <row r="476" spans="1:9" x14ac:dyDescent="0.25">
      <c r="A476" t="str">
        <f>LOWER(SUBSTITUTE(SUBSTITUTE(SUBSTITUTE(BIASA[[#This Row],[NAMA BARANG]]," ",""),"-",""),".",""))</f>
        <v>bpgellpong2merah(1dos=20)</v>
      </c>
      <c r="B476">
        <f>IF(BIASA[[#This Row],[CTN]]=0,"",COUNT($B$2:$B475)+1)</f>
        <v>474</v>
      </c>
      <c r="C476" t="s">
        <v>752</v>
      </c>
      <c r="D476" s="9" t="s">
        <v>2864</v>
      </c>
      <c r="E476">
        <f>SUM(BIASA[[#This Row],[AWAL]]-BIASA[[#This Row],[KELUAR]])</f>
        <v>4</v>
      </c>
      <c r="F476">
        <v>4</v>
      </c>
      <c r="G476" t="str">
        <f>IFERROR(INDEX(masuk[CTN],MATCH("B"&amp;ROW()-ROWS($A$1:$A$2),masuk[id],0)),"")</f>
        <v/>
      </c>
      <c r="H476">
        <f>SUMIF(keluar[concat],BIASA[[#This Row],[concat]],keluar[CTN])</f>
        <v>0</v>
      </c>
      <c r="I476" s="16" t="str">
        <f>IF(BIASA[[#This Row],[CTN]]=BIASA[[#This Row],[AWAL]],"",BIASA[[#This Row],[CTN]])</f>
        <v/>
      </c>
    </row>
    <row r="477" spans="1:9" x14ac:dyDescent="0.25">
      <c r="A477" t="str">
        <f>LOWER(SUBSTITUTE(SUBSTITUTE(SUBSTITUTE(BIASA[[#This Row],[NAMA BARANG]]," ",""),"-",""),".",""))</f>
        <v>bpgellsanmao2320</v>
      </c>
      <c r="B477">
        <f>IF(BIASA[[#This Row],[CTN]]=0,"",COUNT($B$2:$B476)+1)</f>
        <v>475</v>
      </c>
      <c r="C477" t="s">
        <v>753</v>
      </c>
      <c r="D477" s="9" t="s">
        <v>207</v>
      </c>
      <c r="E477">
        <f>SUM(BIASA[[#This Row],[AWAL]]-BIASA[[#This Row],[KELUAR]])</f>
        <v>5</v>
      </c>
      <c r="F477">
        <v>5</v>
      </c>
      <c r="G477" t="str">
        <f>IFERROR(INDEX(masuk[CTN],MATCH("B"&amp;ROW()-ROWS($A$1:$A$2),masuk[id],0)),"")</f>
        <v/>
      </c>
      <c r="H477">
        <f>SUMIF(keluar[concat],BIASA[[#This Row],[concat]],keluar[CTN])</f>
        <v>0</v>
      </c>
      <c r="I477" s="16" t="str">
        <f>IF(BIASA[[#This Row],[CTN]]=BIASA[[#This Row],[AWAL]],"",BIASA[[#This Row],[CTN]])</f>
        <v/>
      </c>
    </row>
    <row r="478" spans="1:9" x14ac:dyDescent="0.25">
      <c r="A478" t="str">
        <f>LOWER(SUBSTITUTE(SUBSTITUTE(SUBSTITUTE(BIASA[[#This Row],[NAMA BARANG]]," ",""),"-",""),".",""))</f>
        <v>bpgellsanmao9578</v>
      </c>
      <c r="B478">
        <f>IF(BIASA[[#This Row],[CTN]]=0,"",COUNT($B$2:$B477)+1)</f>
        <v>476</v>
      </c>
      <c r="C478" t="s">
        <v>754</v>
      </c>
      <c r="D478" s="9" t="s">
        <v>2811</v>
      </c>
      <c r="E478">
        <f>SUM(BIASA[[#This Row],[AWAL]]-BIASA[[#This Row],[KELUAR]])</f>
        <v>5</v>
      </c>
      <c r="F478">
        <v>5</v>
      </c>
      <c r="G478" t="str">
        <f>IFERROR(INDEX(masuk[CTN],MATCH("B"&amp;ROW()-ROWS($A$1:$A$2),masuk[id],0)),"")</f>
        <v/>
      </c>
      <c r="H478">
        <f>SUMIF(keluar[concat],BIASA[[#This Row],[concat]],keluar[CTN])</f>
        <v>0</v>
      </c>
      <c r="I478" s="16" t="str">
        <f>IF(BIASA[[#This Row],[CTN]]=BIASA[[#This Row],[AWAL]],"",BIASA[[#This Row],[CTN]])</f>
        <v/>
      </c>
    </row>
    <row r="479" spans="1:9" x14ac:dyDescent="0.25">
      <c r="A479" t="str">
        <f>LOWER(SUBSTITUTE(SUBSTITUTE(SUBSTITUTE(BIASA[[#This Row],[NAMA BARANG]]," ",""),"-",""),".",""))</f>
        <v>bpgellsanmao9590(3)</v>
      </c>
      <c r="B479">
        <f>IF(BIASA[[#This Row],[CTN]]=0,"",COUNT($B$2:$B478)+1)</f>
        <v>477</v>
      </c>
      <c r="C479" t="s">
        <v>755</v>
      </c>
      <c r="D479" s="9" t="s">
        <v>2811</v>
      </c>
      <c r="E479">
        <f>SUM(BIASA[[#This Row],[AWAL]]-BIASA[[#This Row],[KELUAR]])</f>
        <v>2</v>
      </c>
      <c r="F479">
        <v>2</v>
      </c>
      <c r="G479" t="str">
        <f>IFERROR(INDEX(masuk[CTN],MATCH("B"&amp;ROW()-ROWS($A$1:$A$2),masuk[id],0)),"")</f>
        <v/>
      </c>
      <c r="H479">
        <f>SUMIF(keluar[concat],BIASA[[#This Row],[concat]],keluar[CTN])</f>
        <v>0</v>
      </c>
      <c r="I479" s="16" t="str">
        <f>IF(BIASA[[#This Row],[CTN]]=BIASA[[#This Row],[AWAL]],"",BIASA[[#This Row],[CTN]])</f>
        <v/>
      </c>
    </row>
    <row r="480" spans="1:9" x14ac:dyDescent="0.25">
      <c r="A480" t="str">
        <f>LOWER(SUBSTITUTE(SUBSTITUTE(SUBSTITUTE(BIASA[[#This Row],[NAMA BARANG]]," ",""),"-",""),".",""))</f>
        <v>bpgellsanmao9733(3)</v>
      </c>
      <c r="B480">
        <f>IF(BIASA[[#This Row],[CTN]]=0,"",COUNT($B$2:$B479)+1)</f>
        <v>478</v>
      </c>
      <c r="C480" t="s">
        <v>757</v>
      </c>
      <c r="D480" s="9" t="s">
        <v>207</v>
      </c>
      <c r="E480">
        <f>SUM(BIASA[[#This Row],[AWAL]]-BIASA[[#This Row],[KELUAR]])</f>
        <v>2</v>
      </c>
      <c r="F480">
        <v>2</v>
      </c>
      <c r="G480" t="str">
        <f>IFERROR(INDEX(masuk[CTN],MATCH("B"&amp;ROW()-ROWS($A$1:$A$2),masuk[id],0)),"")</f>
        <v/>
      </c>
      <c r="H480">
        <f>SUMIF(keluar[concat],BIASA[[#This Row],[concat]],keluar[CTN])</f>
        <v>0</v>
      </c>
      <c r="I480" s="16" t="str">
        <f>IF(BIASA[[#This Row],[CTN]]=BIASA[[#This Row],[AWAL]],"",BIASA[[#This Row],[CTN]])</f>
        <v/>
      </c>
    </row>
    <row r="481" spans="1:9" x14ac:dyDescent="0.25">
      <c r="A481" t="str">
        <f>LOWER(SUBSTITUTE(SUBSTITUTE(SUBSTITUTE(BIASA[[#This Row],[NAMA BARANG]]," ",""),"-",""),".",""))</f>
        <v>bpgellsanmao9909</v>
      </c>
      <c r="B481">
        <f>IF(BIASA[[#This Row],[CTN]]=0,"",COUNT($B$2:$B480)+1)</f>
        <v>479</v>
      </c>
      <c r="C481" t="s">
        <v>758</v>
      </c>
      <c r="D481" s="9" t="s">
        <v>207</v>
      </c>
      <c r="E481">
        <f>SUM(BIASA[[#This Row],[AWAL]]-BIASA[[#This Row],[KELUAR]])</f>
        <v>7</v>
      </c>
      <c r="F481">
        <v>7</v>
      </c>
      <c r="G481" t="str">
        <f>IFERROR(INDEX(masuk[CTN],MATCH("B"&amp;ROW()-ROWS($A$1:$A$2),masuk[id],0)),"")</f>
        <v/>
      </c>
      <c r="H481">
        <f>SUMIF(keluar[concat],BIASA[[#This Row],[concat]],keluar[CTN])</f>
        <v>0</v>
      </c>
      <c r="I481" s="16" t="str">
        <f>IF(BIASA[[#This Row],[CTN]]=BIASA[[#This Row],[AWAL]],"",BIASA[[#This Row],[CTN]])</f>
        <v/>
      </c>
    </row>
    <row r="482" spans="1:9" x14ac:dyDescent="0.25">
      <c r="A482" t="str">
        <f>LOWER(SUBSTITUTE(SUBSTITUTE(SUBSTITUTE(BIASA[[#This Row],[NAMA BARANG]]," ",""),"-",""),".",""))</f>
        <v>bpgellspraygp218</v>
      </c>
      <c r="B482">
        <f>IF(BIASA[[#This Row],[CTN]]=0,"",COUNT($B$2:$B481)+1)</f>
        <v>480</v>
      </c>
      <c r="C482" t="s">
        <v>760</v>
      </c>
      <c r="D482" s="9" t="s">
        <v>207</v>
      </c>
      <c r="E482">
        <f>SUM(BIASA[[#This Row],[AWAL]]-BIASA[[#This Row],[KELUAR]])</f>
        <v>2</v>
      </c>
      <c r="F482">
        <v>2</v>
      </c>
      <c r="G482" t="str">
        <f>IFERROR(INDEX(masuk[CTN],MATCH("B"&amp;ROW()-ROWS($A$1:$A$2),masuk[id],0)),"")</f>
        <v/>
      </c>
      <c r="H482">
        <f>SUMIF(keluar[concat],BIASA[[#This Row],[concat]],keluar[CTN])</f>
        <v>0</v>
      </c>
      <c r="I482" s="16" t="str">
        <f>IF(BIASA[[#This Row],[CTN]]=BIASA[[#This Row],[AWAL]],"",BIASA[[#This Row],[CTN]])</f>
        <v/>
      </c>
    </row>
    <row r="483" spans="1:9" x14ac:dyDescent="0.25">
      <c r="A483" t="str">
        <f>LOWER(SUBSTITUTE(SUBSTITUTE(SUBSTITUTE(BIASA[[#This Row],[NAMA BARANG]]," ",""),"-",""),".",""))</f>
        <v>bpgellvc1602bts</v>
      </c>
      <c r="B483">
        <f>IF(BIASA[[#This Row],[CTN]]=0,"",COUNT($B$2:$B482)+1)</f>
        <v>481</v>
      </c>
      <c r="C483" t="s">
        <v>761</v>
      </c>
      <c r="D483" s="9" t="s">
        <v>207</v>
      </c>
      <c r="E483">
        <f>SUM(BIASA[[#This Row],[AWAL]]-BIASA[[#This Row],[KELUAR]])</f>
        <v>2</v>
      </c>
      <c r="F483">
        <v>2</v>
      </c>
      <c r="G483" t="str">
        <f>IFERROR(INDEX(masuk[CTN],MATCH("B"&amp;ROW()-ROWS($A$1:$A$2),masuk[id],0)),"")</f>
        <v/>
      </c>
      <c r="H483">
        <f>SUMIF(keluar[concat],BIASA[[#This Row],[concat]],keluar[CTN])</f>
        <v>0</v>
      </c>
      <c r="I483" s="16" t="str">
        <f>IF(BIASA[[#This Row],[CTN]]=BIASA[[#This Row],[AWAL]],"",BIASA[[#This Row],[CTN]])</f>
        <v/>
      </c>
    </row>
    <row r="484" spans="1:9" x14ac:dyDescent="0.25">
      <c r="A484" t="str">
        <f>LOWER(SUBSTITUTE(SUBSTITUTE(SUBSTITUTE(BIASA[[#This Row],[NAMA BARANG]]," ",""),"-",""),".",""))</f>
        <v>bpgliter12wbdo2912/c14144</v>
      </c>
      <c r="B484">
        <f>IF(BIASA[[#This Row],[CTN]]=0,"",COUNT($B$2:$B483)+1)</f>
        <v>482</v>
      </c>
      <c r="C484" t="s">
        <v>762</v>
      </c>
      <c r="D484" s="9" t="s">
        <v>2865</v>
      </c>
      <c r="E484">
        <f>SUM(BIASA[[#This Row],[AWAL]]-BIASA[[#This Row],[KELUAR]])</f>
        <v>5</v>
      </c>
      <c r="F484">
        <v>5</v>
      </c>
      <c r="G484" t="str">
        <f>IFERROR(INDEX(masuk[CTN],MATCH("B"&amp;ROW()-ROWS($A$1:$A$2),masuk[id],0)),"")</f>
        <v/>
      </c>
      <c r="H484">
        <f>SUMIF(keluar[concat],BIASA[[#This Row],[concat]],keluar[CTN])</f>
        <v>0</v>
      </c>
      <c r="I484" s="16" t="str">
        <f>IF(BIASA[[#This Row],[CTN]]=BIASA[[#This Row],[AWAL]],"",BIASA[[#This Row],[CTN]])</f>
        <v/>
      </c>
    </row>
    <row r="485" spans="1:9" x14ac:dyDescent="0.25">
      <c r="A485" t="str">
        <f>LOWER(SUBSTITUTE(SUBSTITUTE(SUBSTITUTE(BIASA[[#This Row],[NAMA BARANG]]," ",""),"-",""),".",""))</f>
        <v>bpgliter12wbdo4912/c14147</v>
      </c>
      <c r="B485">
        <f>IF(BIASA[[#This Row],[CTN]]=0,"",COUNT($B$2:$B484)+1)</f>
        <v>483</v>
      </c>
      <c r="C485" t="s">
        <v>763</v>
      </c>
      <c r="D485" s="9" t="s">
        <v>2866</v>
      </c>
      <c r="E485">
        <f>SUM(BIASA[[#This Row],[AWAL]]-BIASA[[#This Row],[KELUAR]])</f>
        <v>8</v>
      </c>
      <c r="F485">
        <v>8</v>
      </c>
      <c r="G485" t="str">
        <f>IFERROR(INDEX(masuk[CTN],MATCH("B"&amp;ROW()-ROWS($A$1:$A$2),masuk[id],0)),"")</f>
        <v/>
      </c>
      <c r="H485">
        <f>SUMIF(keluar[concat],BIASA[[#This Row],[concat]],keluar[CTN])</f>
        <v>0</v>
      </c>
      <c r="I485" s="16" t="str">
        <f>IF(BIASA[[#This Row],[CTN]]=BIASA[[#This Row],[AWAL]],"",BIASA[[#This Row],[CTN]])</f>
        <v/>
      </c>
    </row>
    <row r="486" spans="1:9" x14ac:dyDescent="0.25">
      <c r="A486" t="str">
        <f>LOWER(SUBSTITUTE(SUBSTITUTE(SUBSTITUTE(BIASA[[#This Row],[NAMA BARANG]]," ",""),"-",""),".",""))</f>
        <v>bpgliter12wc1133</v>
      </c>
      <c r="B486">
        <f>IF(BIASA[[#This Row],[CTN]]=0,"",COUNT($B$2:$B485)+1)</f>
        <v>484</v>
      </c>
      <c r="C486" t="s">
        <v>764</v>
      </c>
      <c r="D486" s="9" t="s">
        <v>2865</v>
      </c>
      <c r="E486">
        <f>SUM(BIASA[[#This Row],[AWAL]]-BIASA[[#This Row],[KELUAR]])</f>
        <v>9</v>
      </c>
      <c r="F486">
        <v>9</v>
      </c>
      <c r="G486" t="str">
        <f>IFERROR(INDEX(masuk[CTN],MATCH("B"&amp;ROW()-ROWS($A$1:$A$2),masuk[id],0)),"")</f>
        <v/>
      </c>
      <c r="H486">
        <f>SUMIF(keluar[concat],BIASA[[#This Row],[concat]],keluar[CTN])</f>
        <v>0</v>
      </c>
      <c r="I486" s="16" t="str">
        <f>IF(BIASA[[#This Row],[CTN]]=BIASA[[#This Row],[AWAL]],"",BIASA[[#This Row],[CTN]])</f>
        <v/>
      </c>
    </row>
    <row r="487" spans="1:9" x14ac:dyDescent="0.25">
      <c r="A487" t="str">
        <f>LOWER(SUBSTITUTE(SUBSTITUTE(SUBSTITUTE(BIASA[[#This Row],[NAMA BARANG]]," ",""),"-",""),".",""))</f>
        <v>bpgliter12wk701a(1)/k701(4)</v>
      </c>
      <c r="B487">
        <f>IF(BIASA[[#This Row],[CTN]]=0,"",COUNT($B$2:$B486)+1)</f>
        <v>485</v>
      </c>
      <c r="C487" t="s">
        <v>765</v>
      </c>
      <c r="D487" s="9" t="s">
        <v>207</v>
      </c>
      <c r="E487">
        <f>SUM(BIASA[[#This Row],[AWAL]]-BIASA[[#This Row],[KELUAR]])</f>
        <v>5</v>
      </c>
      <c r="F487">
        <v>5</v>
      </c>
      <c r="G487" t="str">
        <f>IFERROR(INDEX(masuk[CTN],MATCH("B"&amp;ROW()-ROWS($A$1:$A$2),masuk[id],0)),"")</f>
        <v/>
      </c>
      <c r="H487">
        <f>SUMIF(keluar[concat],BIASA[[#This Row],[concat]],keluar[CTN])</f>
        <v>0</v>
      </c>
      <c r="I487" s="16" t="str">
        <f>IF(BIASA[[#This Row],[CTN]]=BIASA[[#This Row],[AWAL]],"",BIASA[[#This Row],[CTN]])</f>
        <v/>
      </c>
    </row>
    <row r="488" spans="1:9" x14ac:dyDescent="0.25">
      <c r="A488" t="str">
        <f>LOWER(SUBSTITUTE(SUBSTITUTE(SUBSTITUTE(BIASA[[#This Row],[NAMA BARANG]]," ",""),"-",""),".",""))</f>
        <v>bpgp1022</v>
      </c>
      <c r="B488">
        <f>IF(BIASA[[#This Row],[CTN]]=0,"",COUNT($B$2:$B487)+1)</f>
        <v>486</v>
      </c>
      <c r="C488" t="s">
        <v>766</v>
      </c>
      <c r="D488" s="9" t="s">
        <v>207</v>
      </c>
      <c r="E488">
        <f>SUM(BIASA[[#This Row],[AWAL]]-BIASA[[#This Row],[KELUAR]])</f>
        <v>4</v>
      </c>
      <c r="F488">
        <v>4</v>
      </c>
      <c r="G488" t="str">
        <f>IFERROR(INDEX(masuk[CTN],MATCH("B"&amp;ROW()-ROWS($A$1:$A$2),masuk[id],0)),"")</f>
        <v/>
      </c>
      <c r="H488">
        <f>SUMIF(keluar[concat],BIASA[[#This Row],[concat]],keluar[CTN])</f>
        <v>0</v>
      </c>
      <c r="I488" s="16" t="str">
        <f>IF(BIASA[[#This Row],[CTN]]=BIASA[[#This Row],[AWAL]],"",BIASA[[#This Row],[CTN]])</f>
        <v/>
      </c>
    </row>
    <row r="489" spans="1:9" x14ac:dyDescent="0.25">
      <c r="A489" t="str">
        <f>LOWER(SUBSTITUTE(SUBSTITUTE(SUBSTITUTE(BIASA[[#This Row],[NAMA BARANG]]," ",""),"-",""),".",""))</f>
        <v>bpgp3139</v>
      </c>
      <c r="B489">
        <f>IF(BIASA[[#This Row],[CTN]]=0,"",COUNT($B$2:$B488)+1)</f>
        <v>487</v>
      </c>
      <c r="C489" t="s">
        <v>767</v>
      </c>
      <c r="D489" s="9" t="s">
        <v>2867</v>
      </c>
      <c r="E489">
        <f>SUM(BIASA[[#This Row],[AWAL]]-BIASA[[#This Row],[KELUAR]])</f>
        <v>3</v>
      </c>
      <c r="F489">
        <v>3</v>
      </c>
      <c r="G489" t="str">
        <f>IFERROR(INDEX(masuk[CTN],MATCH("B"&amp;ROW()-ROWS($A$1:$A$2),masuk[id],0)),"")</f>
        <v/>
      </c>
      <c r="H489">
        <f>SUMIF(keluar[concat],BIASA[[#This Row],[concat]],keluar[CTN])</f>
        <v>0</v>
      </c>
      <c r="I489" s="16" t="str">
        <f>IF(BIASA[[#This Row],[CTN]]=BIASA[[#This Row],[AWAL]],"",BIASA[[#This Row],[CTN]])</f>
        <v/>
      </c>
    </row>
    <row r="490" spans="1:9" x14ac:dyDescent="0.25">
      <c r="A490" t="str">
        <f>LOWER(SUBSTITUTE(SUBSTITUTE(SUBSTITUTE(BIASA[[#This Row],[NAMA BARANG]]," ",""),"-",""),".",""))</f>
        <v>bpgp609</v>
      </c>
      <c r="B490">
        <f>IF(BIASA[[#This Row],[CTN]]=0,"",COUNT($B$2:$B489)+1)</f>
        <v>488</v>
      </c>
      <c r="C490" t="s">
        <v>768</v>
      </c>
      <c r="D490" s="9" t="s">
        <v>207</v>
      </c>
      <c r="E490">
        <f>SUM(BIASA[[#This Row],[AWAL]]-BIASA[[#This Row],[KELUAR]])</f>
        <v>4</v>
      </c>
      <c r="F490">
        <v>4</v>
      </c>
      <c r="G490" t="str">
        <f>IFERROR(INDEX(masuk[CTN],MATCH("B"&amp;ROW()-ROWS($A$1:$A$2),masuk[id],0)),"")</f>
        <v/>
      </c>
      <c r="H490">
        <f>SUMIF(keluar[concat],BIASA[[#This Row],[concat]],keluar[CTN])</f>
        <v>0</v>
      </c>
      <c r="I490" s="16" t="str">
        <f>IF(BIASA[[#This Row],[CTN]]=BIASA[[#This Row],[AWAL]],"",BIASA[[#This Row],[CTN]])</f>
        <v/>
      </c>
    </row>
    <row r="491" spans="1:9" x14ac:dyDescent="0.25">
      <c r="A491" t="str">
        <f>LOWER(SUBSTITUTE(SUBSTITUTE(SUBSTITUTE(BIASA[[#This Row],[NAMA BARANG]]," ",""),"-",""),".",""))</f>
        <v>bpgp7037</v>
      </c>
      <c r="B491">
        <f>IF(BIASA[[#This Row],[CTN]]=0,"",COUNT($B$2:$B490)+1)</f>
        <v>489</v>
      </c>
      <c r="C491" t="s">
        <v>769</v>
      </c>
      <c r="D491" s="9" t="s">
        <v>2857</v>
      </c>
      <c r="E491">
        <f>SUM(BIASA[[#This Row],[AWAL]]-BIASA[[#This Row],[KELUAR]])</f>
        <v>4</v>
      </c>
      <c r="F491">
        <v>4</v>
      </c>
      <c r="G491" t="str">
        <f>IFERROR(INDEX(masuk[CTN],MATCH("B"&amp;ROW()-ROWS($A$1:$A$2),masuk[id],0)),"")</f>
        <v/>
      </c>
      <c r="H491">
        <f>SUMIF(keluar[concat],BIASA[[#This Row],[concat]],keluar[CTN])</f>
        <v>0</v>
      </c>
      <c r="I491" s="16" t="str">
        <f>IF(BIASA[[#This Row],[CTN]]=BIASA[[#This Row],[AWAL]],"",BIASA[[#This Row],[CTN]])</f>
        <v/>
      </c>
    </row>
    <row r="492" spans="1:9" x14ac:dyDescent="0.25">
      <c r="A492" t="str">
        <f>LOWER(SUBSTITUTE(SUBSTITUTE(SUBSTITUTE(BIASA[[#This Row],[NAMA BARANG]]," ",""),"-",""),".",""))</f>
        <v>bpgp9001</v>
      </c>
      <c r="B492">
        <f>IF(BIASA[[#This Row],[CTN]]=0,"",COUNT($B$2:$B491)+1)</f>
        <v>490</v>
      </c>
      <c r="C492" t="s">
        <v>770</v>
      </c>
      <c r="D492" s="9" t="s">
        <v>2857</v>
      </c>
      <c r="E492">
        <f>SUM(BIASA[[#This Row],[AWAL]]-BIASA[[#This Row],[KELUAR]])</f>
        <v>1</v>
      </c>
      <c r="F492">
        <v>1</v>
      </c>
      <c r="G492" t="str">
        <f>IFERROR(INDEX(masuk[CTN],MATCH("B"&amp;ROW()-ROWS($A$1:$A$2),masuk[id],0)),"")</f>
        <v/>
      </c>
      <c r="H492">
        <f>SUMIF(keluar[concat],BIASA[[#This Row],[concat]],keluar[CTN])</f>
        <v>0</v>
      </c>
      <c r="I492" s="16" t="str">
        <f>IF(BIASA[[#This Row],[CTN]]=BIASA[[#This Row],[AWAL]],"",BIASA[[#This Row],[CTN]])</f>
        <v/>
      </c>
    </row>
    <row r="493" spans="1:9" x14ac:dyDescent="0.25">
      <c r="A493" t="str">
        <f>LOWER(SUBSTITUTE(SUBSTITUTE(SUBSTITUTE(BIASA[[#This Row],[NAMA BARANG]]," ",""),"-",""),".",""))</f>
        <v>bpgp9002(4)/9003(3)</v>
      </c>
      <c r="B493">
        <f>IF(BIASA[[#This Row],[CTN]]=0,"",COUNT($B$2:$B492)+1)</f>
        <v>491</v>
      </c>
      <c r="C493" t="s">
        <v>771</v>
      </c>
      <c r="D493" s="9" t="s">
        <v>2857</v>
      </c>
      <c r="E493">
        <f>SUM(BIASA[[#This Row],[AWAL]]-BIASA[[#This Row],[KELUAR]])</f>
        <v>7</v>
      </c>
      <c r="F493">
        <v>7</v>
      </c>
      <c r="G493" t="str">
        <f>IFERROR(INDEX(masuk[CTN],MATCH("B"&amp;ROW()-ROWS($A$1:$A$2),masuk[id],0)),"")</f>
        <v/>
      </c>
      <c r="H493">
        <f>SUMIF(keluar[concat],BIASA[[#This Row],[concat]],keluar[CTN])</f>
        <v>0</v>
      </c>
      <c r="I493" s="16" t="str">
        <f>IF(BIASA[[#This Row],[CTN]]=BIASA[[#This Row],[AWAL]],"",BIASA[[#This Row],[CTN]])</f>
        <v/>
      </c>
    </row>
    <row r="494" spans="1:9" x14ac:dyDescent="0.25">
      <c r="A494" t="str">
        <f>LOWER(SUBSTITUTE(SUBSTITUTE(SUBSTITUTE(BIASA[[#This Row],[NAMA BARANG]]," ",""),"-",""),".",""))</f>
        <v>bpgp9112(1)/9006(10)/9101(2)</v>
      </c>
      <c r="B494">
        <f>IF(BIASA[[#This Row],[CTN]]=0,"",COUNT($B$2:$B493)+1)</f>
        <v>492</v>
      </c>
      <c r="C494" t="s">
        <v>772</v>
      </c>
      <c r="D494" s="9" t="s">
        <v>2857</v>
      </c>
      <c r="E494">
        <f>SUM(BIASA[[#This Row],[AWAL]]-BIASA[[#This Row],[KELUAR]])</f>
        <v>13</v>
      </c>
      <c r="F494">
        <v>13</v>
      </c>
      <c r="G494" t="str">
        <f>IFERROR(INDEX(masuk[CTN],MATCH("B"&amp;ROW()-ROWS($A$1:$A$2),masuk[id],0)),"")</f>
        <v/>
      </c>
      <c r="H494">
        <f>SUMIF(keluar[concat],BIASA[[#This Row],[concat]],keluar[CTN])</f>
        <v>0</v>
      </c>
      <c r="I494" s="16" t="str">
        <f>IF(BIASA[[#This Row],[CTN]]=BIASA[[#This Row],[AWAL]],"",BIASA[[#This Row],[CTN]])</f>
        <v/>
      </c>
    </row>
    <row r="495" spans="1:9" x14ac:dyDescent="0.25">
      <c r="A495" t="str">
        <f>LOWER(SUBSTITUTE(SUBSTITUTE(SUBSTITUTE(BIASA[[#This Row],[NAMA BARANG]]," ",""),"-",""),".",""))</f>
        <v>bphapusv6791</v>
      </c>
      <c r="B495">
        <f>IF(BIASA[[#This Row],[CTN]]=0,"",COUNT($B$2:$B494)+1)</f>
        <v>493</v>
      </c>
      <c r="C495" t="s">
        <v>773</v>
      </c>
      <c r="D495" s="9" t="s">
        <v>2782</v>
      </c>
      <c r="E495">
        <f>SUM(BIASA[[#This Row],[AWAL]]-BIASA[[#This Row],[KELUAR]])</f>
        <v>8</v>
      </c>
      <c r="F495">
        <v>8</v>
      </c>
      <c r="G495" t="str">
        <f>IFERROR(INDEX(masuk[CTN],MATCH("B"&amp;ROW()-ROWS($A$1:$A$2),masuk[id],0)),"")</f>
        <v/>
      </c>
      <c r="H495">
        <f>SUMIF(keluar[concat],BIASA[[#This Row],[concat]],keluar[CTN])</f>
        <v>0</v>
      </c>
      <c r="I495" s="16" t="str">
        <f>IF(BIASA[[#This Row],[CTN]]=BIASA[[#This Row],[AWAL]],"",BIASA[[#This Row],[CTN]])</f>
        <v/>
      </c>
    </row>
    <row r="496" spans="1:9" x14ac:dyDescent="0.25">
      <c r="A496" t="str">
        <f>LOWER(SUBSTITUTE(SUBSTITUTE(SUBSTITUTE(BIASA[[#This Row],[NAMA BARANG]]," ",""),"-",""),".",""))</f>
        <v>bpheroset50</v>
      </c>
      <c r="B496">
        <f>IF(BIASA[[#This Row],[CTN]]=0,"",COUNT($B$2:$B495)+1)</f>
        <v>494</v>
      </c>
      <c r="C496" t="s">
        <v>774</v>
      </c>
      <c r="D496" s="9" t="s">
        <v>216</v>
      </c>
      <c r="E496">
        <f>SUM(BIASA[[#This Row],[AWAL]]-BIASA[[#This Row],[KELUAR]])</f>
        <v>13</v>
      </c>
      <c r="F496">
        <v>13</v>
      </c>
      <c r="G496" t="str">
        <f>IFERROR(INDEX(masuk[CTN],MATCH("B"&amp;ROW()-ROWS($A$1:$A$2),masuk[id],0)),"")</f>
        <v/>
      </c>
      <c r="H496">
        <f>SUMIF(keluar[concat],BIASA[[#This Row],[concat]],keluar[CTN])</f>
        <v>0</v>
      </c>
      <c r="I496" s="16" t="str">
        <f>IF(BIASA[[#This Row],[CTN]]=BIASA[[#This Row],[AWAL]],"",BIASA[[#This Row],[CTN]])</f>
        <v/>
      </c>
    </row>
    <row r="497" spans="1:9" x14ac:dyDescent="0.25">
      <c r="A497" t="str">
        <f>LOWER(SUBSTITUTE(SUBSTITUTE(SUBSTITUTE(BIASA[[#This Row],[NAMA BARANG]]," ",""),"-",""),".",""))</f>
        <v>bphilltopht1020</v>
      </c>
      <c r="B497">
        <f>IF(BIASA[[#This Row],[CTN]]=0,"",COUNT($B$2:$B496)+1)</f>
        <v>495</v>
      </c>
      <c r="C497" t="s">
        <v>775</v>
      </c>
      <c r="D497" s="9" t="s">
        <v>207</v>
      </c>
      <c r="E497">
        <f>SUM(BIASA[[#This Row],[AWAL]]-BIASA[[#This Row],[KELUAR]])</f>
        <v>55</v>
      </c>
      <c r="F497">
        <v>55</v>
      </c>
      <c r="G497" t="str">
        <f>IFERROR(INDEX(masuk[CTN],MATCH("B"&amp;ROW()-ROWS($A$1:$A$2),masuk[id],0)),"")</f>
        <v/>
      </c>
      <c r="H497">
        <f>SUMIF(keluar[concat],BIASA[[#This Row],[concat]],keluar[CTN])</f>
        <v>0</v>
      </c>
      <c r="I497" s="16" t="str">
        <f>IF(BIASA[[#This Row],[CTN]]=BIASA[[#This Row],[AWAL]],"",BIASA[[#This Row],[CTN]])</f>
        <v/>
      </c>
    </row>
    <row r="498" spans="1:9" x14ac:dyDescent="0.25">
      <c r="A498" t="str">
        <f>LOWER(SUBSTITUTE(SUBSTITUTE(SUBSTITUTE(BIASA[[#This Row],[NAMA BARANG]]," ",""),"-",""),".",""))</f>
        <v>bphkpanjang(36)</v>
      </c>
      <c r="B498">
        <f>IF(BIASA[[#This Row],[CTN]]=0,"",COUNT($B$2:$B497)+1)</f>
        <v>496</v>
      </c>
      <c r="C498" t="s">
        <v>776</v>
      </c>
      <c r="D498" s="9" t="s">
        <v>2803</v>
      </c>
      <c r="E498">
        <f>SUM(BIASA[[#This Row],[AWAL]]-BIASA[[#This Row],[KELUAR]])</f>
        <v>2</v>
      </c>
      <c r="F498">
        <v>2</v>
      </c>
      <c r="G498" t="str">
        <f>IFERROR(INDEX(masuk[CTN],MATCH("B"&amp;ROW()-ROWS($A$1:$A$2),masuk[id],0)),"")</f>
        <v/>
      </c>
      <c r="H498">
        <f>SUMIF(keluar[concat],BIASA[[#This Row],[concat]],keluar[CTN])</f>
        <v>0</v>
      </c>
      <c r="I498" s="16" t="str">
        <f>IF(BIASA[[#This Row],[CTN]]=BIASA[[#This Row],[AWAL]],"",BIASA[[#This Row],[CTN]])</f>
        <v/>
      </c>
    </row>
    <row r="499" spans="1:9" x14ac:dyDescent="0.25">
      <c r="A499" t="str">
        <f>LOWER(SUBSTITUTE(SUBSTITUTE(SUBSTITUTE(BIASA[[#This Row],[NAMA BARANG]]," ",""),"-",""),".",""))</f>
        <v>bpht590balontiup(3)/mp2131ayunandemon(1box48)(1)</v>
      </c>
      <c r="B499">
        <f>IF(BIASA[[#This Row],[CTN]]=0,"",COUNT($B$2:$B498)+1)</f>
        <v>497</v>
      </c>
      <c r="C499" t="s">
        <v>777</v>
      </c>
      <c r="D499" s="9" t="s">
        <v>241</v>
      </c>
      <c r="E499">
        <f>SUM(BIASA[[#This Row],[AWAL]]-BIASA[[#This Row],[KELUAR]])</f>
        <v>4</v>
      </c>
      <c r="F499">
        <v>4</v>
      </c>
      <c r="G499" t="str">
        <f>IFERROR(INDEX(masuk[CTN],MATCH("B"&amp;ROW()-ROWS($A$1:$A$2),masuk[id],0)),"")</f>
        <v/>
      </c>
      <c r="H499">
        <f>SUMIF(keluar[concat],BIASA[[#This Row],[concat]],keluar[CTN])</f>
        <v>0</v>
      </c>
      <c r="I499" s="16" t="str">
        <f>IF(BIASA[[#This Row],[CTN]]=BIASA[[#This Row],[AWAL]],"",BIASA[[#This Row],[CTN]])</f>
        <v/>
      </c>
    </row>
    <row r="500" spans="1:9" x14ac:dyDescent="0.25">
      <c r="A500" t="str">
        <f>LOWER(SUBSTITUTE(SUBSTITUTE(SUBSTITUTE(BIASA[[#This Row],[NAMA BARANG]]," ",""),"-",""),".",""))</f>
        <v>bpikantali</v>
      </c>
      <c r="B500">
        <f>IF(BIASA[[#This Row],[CTN]]=0,"",COUNT($B$2:$B499)+1)</f>
        <v>498</v>
      </c>
      <c r="C500" t="s">
        <v>778</v>
      </c>
      <c r="D500" s="9" t="s">
        <v>2773</v>
      </c>
      <c r="E500">
        <f>SUM(BIASA[[#This Row],[AWAL]]-BIASA[[#This Row],[KELUAR]])</f>
        <v>2</v>
      </c>
      <c r="F500">
        <v>2</v>
      </c>
      <c r="G500" t="str">
        <f>IFERROR(INDEX(masuk[CTN],MATCH("B"&amp;ROW()-ROWS($A$1:$A$2),masuk[id],0)),"")</f>
        <v/>
      </c>
      <c r="H500">
        <f>SUMIF(keluar[concat],BIASA[[#This Row],[concat]],keluar[CTN])</f>
        <v>0</v>
      </c>
      <c r="I500" s="16" t="str">
        <f>IF(BIASA[[#This Row],[CTN]]=BIASA[[#This Row],[AWAL]],"",BIASA[[#This Row],[CTN]])</f>
        <v/>
      </c>
    </row>
    <row r="501" spans="1:9" x14ac:dyDescent="0.25">
      <c r="A501" t="str">
        <f>LOWER(SUBSTITUTE(SUBSTITUTE(SUBSTITUTE(BIASA[[#This Row],[NAMA BARANG]]," ",""),"-",""),".",""))</f>
        <v>bpjb273/1000</v>
      </c>
      <c r="B501">
        <f>IF(BIASA[[#This Row],[CTN]]=0,"",COUNT($B$2:$B500)+1)</f>
        <v>499</v>
      </c>
      <c r="C501" t="s">
        <v>779</v>
      </c>
      <c r="D501" s="9" t="s">
        <v>241</v>
      </c>
      <c r="E501">
        <f>SUM(BIASA[[#This Row],[AWAL]]-BIASA[[#This Row],[KELUAR]])</f>
        <v>8</v>
      </c>
      <c r="F501">
        <v>8</v>
      </c>
      <c r="G501" t="str">
        <f>IFERROR(INDEX(masuk[CTN],MATCH("B"&amp;ROW()-ROWS($A$1:$A$2),masuk[id],0)),"")</f>
        <v/>
      </c>
      <c r="H501">
        <f>SUMIF(keluar[concat],BIASA[[#This Row],[concat]],keluar[CTN])</f>
        <v>0</v>
      </c>
      <c r="I501" s="16" t="str">
        <f>IF(BIASA[[#This Row],[CTN]]=BIASA[[#This Row],[AWAL]],"",BIASA[[#This Row],[CTN]])</f>
        <v/>
      </c>
    </row>
    <row r="502" spans="1:9" x14ac:dyDescent="0.25">
      <c r="A502" t="str">
        <f>LOWER(SUBSTITUTE(SUBSTITUTE(SUBSTITUTE(BIASA[[#This Row],[NAMA BARANG]]," ",""),"-",""),".",""))</f>
        <v>bpkg1b</v>
      </c>
      <c r="B502">
        <f>IF(BIASA[[#This Row],[CTN]]=0,"",COUNT($B$2:$B501)+1)</f>
        <v>500</v>
      </c>
      <c r="C502" t="s">
        <v>780</v>
      </c>
      <c r="D502" s="9" t="s">
        <v>207</v>
      </c>
      <c r="E502">
        <f>SUM(BIASA[[#This Row],[AWAL]]-BIASA[[#This Row],[KELUAR]])</f>
        <v>6</v>
      </c>
      <c r="F502">
        <v>6</v>
      </c>
      <c r="G502" t="str">
        <f>IFERROR(INDEX(masuk[CTN],MATCH("B"&amp;ROW()-ROWS($A$1:$A$2),masuk[id],0)),"")</f>
        <v/>
      </c>
      <c r="H502">
        <f>SUMIF(keluar[concat],BIASA[[#This Row],[concat]],keluar[CTN])</f>
        <v>0</v>
      </c>
      <c r="I502" s="16" t="str">
        <f>IF(BIASA[[#This Row],[CTN]]=BIASA[[#This Row],[AWAL]],"",BIASA[[#This Row],[CTN]])</f>
        <v/>
      </c>
    </row>
    <row r="503" spans="1:9" x14ac:dyDescent="0.25">
      <c r="A503" t="str">
        <f>LOWER(SUBSTITUTE(SUBSTITUTE(SUBSTITUTE(BIASA[[#This Row],[NAMA BARANG]]," ",""),"-",""),".",""))</f>
        <v>bpkoxifancys3kt1701</v>
      </c>
      <c r="B503">
        <f>IF(BIASA[[#This Row],[CTN]]=0,"",COUNT($B$2:$B502)+1)</f>
        <v>501</v>
      </c>
      <c r="C503" t="s">
        <v>782</v>
      </c>
      <c r="D503" s="9" t="s">
        <v>207</v>
      </c>
      <c r="E503">
        <f>SUM(BIASA[[#This Row],[AWAL]]-BIASA[[#This Row],[KELUAR]])</f>
        <v>1</v>
      </c>
      <c r="F503">
        <v>2</v>
      </c>
      <c r="G503" t="str">
        <f>IFERROR(INDEX(masuk[CTN],MATCH("B"&amp;ROW()-ROWS($A$1:$A$2),masuk[id],0)),"")</f>
        <v/>
      </c>
      <c r="H503">
        <f>SUMIF(keluar[concat],BIASA[[#This Row],[concat]],keluar[CTN])</f>
        <v>1</v>
      </c>
      <c r="I503" s="16">
        <f>IF(BIASA[[#This Row],[CTN]]=BIASA[[#This Row],[AWAL]],"",BIASA[[#This Row],[CTN]])</f>
        <v>1</v>
      </c>
    </row>
    <row r="504" spans="1:9" x14ac:dyDescent="0.25">
      <c r="A504" t="str">
        <f>LOWER(SUBSTITUTE(SUBSTITUTE(SUBSTITUTE(BIASA[[#This Row],[NAMA BARANG]]," ",""),"-",""),".",""))</f>
        <v>bplightkittyhand</v>
      </c>
      <c r="B504">
        <f>IF(BIASA[[#This Row],[CTN]]=0,"",COUNT($B$2:$B503)+1)</f>
        <v>502</v>
      </c>
      <c r="C504" t="s">
        <v>783</v>
      </c>
      <c r="D504" s="9" t="s">
        <v>220</v>
      </c>
      <c r="E504">
        <f>SUM(BIASA[[#This Row],[AWAL]]-BIASA[[#This Row],[KELUAR]])</f>
        <v>4</v>
      </c>
      <c r="F504">
        <v>4</v>
      </c>
      <c r="G504" t="str">
        <f>IFERROR(INDEX(masuk[CTN],MATCH("B"&amp;ROW()-ROWS($A$1:$A$2),masuk[id],0)),"")</f>
        <v/>
      </c>
      <c r="H504">
        <f>SUMIF(keluar[concat],BIASA[[#This Row],[concat]],keluar[CTN])</f>
        <v>0</v>
      </c>
      <c r="I504" s="16" t="str">
        <f>IF(BIASA[[#This Row],[CTN]]=BIASA[[#This Row],[AWAL]],"",BIASA[[#This Row],[CTN]])</f>
        <v/>
      </c>
    </row>
    <row r="505" spans="1:9" x14ac:dyDescent="0.25">
      <c r="A505" t="str">
        <f>LOWER(SUBSTITUTE(SUBSTITUTE(SUBSTITUTE(BIASA[[#This Row],[NAMA BARANG]]," ",""),"-",""),".",""))</f>
        <v>bplightprincesshand</v>
      </c>
      <c r="B505">
        <f>IF(BIASA[[#This Row],[CTN]]=0,"",COUNT($B$2:$B504)+1)</f>
        <v>503</v>
      </c>
      <c r="C505" t="s">
        <v>784</v>
      </c>
      <c r="D505" s="9" t="s">
        <v>220</v>
      </c>
      <c r="E505">
        <f>SUM(BIASA[[#This Row],[AWAL]]-BIASA[[#This Row],[KELUAR]])</f>
        <v>9</v>
      </c>
      <c r="F505">
        <v>9</v>
      </c>
      <c r="G505" t="str">
        <f>IFERROR(INDEX(masuk[CTN],MATCH("B"&amp;ROW()-ROWS($A$1:$A$2),masuk[id],0)),"")</f>
        <v/>
      </c>
      <c r="H505">
        <f>SUMIF(keluar[concat],BIASA[[#This Row],[concat]],keluar[CTN])</f>
        <v>0</v>
      </c>
      <c r="I505" s="16" t="str">
        <f>IF(BIASA[[#This Row],[CTN]]=BIASA[[#This Row],[AWAL]],"",BIASA[[#This Row],[CTN]])</f>
        <v/>
      </c>
    </row>
    <row r="506" spans="1:9" x14ac:dyDescent="0.25">
      <c r="A506" t="str">
        <f>LOWER(SUBSTITUTE(SUBSTITUTE(SUBSTITUTE(BIASA[[#This Row],[NAMA BARANG]]," ",""),"-",""),".",""))</f>
        <v>bpmanik001(1x60)</v>
      </c>
      <c r="B506">
        <f>IF(BIASA[[#This Row],[CTN]]=0,"",COUNT($B$2:$B505)+1)</f>
        <v>504</v>
      </c>
      <c r="C506" t="s">
        <v>785</v>
      </c>
      <c r="D506" s="9" t="s">
        <v>238</v>
      </c>
      <c r="E506">
        <f>SUM(BIASA[[#This Row],[AWAL]]-BIASA[[#This Row],[KELUAR]])</f>
        <v>9</v>
      </c>
      <c r="F506">
        <v>9</v>
      </c>
      <c r="G506" t="str">
        <f>IFERROR(INDEX(masuk[CTN],MATCH("B"&amp;ROW()-ROWS($A$1:$A$2),masuk[id],0)),"")</f>
        <v/>
      </c>
      <c r="H506">
        <f>SUMIF(keluar[concat],BIASA[[#This Row],[concat]],keluar[CTN])</f>
        <v>0</v>
      </c>
      <c r="I506" s="16" t="str">
        <f>IF(BIASA[[#This Row],[CTN]]=BIASA[[#This Row],[AWAL]],"",BIASA[[#This Row],[CTN]])</f>
        <v/>
      </c>
    </row>
    <row r="507" spans="1:9" x14ac:dyDescent="0.25">
      <c r="A507" t="str">
        <f>LOWER(SUBSTITUTE(SUBSTITUTE(SUBSTITUTE(BIASA[[#This Row],[NAMA BARANG]]," ",""),"-",""),".",""))</f>
        <v>bpmd104tangan</v>
      </c>
      <c r="B507">
        <f>IF(BIASA[[#This Row],[CTN]]=0,"",COUNT($B$2:$B506)+1)</f>
        <v>505</v>
      </c>
      <c r="C507" t="s">
        <v>786</v>
      </c>
      <c r="D507" s="9" t="s">
        <v>2868</v>
      </c>
      <c r="E507">
        <f>SUM(BIASA[[#This Row],[AWAL]]-BIASA[[#This Row],[KELUAR]])</f>
        <v>2</v>
      </c>
      <c r="F507">
        <v>2</v>
      </c>
      <c r="G507" t="str">
        <f>IFERROR(INDEX(masuk[CTN],MATCH("B"&amp;ROW()-ROWS($A$1:$A$2),masuk[id],0)),"")</f>
        <v/>
      </c>
      <c r="H507">
        <f>SUMIF(keluar[concat],BIASA[[#This Row],[concat]],keluar[CTN])</f>
        <v>0</v>
      </c>
      <c r="I507" s="16" t="str">
        <f>IF(BIASA[[#This Row],[CTN]]=BIASA[[#This Row],[AWAL]],"",BIASA[[#This Row],[CTN]])</f>
        <v/>
      </c>
    </row>
    <row r="508" spans="1:9" x14ac:dyDescent="0.25">
      <c r="A508" t="str">
        <f>LOWER(SUBSTITUTE(SUBSTITUTE(SUBSTITUTE(BIASA[[#This Row],[NAMA BARANG]]," ",""),"-",""),".",""))</f>
        <v>bpmejabps202foot</v>
      </c>
      <c r="B508">
        <f>IF(BIASA[[#This Row],[CTN]]=0,"",COUNT($B$2:$B507)+1)</f>
        <v>506</v>
      </c>
      <c r="C508" t="s">
        <v>787</v>
      </c>
      <c r="D508" s="9" t="s">
        <v>2781</v>
      </c>
      <c r="E508">
        <f>SUM(BIASA[[#This Row],[AWAL]]-BIASA[[#This Row],[KELUAR]])</f>
        <v>7</v>
      </c>
      <c r="F508">
        <v>7</v>
      </c>
      <c r="G508" t="str">
        <f>IFERROR(INDEX(masuk[CTN],MATCH("B"&amp;ROW()-ROWS($A$1:$A$2),masuk[id],0)),"")</f>
        <v/>
      </c>
      <c r="H508">
        <f>SUMIF(keluar[concat],BIASA[[#This Row],[concat]],keluar[CTN])</f>
        <v>0</v>
      </c>
      <c r="I508" s="16" t="str">
        <f>IF(BIASA[[#This Row],[CTN]]=BIASA[[#This Row],[AWAL]],"",BIASA[[#This Row],[CTN]])</f>
        <v/>
      </c>
    </row>
    <row r="509" spans="1:9" x14ac:dyDescent="0.25">
      <c r="A509" t="str">
        <f>LOWER(SUBSTITUTE(SUBSTITUTE(SUBSTITUTE(BIASA[[#This Row],[NAMA BARANG]]," ",""),"-",""),".",""))</f>
        <v>bpmilk302(36)</v>
      </c>
      <c r="B509">
        <f>IF(BIASA[[#This Row],[CTN]]=0,"",COUNT($B$2:$B508)+1)</f>
        <v>507</v>
      </c>
      <c r="C509" t="s">
        <v>788</v>
      </c>
      <c r="D509" s="9" t="s">
        <v>2798</v>
      </c>
      <c r="E509">
        <f>SUM(BIASA[[#This Row],[AWAL]]-BIASA[[#This Row],[KELUAR]])</f>
        <v>35</v>
      </c>
      <c r="F509">
        <v>35</v>
      </c>
      <c r="G509" t="str">
        <f>IFERROR(INDEX(masuk[CTN],MATCH("B"&amp;ROW()-ROWS($A$1:$A$2),masuk[id],0)),"")</f>
        <v/>
      </c>
      <c r="H509">
        <f>SUMIF(keluar[concat],BIASA[[#This Row],[concat]],keluar[CTN])</f>
        <v>0</v>
      </c>
      <c r="I509" s="16" t="str">
        <f>IF(BIASA[[#This Row],[CTN]]=BIASA[[#This Row],[AWAL]],"",BIASA[[#This Row],[CTN]])</f>
        <v/>
      </c>
    </row>
    <row r="510" spans="1:9" x14ac:dyDescent="0.25">
      <c r="A510" t="str">
        <f>LOWER(SUBSTITUTE(SUBSTITUTE(SUBSTITUTE(BIASA[[#This Row],[NAMA BARANG]]," ",""),"-",""),".",""))</f>
        <v>bpminigellmaxxist133c</v>
      </c>
      <c r="B510">
        <f>IF(BIASA[[#This Row],[CTN]]=0,"",COUNT($B$2:$B509)+1)</f>
        <v>508</v>
      </c>
      <c r="C510" t="s">
        <v>789</v>
      </c>
      <c r="D510" s="9" t="s">
        <v>2869</v>
      </c>
      <c r="E510">
        <f>SUM(BIASA[[#This Row],[AWAL]]-BIASA[[#This Row],[KELUAR]])</f>
        <v>2</v>
      </c>
      <c r="F510">
        <v>2</v>
      </c>
      <c r="G510" t="str">
        <f>IFERROR(INDEX(masuk[CTN],MATCH("B"&amp;ROW()-ROWS($A$1:$A$2),masuk[id],0)),"")</f>
        <v/>
      </c>
      <c r="H510">
        <f>SUMIF(keluar[concat],BIASA[[#This Row],[concat]],keluar[CTN])</f>
        <v>0</v>
      </c>
      <c r="I510" s="16" t="str">
        <f>IF(BIASA[[#This Row],[CTN]]=BIASA[[#This Row],[AWAL]],"",BIASA[[#This Row],[CTN]])</f>
        <v/>
      </c>
    </row>
    <row r="511" spans="1:9" x14ac:dyDescent="0.25">
      <c r="A511" t="str">
        <f>LOWER(SUBSTITUTE(SUBSTITUTE(SUBSTITUTE(BIASA[[#This Row],[NAMA BARANG]]," ",""),"-",""),".",""))</f>
        <v>bpminigellsparklegold</v>
      </c>
      <c r="B511">
        <f>IF(BIASA[[#This Row],[CTN]]=0,"",COUNT($B$2:$B510)+1)</f>
        <v>509</v>
      </c>
      <c r="C511" t="s">
        <v>790</v>
      </c>
      <c r="D511" s="9" t="s">
        <v>207</v>
      </c>
      <c r="E511">
        <f>SUM(BIASA[[#This Row],[AWAL]]-BIASA[[#This Row],[KELUAR]])</f>
        <v>1</v>
      </c>
      <c r="F511">
        <v>1</v>
      </c>
      <c r="G511" t="str">
        <f>IFERROR(INDEX(masuk[CTN],MATCH("B"&amp;ROW()-ROWS($A$1:$A$2),masuk[id],0)),"")</f>
        <v/>
      </c>
      <c r="H511">
        <f>SUMIF(keluar[concat],BIASA[[#This Row],[concat]],keluar[CTN])</f>
        <v>0</v>
      </c>
      <c r="I511" s="16" t="str">
        <f>IF(BIASA[[#This Row],[CTN]]=BIASA[[#This Row],[AWAL]],"",BIASA[[#This Row],[CTN]])</f>
        <v/>
      </c>
    </row>
    <row r="512" spans="1:9" x14ac:dyDescent="0.25">
      <c r="A512" t="str">
        <f>LOWER(SUBSTITUTE(SUBSTITUTE(SUBSTITUTE(BIASA[[#This Row],[NAMA BARANG]]," ",""),"-",""),".",""))</f>
        <v>bpmmbening300ma</v>
      </c>
      <c r="B512">
        <f>IF(BIASA[[#This Row],[CTN]]=0,"",COUNT($B$2:$B511)+1)</f>
        <v>510</v>
      </c>
      <c r="C512" t="s">
        <v>791</v>
      </c>
      <c r="D512" s="9" t="s">
        <v>2870</v>
      </c>
      <c r="E512">
        <f>SUM(BIASA[[#This Row],[AWAL]]-BIASA[[#This Row],[KELUAR]])</f>
        <v>2</v>
      </c>
      <c r="F512">
        <v>2</v>
      </c>
      <c r="G512" t="str">
        <f>IFERROR(INDEX(masuk[CTN],MATCH("B"&amp;ROW()-ROWS($A$1:$A$2),masuk[id],0)),"")</f>
        <v/>
      </c>
      <c r="H512">
        <f>SUMIF(keluar[concat],BIASA[[#This Row],[concat]],keluar[CTN])</f>
        <v>0</v>
      </c>
      <c r="I512" s="16" t="str">
        <f>IF(BIASA[[#This Row],[CTN]]=BIASA[[#This Row],[AWAL]],"",BIASA[[#This Row],[CTN]])</f>
        <v/>
      </c>
    </row>
    <row r="513" spans="1:9" x14ac:dyDescent="0.25">
      <c r="A513" t="str">
        <f>LOWER(SUBSTITUTE(SUBSTITUTE(SUBSTITUTE(BIASA[[#This Row],[NAMA BARANG]]," ",""),"-",""),".",""))</f>
        <v>bpmmbutek300mb</v>
      </c>
      <c r="B513">
        <f>IF(BIASA[[#This Row],[CTN]]=0,"",COUNT($B$2:$B512)+1)</f>
        <v>511</v>
      </c>
      <c r="C513" t="s">
        <v>792</v>
      </c>
      <c r="D513" s="9" t="s">
        <v>207</v>
      </c>
      <c r="E513">
        <f>SUM(BIASA[[#This Row],[AWAL]]-BIASA[[#This Row],[KELUAR]])</f>
        <v>1</v>
      </c>
      <c r="F513">
        <v>1</v>
      </c>
      <c r="G513" t="str">
        <f>IFERROR(INDEX(masuk[CTN],MATCH("B"&amp;ROW()-ROWS($A$1:$A$2),masuk[id],0)),"")</f>
        <v/>
      </c>
      <c r="H513">
        <f>SUMIF(keluar[concat],BIASA[[#This Row],[concat]],keluar[CTN])</f>
        <v>0</v>
      </c>
      <c r="I513" s="16" t="str">
        <f>IF(BIASA[[#This Row],[CTN]]=BIASA[[#This Row],[AWAL]],"",BIASA[[#This Row],[CTN]])</f>
        <v/>
      </c>
    </row>
    <row r="514" spans="1:9" x14ac:dyDescent="0.25">
      <c r="A514" t="str">
        <f>LOWER(SUBSTITUTE(SUBSTITUTE(SUBSTITUTE(BIASA[[#This Row],[NAMA BARANG]]," ",""),"-",""),".",""))</f>
        <v>bpmobilkombinasipolos</v>
      </c>
      <c r="B514">
        <f>IF(BIASA[[#This Row],[CTN]]=0,"",COUNT($B$2:$B513)+1)</f>
        <v>512</v>
      </c>
      <c r="C514" t="s">
        <v>793</v>
      </c>
      <c r="D514" s="9" t="s">
        <v>2838</v>
      </c>
      <c r="E514">
        <f>SUM(BIASA[[#This Row],[AWAL]]-BIASA[[#This Row],[KELUAR]])</f>
        <v>11</v>
      </c>
      <c r="F514">
        <v>11</v>
      </c>
      <c r="G514" t="str">
        <f>IFERROR(INDEX(masuk[CTN],MATCH("B"&amp;ROW()-ROWS($A$1:$A$2),masuk[id],0)),"")</f>
        <v/>
      </c>
      <c r="H514">
        <f>SUMIF(keluar[concat],BIASA[[#This Row],[concat]],keluar[CTN])</f>
        <v>0</v>
      </c>
      <c r="I514" s="16" t="str">
        <f>IF(BIASA[[#This Row],[CTN]]=BIASA[[#This Row],[AWAL]],"",BIASA[[#This Row],[CTN]])</f>
        <v/>
      </c>
    </row>
    <row r="515" spans="1:9" x14ac:dyDescent="0.25">
      <c r="A515" t="str">
        <f>LOWER(SUBSTITUTE(SUBSTITUTE(SUBSTITUTE(BIASA[[#This Row],[NAMA BARANG]]," ",""),"-",""),".",""))</f>
        <v>bpmp0206kincir</v>
      </c>
      <c r="B515">
        <f>IF(BIASA[[#This Row],[CTN]]=0,"",COUNT($B$2:$B514)+1)</f>
        <v>513</v>
      </c>
      <c r="C515" t="s">
        <v>794</v>
      </c>
      <c r="E515">
        <f>SUM(BIASA[[#This Row],[AWAL]]-BIASA[[#This Row],[KELUAR]])</f>
        <v>2</v>
      </c>
      <c r="F515">
        <v>2</v>
      </c>
      <c r="G515" t="str">
        <f>IFERROR(INDEX(masuk[CTN],MATCH("B"&amp;ROW()-ROWS($A$1:$A$2),masuk[id],0)),"")</f>
        <v/>
      </c>
      <c r="H515">
        <f>SUMIF(keluar[concat],BIASA[[#This Row],[concat]],keluar[CTN])</f>
        <v>0</v>
      </c>
      <c r="I515" s="16" t="str">
        <f>IF(BIASA[[#This Row],[CTN]]=BIASA[[#This Row],[AWAL]],"",BIASA[[#This Row],[CTN]])</f>
        <v/>
      </c>
    </row>
    <row r="516" spans="1:9" x14ac:dyDescent="0.25">
      <c r="A516" t="str">
        <f>LOWER(SUBSTITUTE(SUBSTITUTE(SUBSTITUTE(BIASA[[#This Row],[NAMA BARANG]]," ",""),"-",""),".",""))</f>
        <v>bpmp2105minion</v>
      </c>
      <c r="B516">
        <f>IF(BIASA[[#This Row],[CTN]]=0,"",COUNT($B$2:$B515)+1)</f>
        <v>514</v>
      </c>
      <c r="C516" t="s">
        <v>795</v>
      </c>
      <c r="D516" s="9" t="s">
        <v>207</v>
      </c>
      <c r="E516">
        <f>SUM(BIASA[[#This Row],[AWAL]]-BIASA[[#This Row],[KELUAR]])</f>
        <v>8</v>
      </c>
      <c r="F516">
        <v>8</v>
      </c>
      <c r="G516" t="str">
        <f>IFERROR(INDEX(masuk[CTN],MATCH("B"&amp;ROW()-ROWS($A$1:$A$2),masuk[id],0)),"")</f>
        <v/>
      </c>
      <c r="H516">
        <f>SUMIF(keluar[concat],BIASA[[#This Row],[concat]],keluar[CTN])</f>
        <v>0</v>
      </c>
      <c r="I516" s="16" t="str">
        <f>IF(BIASA[[#This Row],[CTN]]=BIASA[[#This Row],[AWAL]],"",BIASA[[#This Row],[CTN]])</f>
        <v/>
      </c>
    </row>
    <row r="517" spans="1:9" x14ac:dyDescent="0.25">
      <c r="A517" t="str">
        <f>LOWER(SUBSTITUTE(SUBSTITUTE(SUBSTITUTE(BIASA[[#This Row],[NAMA BARANG]]," ",""),"-",""),".",""))</f>
        <v>bpmp6026love</v>
      </c>
      <c r="B517">
        <f>IF(BIASA[[#This Row],[CTN]]=0,"",COUNT($B$2:$B516)+1)</f>
        <v>515</v>
      </c>
      <c r="C517" t="s">
        <v>796</v>
      </c>
      <c r="D517" s="9" t="s">
        <v>207</v>
      </c>
      <c r="E517">
        <f>SUM(BIASA[[#This Row],[AWAL]]-BIASA[[#This Row],[KELUAR]])</f>
        <v>6</v>
      </c>
      <c r="F517">
        <v>6</v>
      </c>
      <c r="G517" t="str">
        <f>IFERROR(INDEX(masuk[CTN],MATCH("B"&amp;ROW()-ROWS($A$1:$A$2),masuk[id],0)),"")</f>
        <v/>
      </c>
      <c r="H517">
        <f>SUMIF(keluar[concat],BIASA[[#This Row],[concat]],keluar[CTN])</f>
        <v>0</v>
      </c>
      <c r="I517" s="16" t="str">
        <f>IF(BIASA[[#This Row],[CTN]]=BIASA[[#This Row],[AWAL]],"",BIASA[[#This Row],[CTN]])</f>
        <v/>
      </c>
    </row>
    <row r="518" spans="1:9" x14ac:dyDescent="0.25">
      <c r="A518" t="str">
        <f>LOWER(SUBSTITUTE(SUBSTITUTE(SUBSTITUTE(BIASA[[#This Row],[NAMA BARANG]]," ",""),"-",""),".",""))</f>
        <v>bpmp60992smurf1x48</v>
      </c>
      <c r="B518">
        <f>IF(BIASA[[#This Row],[CTN]]=0,"",COUNT($B$2:$B517)+1)</f>
        <v>516</v>
      </c>
      <c r="C518" t="s">
        <v>797</v>
      </c>
      <c r="D518" s="9" t="s">
        <v>241</v>
      </c>
      <c r="E518">
        <f>SUM(BIASA[[#This Row],[AWAL]]-BIASA[[#This Row],[KELUAR]])</f>
        <v>2</v>
      </c>
      <c r="F518">
        <v>2</v>
      </c>
      <c r="G518" t="str">
        <f>IFERROR(INDEX(masuk[CTN],MATCH("B"&amp;ROW()-ROWS($A$1:$A$2),masuk[id],0)),"")</f>
        <v/>
      </c>
      <c r="H518">
        <f>SUMIF(keluar[concat],BIASA[[#This Row],[concat]],keluar[CTN])</f>
        <v>0</v>
      </c>
      <c r="I518" s="16" t="str">
        <f>IF(BIASA[[#This Row],[CTN]]=BIASA[[#This Row],[AWAL]],"",BIASA[[#This Row],[CTN]])</f>
        <v/>
      </c>
    </row>
    <row r="519" spans="1:9" x14ac:dyDescent="0.25">
      <c r="A519" t="str">
        <f>LOWER(SUBSTITUTE(SUBSTITUTE(SUBSTITUTE(BIASA[[#This Row],[NAMA BARANG]]," ",""),"-",""),".",""))</f>
        <v>bponoffmmouse</v>
      </c>
      <c r="B519">
        <f>IF(BIASA[[#This Row],[CTN]]=0,"",COUNT($B$2:$B518)+1)</f>
        <v>517</v>
      </c>
      <c r="C519" t="s">
        <v>798</v>
      </c>
      <c r="D519" s="9" t="s">
        <v>2871</v>
      </c>
      <c r="E519">
        <f>SUM(BIASA[[#This Row],[AWAL]]-BIASA[[#This Row],[KELUAR]])</f>
        <v>1</v>
      </c>
      <c r="F519">
        <v>1</v>
      </c>
      <c r="G519" t="str">
        <f>IFERROR(INDEX(masuk[CTN],MATCH("B"&amp;ROW()-ROWS($A$1:$A$2),masuk[id],0)),"")</f>
        <v/>
      </c>
      <c r="H519">
        <f>SUMIF(keluar[concat],BIASA[[#This Row],[concat]],keluar[CTN])</f>
        <v>0</v>
      </c>
      <c r="I519" s="16" t="str">
        <f>IF(BIASA[[#This Row],[CTN]]=BIASA[[#This Row],[AWAL]],"",BIASA[[#This Row],[CTN]])</f>
        <v/>
      </c>
    </row>
    <row r="520" spans="1:9" x14ac:dyDescent="0.25">
      <c r="A520" t="str">
        <f>LOWER(SUBSTITUTE(SUBSTITUTE(SUBSTITUTE(BIASA[[#This Row],[NAMA BARANG]]," ",""),"-",""),".",""))</f>
        <v>bpougierrabbit</v>
      </c>
      <c r="B520">
        <f>IF(BIASA[[#This Row],[CTN]]=0,"",COUNT($B$2:$B519)+1)</f>
        <v>518</v>
      </c>
      <c r="C520" t="s">
        <v>799</v>
      </c>
      <c r="D520" s="9" t="s">
        <v>2799</v>
      </c>
      <c r="E520">
        <f>SUM(BIASA[[#This Row],[AWAL]]-BIASA[[#This Row],[KELUAR]])</f>
        <v>18</v>
      </c>
      <c r="F520">
        <v>18</v>
      </c>
      <c r="G520" t="str">
        <f>IFERROR(INDEX(masuk[CTN],MATCH("B"&amp;ROW()-ROWS($A$1:$A$2),masuk[id],0)),"")</f>
        <v/>
      </c>
      <c r="H520">
        <f>SUMIF(keluar[concat],BIASA[[#This Row],[concat]],keluar[CTN])</f>
        <v>0</v>
      </c>
      <c r="I520" s="16" t="str">
        <f>IF(BIASA[[#This Row],[CTN]]=BIASA[[#This Row],[AWAL]],"",BIASA[[#This Row],[CTN]])</f>
        <v/>
      </c>
    </row>
    <row r="521" spans="1:9" x14ac:dyDescent="0.25">
      <c r="A521" t="str">
        <f>LOWER(SUBSTITUTE(SUBSTITUTE(SUBSTITUTE(BIASA[[#This Row],[NAMA BARANG]]," ",""),"-",""),".",""))</f>
        <v>bppelangi6611(2)/005(2)</v>
      </c>
      <c r="B521">
        <f>IF(BIASA[[#This Row],[CTN]]=0,"",COUNT($B$2:$B520)+1)</f>
        <v>519</v>
      </c>
      <c r="C521" t="s">
        <v>801</v>
      </c>
      <c r="D521" s="9" t="s">
        <v>2811</v>
      </c>
      <c r="E521">
        <f>SUM(BIASA[[#This Row],[AWAL]]-BIASA[[#This Row],[KELUAR]])</f>
        <v>4</v>
      </c>
      <c r="F521">
        <v>4</v>
      </c>
      <c r="G521" t="str">
        <f>IFERROR(INDEX(masuk[CTN],MATCH("B"&amp;ROW()-ROWS($A$1:$A$2),masuk[id],0)),"")</f>
        <v/>
      </c>
      <c r="H521">
        <f>SUMIF(keluar[concat],BIASA[[#This Row],[concat]],keluar[CTN])</f>
        <v>0</v>
      </c>
      <c r="I521" s="16" t="str">
        <f>IF(BIASA[[#This Row],[CTN]]=BIASA[[#This Row],[AWAL]],"",BIASA[[#This Row],[CTN]])</f>
        <v/>
      </c>
    </row>
    <row r="522" spans="1:9" x14ac:dyDescent="0.25">
      <c r="A522" t="str">
        <f>LOWER(SUBSTITUTE(SUBSTITUTE(SUBSTITUTE(BIASA[[#This Row],[NAMA BARANG]]," ",""),"-",""),".",""))</f>
        <v>bppelangi9310</v>
      </c>
      <c r="B522">
        <f>IF(BIASA[[#This Row],[CTN]]=0,"",COUNT($B$2:$B521)+1)</f>
        <v>520</v>
      </c>
      <c r="C522" t="s">
        <v>802</v>
      </c>
      <c r="D522" s="9" t="s">
        <v>2811</v>
      </c>
      <c r="E522">
        <f>SUM(BIASA[[#This Row],[AWAL]]-BIASA[[#This Row],[KELUAR]])</f>
        <v>2</v>
      </c>
      <c r="F522">
        <v>2</v>
      </c>
      <c r="G522" t="str">
        <f>IFERROR(INDEX(masuk[CTN],MATCH("B"&amp;ROW()-ROWS($A$1:$A$2),masuk[id],0)),"")</f>
        <v/>
      </c>
      <c r="H522">
        <f>SUMIF(keluar[concat],BIASA[[#This Row],[concat]],keluar[CTN])</f>
        <v>0</v>
      </c>
      <c r="I522" s="16" t="str">
        <f>IF(BIASA[[#This Row],[CTN]]=BIASA[[#This Row],[AWAL]],"",BIASA[[#This Row],[CTN]])</f>
        <v/>
      </c>
    </row>
    <row r="523" spans="1:9" x14ac:dyDescent="0.25">
      <c r="A523" t="str">
        <f>LOWER(SUBSTITUTE(SUBSTITUTE(SUBSTITUTE(BIASA[[#This Row],[NAMA BARANG]]," ",""),"-",""),".",""))</f>
        <v>bppengliterlestari</v>
      </c>
      <c r="B523">
        <f>IF(BIASA[[#This Row],[CTN]]=0,"",COUNT($B$2:$B522)+1)</f>
        <v>521</v>
      </c>
      <c r="C523" t="s">
        <v>803</v>
      </c>
      <c r="D523" s="9" t="s">
        <v>2847</v>
      </c>
      <c r="E523">
        <f>SUM(BIASA[[#This Row],[AWAL]]-BIASA[[#This Row],[KELUAR]])</f>
        <v>12</v>
      </c>
      <c r="F523">
        <v>12</v>
      </c>
      <c r="G523" t="str">
        <f>IFERROR(INDEX(masuk[CTN],MATCH("B"&amp;ROW()-ROWS($A$1:$A$2),masuk[id],0)),"")</f>
        <v/>
      </c>
      <c r="H523">
        <f>SUMIF(keluar[concat],BIASA[[#This Row],[concat]],keluar[CTN])</f>
        <v>0</v>
      </c>
      <c r="I523" s="16" t="str">
        <f>IF(BIASA[[#This Row],[CTN]]=BIASA[[#This Row],[AWAL]],"",BIASA[[#This Row],[CTN]])</f>
        <v/>
      </c>
    </row>
    <row r="524" spans="1:9" x14ac:dyDescent="0.25">
      <c r="A524" t="str">
        <f>LOWER(SUBSTITUTE(SUBSTITUTE(SUBSTITUTE(BIASA[[#This Row],[NAMA BARANG]]," ",""),"-",""),".",""))</f>
        <v>bppentx155</v>
      </c>
      <c r="B524">
        <f>IF(BIASA[[#This Row],[CTN]]=0,"",COUNT($B$2:$B523)+1)</f>
        <v>522</v>
      </c>
      <c r="C524" t="s">
        <v>804</v>
      </c>
      <c r="D524" s="9" t="s">
        <v>2857</v>
      </c>
      <c r="E524">
        <f>SUM(BIASA[[#This Row],[AWAL]]-BIASA[[#This Row],[KELUAR]])</f>
        <v>2</v>
      </c>
      <c r="F524">
        <v>2</v>
      </c>
      <c r="G524" t="str">
        <f>IFERROR(INDEX(masuk[CTN],MATCH("B"&amp;ROW()-ROWS($A$1:$A$2),masuk[id],0)),"")</f>
        <v/>
      </c>
      <c r="H524">
        <f>SUMIF(keluar[concat],BIASA[[#This Row],[concat]],keluar[CTN])</f>
        <v>0</v>
      </c>
      <c r="I524" s="16" t="str">
        <f>IF(BIASA[[#This Row],[CTN]]=BIASA[[#This Row],[AWAL]],"",BIASA[[#This Row],[CTN]])</f>
        <v/>
      </c>
    </row>
    <row r="525" spans="1:9" x14ac:dyDescent="0.25">
      <c r="A525" t="str">
        <f>LOWER(SUBSTITUTE(SUBSTITUTE(SUBSTITUTE(BIASA[[#This Row],[NAMA BARANG]]," ",""),"-",""),".",""))</f>
        <v>bpsepaturoda084(48)</v>
      </c>
      <c r="B525">
        <f>IF(BIASA[[#This Row],[CTN]]=0,"",COUNT($B$2:$B524)+1)</f>
        <v>523</v>
      </c>
      <c r="C525" t="s">
        <v>805</v>
      </c>
      <c r="D525" s="9" t="s">
        <v>207</v>
      </c>
      <c r="E525">
        <f>SUM(BIASA[[#This Row],[AWAL]]-BIASA[[#This Row],[KELUAR]])</f>
        <v>2</v>
      </c>
      <c r="F525">
        <v>2</v>
      </c>
      <c r="G525" t="str">
        <f>IFERROR(INDEX(masuk[CTN],MATCH("B"&amp;ROW()-ROWS($A$1:$A$2),masuk[id],0)),"")</f>
        <v/>
      </c>
      <c r="H525">
        <f>SUMIF(keluar[concat],BIASA[[#This Row],[concat]],keluar[CTN])</f>
        <v>0</v>
      </c>
      <c r="I525" s="16" t="str">
        <f>IF(BIASA[[#This Row],[CTN]]=BIASA[[#This Row],[AWAL]],"",BIASA[[#This Row],[CTN]])</f>
        <v/>
      </c>
    </row>
    <row r="526" spans="1:9" x14ac:dyDescent="0.25">
      <c r="A526" t="str">
        <f>LOWER(SUBSTITUTE(SUBSTITUTE(SUBSTITUTE(BIASA[[#This Row],[NAMA BARANG]]," ",""),"-",""),".",""))</f>
        <v>bpsf2991twoinone</v>
      </c>
      <c r="B526">
        <f>IF(BIASA[[#This Row],[CTN]]=0,"",COUNT($B$2:$B525)+1)</f>
        <v>524</v>
      </c>
      <c r="C526" t="s">
        <v>806</v>
      </c>
      <c r="D526" s="9" t="s">
        <v>2857</v>
      </c>
      <c r="E526">
        <f>SUM(BIASA[[#This Row],[AWAL]]-BIASA[[#This Row],[KELUAR]])</f>
        <v>11</v>
      </c>
      <c r="F526">
        <v>11</v>
      </c>
      <c r="G526" t="str">
        <f>IFERROR(INDEX(masuk[CTN],MATCH("B"&amp;ROW()-ROWS($A$1:$A$2),masuk[id],0)),"")</f>
        <v/>
      </c>
      <c r="H526">
        <f>SUMIF(keluar[concat],BIASA[[#This Row],[concat]],keluar[CTN])</f>
        <v>0</v>
      </c>
      <c r="I526" s="16" t="str">
        <f>IF(BIASA[[#This Row],[CTN]]=BIASA[[#This Row],[AWAL]],"",BIASA[[#This Row],[CTN]])</f>
        <v/>
      </c>
    </row>
    <row r="527" spans="1:9" x14ac:dyDescent="0.25">
      <c r="A527" t="str">
        <f>LOWER(SUBSTITUTE(SUBSTITUTE(SUBSTITUTE(BIASA[[#This Row],[NAMA BARANG]]," ",""),"-",""),".",""))</f>
        <v>bpsika189ht(20)/biru(3)</v>
      </c>
      <c r="B527">
        <f>IF(BIASA[[#This Row],[CTN]]=0,"",COUNT($B$2:$B526)+1)</f>
        <v>525</v>
      </c>
      <c r="C527" t="s">
        <v>807</v>
      </c>
      <c r="D527" s="9" t="s">
        <v>2867</v>
      </c>
      <c r="E527">
        <f>SUM(BIASA[[#This Row],[AWAL]]-BIASA[[#This Row],[KELUAR]])</f>
        <v>23</v>
      </c>
      <c r="F527">
        <v>23</v>
      </c>
      <c r="G527" t="str">
        <f>IFERROR(INDEX(masuk[CTN],MATCH("B"&amp;ROW()-ROWS($A$1:$A$2),masuk[id],0)),"")</f>
        <v/>
      </c>
      <c r="H527">
        <f>SUMIF(keluar[concat],BIASA[[#This Row],[concat]],keluar[CTN])</f>
        <v>0</v>
      </c>
      <c r="I527" s="16" t="str">
        <f>IF(BIASA[[#This Row],[CTN]]=BIASA[[#This Row],[AWAL]],"",BIASA[[#This Row],[CTN]])</f>
        <v/>
      </c>
    </row>
    <row r="528" spans="1:9" x14ac:dyDescent="0.25">
      <c r="A528" t="str">
        <f>LOWER(SUBSTITUTE(SUBSTITUTE(SUBSTITUTE(BIASA[[#This Row],[NAMA BARANG]]," ",""),"-",""),".",""))</f>
        <v>bpskylines6black</v>
      </c>
      <c r="B528">
        <f>IF(BIASA[[#This Row],[CTN]]=0,"",COUNT($B$2:$B527)+1)</f>
        <v>526</v>
      </c>
      <c r="C528" t="s">
        <v>808</v>
      </c>
      <c r="D528" s="9" t="s">
        <v>207</v>
      </c>
      <c r="E528">
        <f>SUM(BIASA[[#This Row],[AWAL]]-BIASA[[#This Row],[KELUAR]])</f>
        <v>3</v>
      </c>
      <c r="F528">
        <v>3</v>
      </c>
      <c r="G528" t="str">
        <f>IFERROR(INDEX(masuk[CTN],MATCH("B"&amp;ROW()-ROWS($A$1:$A$2),masuk[id],0)),"")</f>
        <v/>
      </c>
      <c r="H528">
        <f>SUMIF(keluar[concat],BIASA[[#This Row],[concat]],keluar[CTN])</f>
        <v>0</v>
      </c>
      <c r="I528" s="16" t="str">
        <f>IF(BIASA[[#This Row],[CTN]]=BIASA[[#This Row],[AWAL]],"",BIASA[[#This Row],[CTN]])</f>
        <v/>
      </c>
    </row>
    <row r="529" spans="1:9" x14ac:dyDescent="0.25">
      <c r="A529" t="str">
        <f>LOWER(SUBSTITUTE(SUBSTITUTE(SUBSTITUTE(BIASA[[#This Row],[NAMA BARANG]]," ",""),"-",""),".",""))</f>
        <v>bpsmile2038(36)</v>
      </c>
      <c r="B529">
        <f>IF(BIASA[[#This Row],[CTN]]=0,"",COUNT($B$2:$B528)+1)</f>
        <v>527</v>
      </c>
      <c r="C529" t="s">
        <v>809</v>
      </c>
      <c r="D529" s="9" t="s">
        <v>2798</v>
      </c>
      <c r="E529">
        <f>SUM(BIASA[[#This Row],[AWAL]]-BIASA[[#This Row],[KELUAR]])</f>
        <v>36</v>
      </c>
      <c r="F529">
        <v>36</v>
      </c>
      <c r="G529" t="str">
        <f>IFERROR(INDEX(masuk[CTN],MATCH("B"&amp;ROW()-ROWS($A$1:$A$2),masuk[id],0)),"")</f>
        <v/>
      </c>
      <c r="H529">
        <f>SUMIF(keluar[concat],BIASA[[#This Row],[concat]],keluar[CTN])</f>
        <v>0</v>
      </c>
      <c r="I529" s="16" t="str">
        <f>IF(BIASA[[#This Row],[CTN]]=BIASA[[#This Row],[AWAL]],"",BIASA[[#This Row],[CTN]])</f>
        <v/>
      </c>
    </row>
    <row r="530" spans="1:9" x14ac:dyDescent="0.25">
      <c r="A530" t="str">
        <f>LOWER(SUBSTITUTE(SUBSTITUTE(SUBSTITUTE(BIASA[[#This Row],[NAMA BARANG]]," ",""),"-",""),".",""))</f>
        <v>bpsnoopybening300ma</v>
      </c>
      <c r="B530">
        <f>IF(BIASA[[#This Row],[CTN]]=0,"",COUNT($B$2:$B529)+1)</f>
        <v>528</v>
      </c>
      <c r="C530" t="s">
        <v>810</v>
      </c>
      <c r="D530" s="9" t="s">
        <v>2870</v>
      </c>
      <c r="E530">
        <f>SUM(BIASA[[#This Row],[AWAL]]-BIASA[[#This Row],[KELUAR]])</f>
        <v>4</v>
      </c>
      <c r="F530">
        <v>4</v>
      </c>
      <c r="G530" t="str">
        <f>IFERROR(INDEX(masuk[CTN],MATCH("B"&amp;ROW()-ROWS($A$1:$A$2),masuk[id],0)),"")</f>
        <v/>
      </c>
      <c r="H530">
        <f>SUMIF(keluar[concat],BIASA[[#This Row],[concat]],keluar[CTN])</f>
        <v>0</v>
      </c>
      <c r="I530" s="16" t="str">
        <f>IF(BIASA[[#This Row],[CTN]]=BIASA[[#This Row],[AWAL]],"",BIASA[[#This Row],[CTN]])</f>
        <v/>
      </c>
    </row>
    <row r="531" spans="1:9" x14ac:dyDescent="0.25">
      <c r="A531" t="str">
        <f>LOWER(SUBSTITUTE(SUBSTITUTE(SUBSTITUTE(BIASA[[#This Row],[NAMA BARANG]]," ",""),"-",""),".",""))</f>
        <v>bpst4005/5w+mech</v>
      </c>
      <c r="B531">
        <f>IF(BIASA[[#This Row],[CTN]]=0,"",COUNT($B$2:$B530)+1)</f>
        <v>529</v>
      </c>
      <c r="C531" t="s">
        <v>811</v>
      </c>
      <c r="E531">
        <f>SUM(BIASA[[#This Row],[AWAL]]-BIASA[[#This Row],[KELUAR]])</f>
        <v>2</v>
      </c>
      <c r="F531">
        <v>2</v>
      </c>
      <c r="G531" t="str">
        <f>IFERROR(INDEX(masuk[CTN],MATCH("B"&amp;ROW()-ROWS($A$1:$A$2),masuk[id],0)),"")</f>
        <v/>
      </c>
      <c r="H531">
        <f>SUMIF(keluar[concat],BIASA[[#This Row],[concat]],keluar[CTN])</f>
        <v>0</v>
      </c>
      <c r="I531" s="16" t="str">
        <f>IF(BIASA[[#This Row],[CTN]]=BIASA[[#This Row],[AWAL]],"",BIASA[[#This Row],[CTN]])</f>
        <v/>
      </c>
    </row>
    <row r="532" spans="1:9" x14ac:dyDescent="0.25">
      <c r="A532" t="str">
        <f>LOWER(SUBSTITUTE(SUBSTITUTE(SUBSTITUTE(BIASA[[#This Row],[NAMA BARANG]]," ",""),"-",""),".",""))</f>
        <v>bpstandpenb9212</v>
      </c>
      <c r="B532">
        <f>IF(BIASA[[#This Row],[CTN]]=0,"",COUNT($B$2:$B531)+1)</f>
        <v>530</v>
      </c>
      <c r="C532" t="s">
        <v>812</v>
      </c>
      <c r="D532" s="9" t="s">
        <v>2781</v>
      </c>
      <c r="E532">
        <f>SUM(BIASA[[#This Row],[AWAL]]-BIASA[[#This Row],[KELUAR]])</f>
        <v>2</v>
      </c>
      <c r="F532">
        <v>2</v>
      </c>
      <c r="G532" t="str">
        <f>IFERROR(INDEX(masuk[CTN],MATCH("B"&amp;ROW()-ROWS($A$1:$A$2),masuk[id],0)),"")</f>
        <v/>
      </c>
      <c r="H532">
        <f>SUMIF(keluar[concat],BIASA[[#This Row],[concat]],keluar[CTN])</f>
        <v>0</v>
      </c>
      <c r="I532" s="16" t="str">
        <f>IF(BIASA[[#This Row],[CTN]]=BIASA[[#This Row],[AWAL]],"",BIASA[[#This Row],[CTN]])</f>
        <v/>
      </c>
    </row>
    <row r="533" spans="1:9" x14ac:dyDescent="0.25">
      <c r="A533" t="str">
        <f>LOWER(SUBSTITUTE(SUBSTITUTE(SUBSTITUTE(BIASA[[#This Row],[NAMA BARANG]]," ",""),"-",""),".",""))</f>
        <v>bpstickcolortopht</v>
      </c>
      <c r="B533">
        <f>IF(BIASA[[#This Row],[CTN]]=0,"",COUNT($B$2:$B532)+1)</f>
        <v>531</v>
      </c>
      <c r="C533" t="s">
        <v>813</v>
      </c>
      <c r="D533" s="9" t="s">
        <v>2872</v>
      </c>
      <c r="E533">
        <f>SUM(BIASA[[#This Row],[AWAL]]-BIASA[[#This Row],[KELUAR]])</f>
        <v>4</v>
      </c>
      <c r="F533">
        <v>4</v>
      </c>
      <c r="G533" t="str">
        <f>IFERROR(INDEX(masuk[CTN],MATCH("B"&amp;ROW()-ROWS($A$1:$A$2),masuk[id],0)),"")</f>
        <v/>
      </c>
      <c r="H533">
        <f>SUMIF(keluar[concat],BIASA[[#This Row],[concat]],keluar[CTN])</f>
        <v>0</v>
      </c>
      <c r="I533" s="16" t="str">
        <f>IF(BIASA[[#This Row],[CTN]]=BIASA[[#This Row],[AWAL]],"",BIASA[[#This Row],[CTN]])</f>
        <v/>
      </c>
    </row>
    <row r="534" spans="1:9" x14ac:dyDescent="0.25">
      <c r="A534" t="str">
        <f>LOWER(SUBSTITUTE(SUBSTITUTE(SUBSTITUTE(BIASA[[#This Row],[NAMA BARANG]]," ",""),"-",""),".",""))</f>
        <v>bpstickcolortoplightblue</v>
      </c>
      <c r="B534">
        <f>IF(BIASA[[#This Row],[CTN]]=0,"",COUNT($B$2:$B533)+1)</f>
        <v>532</v>
      </c>
      <c r="C534" t="s">
        <v>814</v>
      </c>
      <c r="D534" s="9" t="s">
        <v>2872</v>
      </c>
      <c r="E534">
        <f>SUM(BIASA[[#This Row],[AWAL]]-BIASA[[#This Row],[KELUAR]])</f>
        <v>3</v>
      </c>
      <c r="F534">
        <v>3</v>
      </c>
      <c r="G534" t="str">
        <f>IFERROR(INDEX(masuk[CTN],MATCH("B"&amp;ROW()-ROWS($A$1:$A$2),masuk[id],0)),"")</f>
        <v/>
      </c>
      <c r="H534">
        <f>SUMIF(keluar[concat],BIASA[[#This Row],[concat]],keluar[CTN])</f>
        <v>0</v>
      </c>
      <c r="I534" s="16" t="str">
        <f>IF(BIASA[[#This Row],[CTN]]=BIASA[[#This Row],[AWAL]],"",BIASA[[#This Row],[CTN]])</f>
        <v/>
      </c>
    </row>
    <row r="535" spans="1:9" x14ac:dyDescent="0.25">
      <c r="A535" t="str">
        <f>LOWER(SUBSTITUTE(SUBSTITUTE(SUBSTITUTE(BIASA[[#This Row],[NAMA BARANG]]," ",""),"-",""),".",""))</f>
        <v>bpsulingbutek2856</v>
      </c>
      <c r="B535">
        <f>IF(BIASA[[#This Row],[CTN]]=0,"",COUNT($B$2:$B534)+1)</f>
        <v>533</v>
      </c>
      <c r="C535" t="s">
        <v>815</v>
      </c>
      <c r="D535" s="9" t="s">
        <v>207</v>
      </c>
      <c r="E535">
        <f>SUM(BIASA[[#This Row],[AWAL]]-BIASA[[#This Row],[KELUAR]])</f>
        <v>2</v>
      </c>
      <c r="F535">
        <v>2</v>
      </c>
      <c r="G535" t="str">
        <f>IFERROR(INDEX(masuk[CTN],MATCH("B"&amp;ROW()-ROWS($A$1:$A$2),masuk[id],0)),"")</f>
        <v/>
      </c>
      <c r="H535">
        <f>SUMIF(keluar[concat],BIASA[[#This Row],[concat]],keluar[CTN])</f>
        <v>0</v>
      </c>
      <c r="I535" s="16" t="str">
        <f>IF(BIASA[[#This Row],[CTN]]=BIASA[[#This Row],[AWAL]],"",BIASA[[#This Row],[CTN]])</f>
        <v/>
      </c>
    </row>
    <row r="536" spans="1:9" x14ac:dyDescent="0.25">
      <c r="A536" t="str">
        <f>LOWER(SUBSTITUTE(SUBSTITUTE(SUBSTITUTE(BIASA[[#This Row],[NAMA BARANG]]," ",""),"-",""),".",""))</f>
        <v>bptali1835</v>
      </c>
      <c r="B536">
        <f>IF(BIASA[[#This Row],[CTN]]=0,"",COUNT($B$2:$B535)+1)</f>
        <v>534</v>
      </c>
      <c r="C536" t="s">
        <v>816</v>
      </c>
      <c r="D536" s="9" t="s">
        <v>2771</v>
      </c>
      <c r="E536">
        <f>SUM(BIASA[[#This Row],[AWAL]]-BIASA[[#This Row],[KELUAR]])</f>
        <v>2</v>
      </c>
      <c r="F536">
        <v>2</v>
      </c>
      <c r="G536" t="str">
        <f>IFERROR(INDEX(masuk[CTN],MATCH("B"&amp;ROW()-ROWS($A$1:$A$2),masuk[id],0)),"")</f>
        <v/>
      </c>
      <c r="H536">
        <f>SUMIF(keluar[concat],BIASA[[#This Row],[concat]],keluar[CTN])</f>
        <v>0</v>
      </c>
      <c r="I536" s="16" t="str">
        <f>IF(BIASA[[#This Row],[CTN]]=BIASA[[#This Row],[AWAL]],"",BIASA[[#This Row],[CTN]])</f>
        <v/>
      </c>
    </row>
    <row r="537" spans="1:9" x14ac:dyDescent="0.25">
      <c r="A537" t="str">
        <f>LOWER(SUBSTITUTE(SUBSTITUTE(SUBSTITUTE(BIASA[[#This Row],[NAMA BARANG]]," ",""),"-",""),".",""))</f>
        <v>bptalipn1001</v>
      </c>
      <c r="B537">
        <f>IF(BIASA[[#This Row],[CTN]]=0,"",COUNT($B$2:$B536)+1)</f>
        <v>535</v>
      </c>
      <c r="C537" t="s">
        <v>817</v>
      </c>
      <c r="D537" s="9" t="s">
        <v>2773</v>
      </c>
      <c r="E537">
        <f>SUM(BIASA[[#This Row],[AWAL]]-BIASA[[#This Row],[KELUAR]])</f>
        <v>8</v>
      </c>
      <c r="F537">
        <v>8</v>
      </c>
      <c r="G537" t="str">
        <f>IFERROR(INDEX(masuk[CTN],MATCH("B"&amp;ROW()-ROWS($A$1:$A$2),masuk[id],0)),"")</f>
        <v/>
      </c>
      <c r="H537">
        <f>SUMIF(keluar[concat],BIASA[[#This Row],[concat]],keluar[CTN])</f>
        <v>0</v>
      </c>
      <c r="I537" s="16" t="str">
        <f>IF(BIASA[[#This Row],[CTN]]=BIASA[[#This Row],[AWAL]],"",BIASA[[#This Row],[CTN]])</f>
        <v/>
      </c>
    </row>
    <row r="538" spans="1:9" x14ac:dyDescent="0.25">
      <c r="A538" t="str">
        <f>LOWER(SUBSTITUTE(SUBSTITUTE(SUBSTITUTE(BIASA[[#This Row],[NAMA BARANG]]," ",""),"-",""),".",""))</f>
        <v>bptekkenwarnapp30</v>
      </c>
      <c r="B538">
        <f>IF(BIASA[[#This Row],[CTN]]=0,"",COUNT($B$2:$B537)+1)</f>
        <v>536</v>
      </c>
      <c r="C538" t="s">
        <v>818</v>
      </c>
      <c r="D538" s="9" t="s">
        <v>2799</v>
      </c>
      <c r="E538">
        <f>SUM(BIASA[[#This Row],[AWAL]]-BIASA[[#This Row],[KELUAR]])</f>
        <v>3</v>
      </c>
      <c r="F538">
        <v>3</v>
      </c>
      <c r="G538" t="str">
        <f>IFERROR(INDEX(masuk[CTN],MATCH("B"&amp;ROW()-ROWS($A$1:$A$2),masuk[id],0)),"")</f>
        <v/>
      </c>
      <c r="H538">
        <f>SUMIF(keluar[concat],BIASA[[#This Row],[concat]],keluar[CTN])</f>
        <v>0</v>
      </c>
      <c r="I538" s="16" t="str">
        <f>IF(BIASA[[#This Row],[CTN]]=BIASA[[#This Row],[AWAL]],"",BIASA[[#This Row],[CTN]])</f>
        <v/>
      </c>
    </row>
    <row r="539" spans="1:9" x14ac:dyDescent="0.25">
      <c r="A539" t="str">
        <f>LOWER(SUBSTITUTE(SUBSTITUTE(SUBSTITUTE(BIASA[[#This Row],[NAMA BARANG]]," ",""),"-",""),".",""))</f>
        <v>bpterompet(48)</v>
      </c>
      <c r="B539">
        <f>IF(BIASA[[#This Row],[CTN]]=0,"",COUNT($B$2:$B538)+1)</f>
        <v>537</v>
      </c>
      <c r="C539" t="s">
        <v>819</v>
      </c>
      <c r="D539" s="9" t="s">
        <v>241</v>
      </c>
      <c r="E539">
        <f>SUM(BIASA[[#This Row],[AWAL]]-BIASA[[#This Row],[KELUAR]])</f>
        <v>6</v>
      </c>
      <c r="F539">
        <v>6</v>
      </c>
      <c r="G539" t="str">
        <f>IFERROR(INDEX(masuk[CTN],MATCH("B"&amp;ROW()-ROWS($A$1:$A$2),masuk[id],0)),"")</f>
        <v/>
      </c>
      <c r="H539">
        <f>SUMIF(keluar[concat],BIASA[[#This Row],[concat]],keluar[CTN])</f>
        <v>0</v>
      </c>
      <c r="I539" s="16" t="str">
        <f>IF(BIASA[[#This Row],[CTN]]=BIASA[[#This Row],[AWAL]],"",BIASA[[#This Row],[CTN]])</f>
        <v/>
      </c>
    </row>
    <row r="540" spans="1:9" x14ac:dyDescent="0.25">
      <c r="A540" t="str">
        <f>LOWER(SUBSTITUTE(SUBSTITUTE(SUBSTITUTE(BIASA[[#This Row],[NAMA BARANG]]," ",""),"-",""),".",""))</f>
        <v>bptf1190b</v>
      </c>
      <c r="B540">
        <f>IF(BIASA[[#This Row],[CTN]]=0,"",COUNT($B$2:$B539)+1)</f>
        <v>538</v>
      </c>
      <c r="C540" t="s">
        <v>820</v>
      </c>
      <c r="D540" s="9" t="s">
        <v>207</v>
      </c>
      <c r="E540">
        <f>SUM(BIASA[[#This Row],[AWAL]]-BIASA[[#This Row],[KELUAR]])</f>
        <v>6</v>
      </c>
      <c r="F540">
        <v>9</v>
      </c>
      <c r="G540" t="str">
        <f>IFERROR(INDEX(masuk[CTN],MATCH("B"&amp;ROW()-ROWS($A$1:$A$2),masuk[id],0)),"")</f>
        <v/>
      </c>
      <c r="H540">
        <f>SUMIF(keluar[concat],BIASA[[#This Row],[concat]],keluar[CTN])</f>
        <v>3</v>
      </c>
      <c r="I540" s="16">
        <f>IF(BIASA[[#This Row],[CTN]]=BIASA[[#This Row],[AWAL]],"",BIASA[[#This Row],[CTN]])</f>
        <v>6</v>
      </c>
    </row>
    <row r="541" spans="1:9" x14ac:dyDescent="0.25">
      <c r="A541" t="str">
        <f>LOWER(SUBSTITUTE(SUBSTITUTE(SUBSTITUTE(BIASA[[#This Row],[NAMA BARANG]]," ",""),"-",""),".",""))</f>
        <v>bptf228</v>
      </c>
      <c r="B541">
        <f>IF(BIASA[[#This Row],[CTN]]=0,"",COUNT($B$2:$B540)+1)</f>
        <v>539</v>
      </c>
      <c r="C541" t="s">
        <v>821</v>
      </c>
      <c r="D541" s="9" t="s">
        <v>207</v>
      </c>
      <c r="E541">
        <f>SUM(BIASA[[#This Row],[AWAL]]-BIASA[[#This Row],[KELUAR]])</f>
        <v>18</v>
      </c>
      <c r="F541">
        <v>18</v>
      </c>
      <c r="G541" t="str">
        <f>IFERROR(INDEX(masuk[CTN],MATCH("B"&amp;ROW()-ROWS($A$1:$A$2),masuk[id],0)),"")</f>
        <v/>
      </c>
      <c r="H541">
        <f>SUMIF(keluar[concat],BIASA[[#This Row],[concat]],keluar[CTN])</f>
        <v>0</v>
      </c>
      <c r="I541" s="16" t="str">
        <f>IF(BIASA[[#This Row],[CTN]]=BIASA[[#This Row],[AWAL]],"",BIASA[[#This Row],[CTN]])</f>
        <v/>
      </c>
    </row>
    <row r="542" spans="1:9" x14ac:dyDescent="0.25">
      <c r="A542" t="str">
        <f>LOWER(SUBSTITUTE(SUBSTITUTE(SUBSTITUTE(BIASA[[#This Row],[NAMA BARANG]]," ",""),"-",""),".",""))</f>
        <v>bptf3135batikblk</v>
      </c>
      <c r="B542">
        <f>IF(BIASA[[#This Row],[CTN]]=0,"",COUNT($B$2:$B541)+1)</f>
        <v>540</v>
      </c>
      <c r="C542" t="s">
        <v>822</v>
      </c>
      <c r="D542" s="9" t="s">
        <v>232</v>
      </c>
      <c r="E542">
        <f>SUM(BIASA[[#This Row],[AWAL]]-BIASA[[#This Row],[KELUAR]])</f>
        <v>79</v>
      </c>
      <c r="F542">
        <v>79</v>
      </c>
      <c r="G542" t="str">
        <f>IFERROR(INDEX(masuk[CTN],MATCH("B"&amp;ROW()-ROWS($A$1:$A$2),masuk[id],0)),"")</f>
        <v/>
      </c>
      <c r="H542">
        <f>SUMIF(keluar[concat],BIASA[[#This Row],[concat]],keluar[CTN])</f>
        <v>0</v>
      </c>
      <c r="I542" s="16" t="str">
        <f>IF(BIASA[[#This Row],[CTN]]=BIASA[[#This Row],[AWAL]],"",BIASA[[#This Row],[CTN]])</f>
        <v/>
      </c>
    </row>
    <row r="543" spans="1:9" x14ac:dyDescent="0.25">
      <c r="A543" t="str">
        <f>LOWER(SUBSTITUTE(SUBSTITUTE(SUBSTITUTE(BIASA[[#This Row],[NAMA BARANG]]," ",""),"-",""),".",""))</f>
        <v>bptf344batik</v>
      </c>
      <c r="B543">
        <f>IF(BIASA[[#This Row],[CTN]]=0,"",COUNT($B$2:$B542)+1)</f>
        <v>541</v>
      </c>
      <c r="C543" t="s">
        <v>823</v>
      </c>
      <c r="D543" s="9" t="s">
        <v>2854</v>
      </c>
      <c r="E543">
        <f>SUM(BIASA[[#This Row],[AWAL]]-BIASA[[#This Row],[KELUAR]])</f>
        <v>7</v>
      </c>
      <c r="F543">
        <v>8</v>
      </c>
      <c r="G543" t="str">
        <f>IFERROR(INDEX(masuk[CTN],MATCH("B"&amp;ROW()-ROWS($A$1:$A$2),masuk[id],0)),"")</f>
        <v/>
      </c>
      <c r="H543">
        <f>SUMIF(keluar[concat],BIASA[[#This Row],[concat]],keluar[CTN])</f>
        <v>1</v>
      </c>
      <c r="I543" s="16">
        <f>IF(BIASA[[#This Row],[CTN]]=BIASA[[#This Row],[AWAL]],"",BIASA[[#This Row],[CTN]])</f>
        <v>7</v>
      </c>
    </row>
    <row r="544" spans="1:9" x14ac:dyDescent="0.25">
      <c r="A544" t="str">
        <f>LOWER(SUBSTITUTE(SUBSTITUTE(SUBSTITUTE(BIASA[[#This Row],[NAMA BARANG]]," ",""),"-",""),".",""))</f>
        <v>bptf719</v>
      </c>
      <c r="B544">
        <f>IF(BIASA[[#This Row],[CTN]]=0,"",COUNT($B$2:$B543)+1)</f>
        <v>542</v>
      </c>
      <c r="C544" t="s">
        <v>824</v>
      </c>
      <c r="D544" s="9" t="s">
        <v>2854</v>
      </c>
      <c r="E544">
        <f>SUM(BIASA[[#This Row],[AWAL]]-BIASA[[#This Row],[KELUAR]])</f>
        <v>8</v>
      </c>
      <c r="F544">
        <v>8</v>
      </c>
      <c r="G544" t="str">
        <f>IFERROR(INDEX(masuk[CTN],MATCH("B"&amp;ROW()-ROWS($A$1:$A$2),masuk[id],0)),"")</f>
        <v/>
      </c>
      <c r="H544">
        <f>SUMIF(keluar[concat],BIASA[[#This Row],[concat]],keluar[CTN])</f>
        <v>0</v>
      </c>
      <c r="I544" s="16" t="str">
        <f>IF(BIASA[[#This Row],[CTN]]=BIASA[[#This Row],[AWAL]],"",BIASA[[#This Row],[CTN]])</f>
        <v/>
      </c>
    </row>
    <row r="545" spans="1:9" x14ac:dyDescent="0.25">
      <c r="A545" t="str">
        <f>LOWER(SUBSTITUTE(SUBSTITUTE(SUBSTITUTE(BIASA[[#This Row],[NAMA BARANG]]," ",""),"-",""),".",""))</f>
        <v>bptf729</v>
      </c>
      <c r="B545">
        <f>IF(BIASA[[#This Row],[CTN]]=0,"",COUNT($B$2:$B544)+1)</f>
        <v>543</v>
      </c>
      <c r="C545" t="s">
        <v>825</v>
      </c>
      <c r="D545" s="9" t="s">
        <v>2854</v>
      </c>
      <c r="E545">
        <f>SUM(BIASA[[#This Row],[AWAL]]-BIASA[[#This Row],[KELUAR]])</f>
        <v>10</v>
      </c>
      <c r="F545">
        <v>10</v>
      </c>
      <c r="G545" t="str">
        <f>IFERROR(INDEX(masuk[CTN],MATCH("B"&amp;ROW()-ROWS($A$1:$A$2),masuk[id],0)),"")</f>
        <v/>
      </c>
      <c r="H545">
        <f>SUMIF(keluar[concat],BIASA[[#This Row],[concat]],keluar[CTN])</f>
        <v>0</v>
      </c>
      <c r="I545" s="16" t="str">
        <f>IF(BIASA[[#This Row],[CTN]]=BIASA[[#This Row],[AWAL]],"",BIASA[[#This Row],[CTN]])</f>
        <v/>
      </c>
    </row>
    <row r="546" spans="1:9" x14ac:dyDescent="0.25">
      <c r="A546" t="str">
        <f>LOWER(SUBSTITUTE(SUBSTITUTE(SUBSTITUTE(BIASA[[#This Row],[NAMA BARANG]]," ",""),"-",""),".",""))</f>
        <v>bptg340b</v>
      </c>
      <c r="B546">
        <f>IF(BIASA[[#This Row],[CTN]]=0,"",COUNT($B$2:$B545)+1)</f>
        <v>544</v>
      </c>
      <c r="C546" t="s">
        <v>826</v>
      </c>
      <c r="D546" s="9" t="s">
        <v>2782</v>
      </c>
      <c r="E546">
        <f>SUM(BIASA[[#This Row],[AWAL]]-BIASA[[#This Row],[KELUAR]])</f>
        <v>5</v>
      </c>
      <c r="F546">
        <v>5</v>
      </c>
      <c r="G546" t="str">
        <f>IFERROR(INDEX(masuk[CTN],MATCH("B"&amp;ROW()-ROWS($A$1:$A$2),masuk[id],0)),"")</f>
        <v/>
      </c>
      <c r="H546">
        <f>SUMIF(keluar[concat],BIASA[[#This Row],[concat]],keluar[CTN])</f>
        <v>0</v>
      </c>
      <c r="I546" s="16" t="str">
        <f>IF(BIASA[[#This Row],[CTN]]=BIASA[[#This Row],[AWAL]],"",BIASA[[#This Row],[CTN]])</f>
        <v/>
      </c>
    </row>
    <row r="547" spans="1:9" x14ac:dyDescent="0.25">
      <c r="A547" t="str">
        <f>LOWER(SUBSTITUTE(SUBSTITUTE(SUBSTITUTE(BIASA[[#This Row],[NAMA BARANG]]," ",""),"-",""),".",""))</f>
        <v>bptg340b(f)</v>
      </c>
      <c r="B547">
        <f>IF(BIASA[[#This Row],[CTN]]=0,"",COUNT($B$2:$B546)+1)</f>
        <v>545</v>
      </c>
      <c r="C547" t="s">
        <v>827</v>
      </c>
      <c r="D547" s="9" t="s">
        <v>2782</v>
      </c>
      <c r="E547">
        <f>SUM(BIASA[[#This Row],[AWAL]]-BIASA[[#This Row],[KELUAR]])</f>
        <v>3</v>
      </c>
      <c r="F547">
        <v>3</v>
      </c>
      <c r="G547" t="str">
        <f>IFERROR(INDEX(masuk[CTN],MATCH("B"&amp;ROW()-ROWS($A$1:$A$2),masuk[id],0)),"")</f>
        <v/>
      </c>
      <c r="H547">
        <f>SUMIF(keluar[concat],BIASA[[#This Row],[concat]],keluar[CTN])</f>
        <v>0</v>
      </c>
      <c r="I547" s="16" t="str">
        <f>IF(BIASA[[#This Row],[CTN]]=BIASA[[#This Row],[AWAL]],"",BIASA[[#This Row],[CTN]])</f>
        <v/>
      </c>
    </row>
    <row r="548" spans="1:9" x14ac:dyDescent="0.25">
      <c r="A548" t="str">
        <f>LOWER(SUBSTITUTE(SUBSTITUTE(SUBSTITUTE(BIASA[[#This Row],[NAMA BARANG]]," ",""),"-",""),".",""))</f>
        <v>bptg340ht(f)</v>
      </c>
      <c r="B548">
        <f>IF(BIASA[[#This Row],[CTN]]=0,"",COUNT($B$2:$B547)+1)</f>
        <v>546</v>
      </c>
      <c r="C548" t="s">
        <v>828</v>
      </c>
      <c r="D548" s="9" t="s">
        <v>2782</v>
      </c>
      <c r="E548">
        <f>SUM(BIASA[[#This Row],[AWAL]]-BIASA[[#This Row],[KELUAR]])</f>
        <v>4</v>
      </c>
      <c r="F548">
        <v>5</v>
      </c>
      <c r="G548" t="str">
        <f>IFERROR(INDEX(masuk[CTN],MATCH("B"&amp;ROW()-ROWS($A$1:$A$2),masuk[id],0)),"")</f>
        <v/>
      </c>
      <c r="H548">
        <f>SUMIF(keluar[concat],BIASA[[#This Row],[concat]],keluar[CTN])</f>
        <v>1</v>
      </c>
      <c r="I548" s="16">
        <f>IF(BIASA[[#This Row],[CTN]]=BIASA[[#This Row],[AWAL]],"",BIASA[[#This Row],[CTN]])</f>
        <v>4</v>
      </c>
    </row>
    <row r="549" spans="1:9" x14ac:dyDescent="0.25">
      <c r="A549" t="str">
        <f>LOWER(SUBSTITUTE(SUBSTITUTE(SUBSTITUTE(BIASA[[#This Row],[NAMA BARANG]]," ",""),"-",""),".",""))</f>
        <v>bptgsg09</v>
      </c>
      <c r="B549">
        <f>IF(BIASA[[#This Row],[CTN]]=0,"",COUNT($B$2:$B548)+1)</f>
        <v>547</v>
      </c>
      <c r="C549" t="s">
        <v>829</v>
      </c>
      <c r="D549" s="9" t="s">
        <v>207</v>
      </c>
      <c r="E549">
        <f>SUM(BIASA[[#This Row],[AWAL]]-BIASA[[#This Row],[KELUAR]])</f>
        <v>2</v>
      </c>
      <c r="F549">
        <v>2</v>
      </c>
      <c r="G549" t="str">
        <f>IFERROR(INDEX(masuk[CTN],MATCH("B"&amp;ROW()-ROWS($A$1:$A$2),masuk[id],0)),"")</f>
        <v/>
      </c>
      <c r="H549">
        <f>SUMIF(keluar[concat],BIASA[[#This Row],[concat]],keluar[CTN])</f>
        <v>0</v>
      </c>
      <c r="I549" s="16" t="str">
        <f>IF(BIASA[[#This Row],[CTN]]=BIASA[[#This Row],[AWAL]],"",BIASA[[#This Row],[CTN]])</f>
        <v/>
      </c>
    </row>
    <row r="550" spans="1:9" x14ac:dyDescent="0.25">
      <c r="A550" t="str">
        <f>LOWER(SUBSTITUTE(SUBSTITUTE(SUBSTITUTE(BIASA[[#This Row],[NAMA BARANG]]," ",""),"-",""),".",""))</f>
        <v>bptop5559</v>
      </c>
      <c r="B550">
        <f>IF(BIASA[[#This Row],[CTN]]=0,"",COUNT($B$2:$B549)+1)</f>
        <v>548</v>
      </c>
      <c r="C550" t="s">
        <v>830</v>
      </c>
      <c r="D550" s="9" t="s">
        <v>2874</v>
      </c>
      <c r="E550">
        <f>SUM(BIASA[[#This Row],[AWAL]]-BIASA[[#This Row],[KELUAR]])</f>
        <v>2</v>
      </c>
      <c r="F550">
        <v>2</v>
      </c>
      <c r="G550" t="str">
        <f>IFERROR(INDEX(masuk[CTN],MATCH("B"&amp;ROW()-ROWS($A$1:$A$2),masuk[id],0)),"")</f>
        <v/>
      </c>
      <c r="H550">
        <f>SUMIF(keluar[concat],BIASA[[#This Row],[concat]],keluar[CTN])</f>
        <v>0</v>
      </c>
      <c r="I550" s="16" t="str">
        <f>IF(BIASA[[#This Row],[CTN]]=BIASA[[#This Row],[AWAL]],"",BIASA[[#This Row],[CTN]])</f>
        <v/>
      </c>
    </row>
    <row r="551" spans="1:9" x14ac:dyDescent="0.25">
      <c r="A551" t="str">
        <f>LOWER(SUBSTITUTE(SUBSTITUTE(SUBSTITUTE(BIASA[[#This Row],[NAMA BARANG]]," ",""),"-",""),".",""))</f>
        <v>bptop5559</v>
      </c>
      <c r="B551">
        <f>IF(BIASA[[#This Row],[CTN]]=0,"",COUNT($B$2:$B550)+1)</f>
        <v>549</v>
      </c>
      <c r="C551" t="s">
        <v>830</v>
      </c>
      <c r="D551" s="9" t="s">
        <v>2799</v>
      </c>
      <c r="E551">
        <f>SUM(BIASA[[#This Row],[AWAL]]-BIASA[[#This Row],[KELUAR]])</f>
        <v>2</v>
      </c>
      <c r="F551">
        <v>2</v>
      </c>
      <c r="G551" t="str">
        <f>IFERROR(INDEX(masuk[CTN],MATCH("B"&amp;ROW()-ROWS($A$1:$A$2),masuk[id],0)),"")</f>
        <v/>
      </c>
      <c r="H551">
        <f>SUMIF(keluar[concat],BIASA[[#This Row],[concat]],keluar[CTN])</f>
        <v>0</v>
      </c>
      <c r="I551" s="16" t="str">
        <f>IF(BIASA[[#This Row],[CTN]]=BIASA[[#This Row],[AWAL]],"",BIASA[[#This Row],[CTN]])</f>
        <v/>
      </c>
    </row>
    <row r="552" spans="1:9" x14ac:dyDescent="0.25">
      <c r="A552" t="str">
        <f>LOWER(SUBSTITUTE(SUBSTITUTE(SUBSTITUTE(BIASA[[#This Row],[NAMA BARANG]]," ",""),"-",""),".",""))</f>
        <v>bptrix150</v>
      </c>
      <c r="B552">
        <f>IF(BIASA[[#This Row],[CTN]]=0,"",COUNT($B$2:$B551)+1)</f>
        <v>550</v>
      </c>
      <c r="C552" t="s">
        <v>831</v>
      </c>
      <c r="D552" s="9" t="s">
        <v>2857</v>
      </c>
      <c r="E552">
        <f>SUM(BIASA[[#This Row],[AWAL]]-BIASA[[#This Row],[KELUAR]])</f>
        <v>2</v>
      </c>
      <c r="F552">
        <v>2</v>
      </c>
      <c r="G552" t="str">
        <f>IFERROR(INDEX(masuk[CTN],MATCH("B"&amp;ROW()-ROWS($A$1:$A$2),masuk[id],0)),"")</f>
        <v/>
      </c>
      <c r="H552">
        <f>SUMIF(keluar[concat],BIASA[[#This Row],[concat]],keluar[CTN])</f>
        <v>0</v>
      </c>
      <c r="I552" s="16" t="str">
        <f>IF(BIASA[[#This Row],[CTN]]=BIASA[[#This Row],[AWAL]],"",BIASA[[#This Row],[CTN]])</f>
        <v/>
      </c>
    </row>
    <row r="553" spans="1:9" x14ac:dyDescent="0.25">
      <c r="A553" t="str">
        <f>LOWER(SUBSTITUTE(SUBSTITUTE(SUBSTITUTE(BIASA[[#This Row],[NAMA BARANG]]," ",""),"-",""),".",""))</f>
        <v>bpttsenter6014smurf</v>
      </c>
      <c r="B553">
        <f>IF(BIASA[[#This Row],[CTN]]=0,"",COUNT($B$2:$B552)+1)</f>
        <v>551</v>
      </c>
      <c r="C553" t="s">
        <v>832</v>
      </c>
      <c r="D553" s="9" t="s">
        <v>232</v>
      </c>
      <c r="E553">
        <f>SUM(BIASA[[#This Row],[AWAL]]-BIASA[[#This Row],[KELUAR]])</f>
        <v>2</v>
      </c>
      <c r="F553">
        <v>2</v>
      </c>
      <c r="G553" t="str">
        <f>IFERROR(INDEX(masuk[CTN],MATCH("B"&amp;ROW()-ROWS($A$1:$A$2),masuk[id],0)),"")</f>
        <v/>
      </c>
      <c r="H553">
        <f>SUMIF(keluar[concat],BIASA[[#This Row],[concat]],keluar[CTN])</f>
        <v>0</v>
      </c>
      <c r="I553" s="16" t="str">
        <f>IF(BIASA[[#This Row],[CTN]]=BIASA[[#This Row],[AWAL]],"",BIASA[[#This Row],[CTN]])</f>
        <v/>
      </c>
    </row>
    <row r="554" spans="1:9" x14ac:dyDescent="0.25">
      <c r="A554" t="str">
        <f>LOWER(SUBSTITUTE(SUBSTITUTE(SUBSTITUTE(BIASA[[#This Row],[NAMA BARANG]]," ",""),"-",""),".",""))</f>
        <v>bptx152</v>
      </c>
      <c r="B554">
        <f>IF(BIASA[[#This Row],[CTN]]=0,"",COUNT($B$2:$B553)+1)</f>
        <v>552</v>
      </c>
      <c r="C554" t="s">
        <v>833</v>
      </c>
      <c r="D554" s="9" t="s">
        <v>2857</v>
      </c>
      <c r="E554">
        <f>SUM(BIASA[[#This Row],[AWAL]]-BIASA[[#This Row],[KELUAR]])</f>
        <v>4</v>
      </c>
      <c r="F554">
        <v>4</v>
      </c>
      <c r="G554" t="str">
        <f>IFERROR(INDEX(masuk[CTN],MATCH("B"&amp;ROW()-ROWS($A$1:$A$2),masuk[id],0)),"")</f>
        <v/>
      </c>
      <c r="H554">
        <f>SUMIF(keluar[concat],BIASA[[#This Row],[concat]],keluar[CTN])</f>
        <v>0</v>
      </c>
      <c r="I554" s="16" t="str">
        <f>IF(BIASA[[#This Row],[CTN]]=BIASA[[#This Row],[AWAL]],"",BIASA[[#This Row],[CTN]])</f>
        <v/>
      </c>
    </row>
    <row r="555" spans="1:9" x14ac:dyDescent="0.25">
      <c r="A555" t="str">
        <f>LOWER(SUBSTITUTE(SUBSTITUTE(SUBSTITUTE(BIASA[[#This Row],[NAMA BARANG]]," ",""),"-",""),".",""))</f>
        <v>bptylof271fountainmarmer</v>
      </c>
      <c r="B555">
        <f>IF(BIASA[[#This Row],[CTN]]=0,"",COUNT($B$2:$B554)+1)</f>
        <v>553</v>
      </c>
      <c r="C555" t="s">
        <v>834</v>
      </c>
      <c r="D555" s="9" t="s">
        <v>2779</v>
      </c>
      <c r="E555">
        <f>SUM(BIASA[[#This Row],[AWAL]]-BIASA[[#This Row],[KELUAR]])</f>
        <v>2</v>
      </c>
      <c r="F555">
        <v>2</v>
      </c>
      <c r="G555" t="str">
        <f>IFERROR(INDEX(masuk[CTN],MATCH("B"&amp;ROW()-ROWS($A$1:$A$2),masuk[id],0)),"")</f>
        <v/>
      </c>
      <c r="H555">
        <f>SUMIF(keluar[concat],BIASA[[#This Row],[concat]],keluar[CTN])</f>
        <v>0</v>
      </c>
      <c r="I555" s="16" t="str">
        <f>IF(BIASA[[#This Row],[CTN]]=BIASA[[#This Row],[AWAL]],"",BIASA[[#This Row],[CTN]])</f>
        <v/>
      </c>
    </row>
    <row r="556" spans="1:9" x14ac:dyDescent="0.25">
      <c r="A556" t="str">
        <f>LOWER(SUBSTITUTE(SUBSTITUTE(SUBSTITUTE(BIASA[[#This Row],[NAMA BARANG]]," ",""),"-",""),".",""))</f>
        <v>bpusatp</v>
      </c>
      <c r="B556">
        <f>IF(BIASA[[#This Row],[CTN]]=0,"",COUNT($B$2:$B555)+1)</f>
        <v>554</v>
      </c>
      <c r="C556" t="s">
        <v>835</v>
      </c>
      <c r="D556" s="9" t="s">
        <v>2771</v>
      </c>
      <c r="E556">
        <f>SUM(BIASA[[#This Row],[AWAL]]-BIASA[[#This Row],[KELUAR]])</f>
        <v>4</v>
      </c>
      <c r="F556">
        <v>4</v>
      </c>
      <c r="G556" t="str">
        <f>IFERROR(INDEX(masuk[CTN],MATCH("B"&amp;ROW()-ROWS($A$1:$A$2),masuk[id],0)),"")</f>
        <v/>
      </c>
      <c r="H556">
        <f>SUMIF(keluar[concat],BIASA[[#This Row],[concat]],keluar[CTN])</f>
        <v>0</v>
      </c>
      <c r="I556" s="16" t="str">
        <f>IF(BIASA[[#This Row],[CTN]]=BIASA[[#This Row],[AWAL]],"",BIASA[[#This Row],[CTN]])</f>
        <v/>
      </c>
    </row>
    <row r="557" spans="1:9" x14ac:dyDescent="0.25">
      <c r="A557" t="str">
        <f>LOWER(SUBSTITUTE(SUBSTITUTE(SUBSTITUTE(BIASA[[#This Row],[NAMA BARANG]]," ",""),"-",""),".",""))</f>
        <v>bpvc529a200vanco</v>
      </c>
      <c r="B557">
        <f>IF(BIASA[[#This Row],[CTN]]=0,"",COUNT($B$2:$B556)+1)</f>
        <v>555</v>
      </c>
      <c r="C557" t="s">
        <v>836</v>
      </c>
      <c r="D557" s="9" t="s">
        <v>207</v>
      </c>
      <c r="E557">
        <f>SUM(BIASA[[#This Row],[AWAL]]-BIASA[[#This Row],[KELUAR]])</f>
        <v>6</v>
      </c>
      <c r="F557">
        <v>6</v>
      </c>
      <c r="G557" t="str">
        <f>IFERROR(INDEX(masuk[CTN],MATCH("B"&amp;ROW()-ROWS($A$1:$A$2),masuk[id],0)),"")</f>
        <v/>
      </c>
      <c r="H557">
        <f>SUMIF(keluar[concat],BIASA[[#This Row],[concat]],keluar[CTN])</f>
        <v>0</v>
      </c>
      <c r="I557" s="16" t="str">
        <f>IF(BIASA[[#This Row],[CTN]]=BIASA[[#This Row],[AWAL]],"",BIASA[[#This Row],[CTN]])</f>
        <v/>
      </c>
    </row>
    <row r="558" spans="1:9" x14ac:dyDescent="0.25">
      <c r="A558" t="str">
        <f>LOWER(SUBSTITUTE(SUBSTITUTE(SUBSTITUTE(BIASA[[#This Row],[NAMA BARANG]]," ",""),"-",""),".",""))</f>
        <v>bpvc600segiempatbatik</v>
      </c>
      <c r="B558">
        <f>IF(BIASA[[#This Row],[CTN]]=0,"",COUNT($B$2:$B557)+1)</f>
        <v>556</v>
      </c>
      <c r="C558" t="s">
        <v>837</v>
      </c>
      <c r="D558" s="9" t="s">
        <v>207</v>
      </c>
      <c r="E558">
        <f>SUM(BIASA[[#This Row],[AWAL]]-BIASA[[#This Row],[KELUAR]])</f>
        <v>2</v>
      </c>
      <c r="F558">
        <v>2</v>
      </c>
      <c r="G558" t="str">
        <f>IFERROR(INDEX(masuk[CTN],MATCH("B"&amp;ROW()-ROWS($A$1:$A$2),masuk[id],0)),"")</f>
        <v/>
      </c>
      <c r="H558">
        <f>SUMIF(keluar[concat],BIASA[[#This Row],[concat]],keluar[CTN])</f>
        <v>0</v>
      </c>
      <c r="I558" s="16" t="str">
        <f>IF(BIASA[[#This Row],[CTN]]=BIASA[[#This Row],[AWAL]],"",BIASA[[#This Row],[CTN]])</f>
        <v/>
      </c>
    </row>
    <row r="559" spans="1:9" x14ac:dyDescent="0.25">
      <c r="A559" t="str">
        <f>LOWER(SUBSTITUTE(SUBSTITUTE(SUBSTITUTE(BIASA[[#This Row],[NAMA BARANG]]," ",""),"-",""),".",""))</f>
        <v>bpvtro213bt21</v>
      </c>
      <c r="B559">
        <f>IF(BIASA[[#This Row],[CTN]]=0,"",COUNT($B$2:$B558)+1)</f>
        <v>557</v>
      </c>
      <c r="C559" t="s">
        <v>838</v>
      </c>
      <c r="D559" s="9" t="s">
        <v>207</v>
      </c>
      <c r="E559">
        <f>SUM(BIASA[[#This Row],[AWAL]]-BIASA[[#This Row],[KELUAR]])</f>
        <v>5</v>
      </c>
      <c r="F559">
        <v>5</v>
      </c>
      <c r="G559" t="str">
        <f>IFERROR(INDEX(masuk[CTN],MATCH("B"&amp;ROW()-ROWS($A$1:$A$2),masuk[id],0)),"")</f>
        <v/>
      </c>
      <c r="H559">
        <f>SUMIF(keluar[concat],BIASA[[#This Row],[concat]],keluar[CTN])</f>
        <v>0</v>
      </c>
      <c r="I559" s="16" t="str">
        <f>IF(BIASA[[#This Row],[CTN]]=BIASA[[#This Row],[AWAL]],"",BIASA[[#This Row],[CTN]])</f>
        <v/>
      </c>
    </row>
    <row r="560" spans="1:9" x14ac:dyDescent="0.25">
      <c r="A560" t="str">
        <f>LOWER(SUBSTITUTE(SUBSTITUTE(SUBSTITUTE(BIASA[[#This Row],[NAMA BARANG]]," ",""),"-",""),".",""))</f>
        <v>bpvtro220bts</v>
      </c>
      <c r="B560">
        <f>IF(BIASA[[#This Row],[CTN]]=0,"",COUNT($B$2:$B559)+1)</f>
        <v>558</v>
      </c>
      <c r="C560" t="s">
        <v>839</v>
      </c>
      <c r="D560" s="9" t="s">
        <v>207</v>
      </c>
      <c r="E560">
        <f>SUM(BIASA[[#This Row],[AWAL]]-BIASA[[#This Row],[KELUAR]])</f>
        <v>12</v>
      </c>
      <c r="F560">
        <v>12</v>
      </c>
      <c r="G560" t="str">
        <f>IFERROR(INDEX(masuk[CTN],MATCH("B"&amp;ROW()-ROWS($A$1:$A$2),masuk[id],0)),"")</f>
        <v/>
      </c>
      <c r="H560">
        <f>SUMIF(keluar[concat],BIASA[[#This Row],[concat]],keluar[CTN])</f>
        <v>0</v>
      </c>
      <c r="I560" s="16" t="str">
        <f>IF(BIASA[[#This Row],[CTN]]=BIASA[[#This Row],[AWAL]],"",BIASA[[#This Row],[CTN]])</f>
        <v/>
      </c>
    </row>
    <row r="561" spans="1:9" x14ac:dyDescent="0.25">
      <c r="A561" t="str">
        <f>LOWER(SUBSTITUTE(SUBSTITUTE(SUBSTITUTE(BIASA[[#This Row],[NAMA BARANG]]," ",""),"-",""),".",""))</f>
        <v>bpvtro223bts</v>
      </c>
      <c r="B561">
        <f>IF(BIASA[[#This Row],[CTN]]=0,"",COUNT($B$2:$B560)+1)</f>
        <v>559</v>
      </c>
      <c r="C561" t="s">
        <v>840</v>
      </c>
      <c r="D561" s="9" t="s">
        <v>207</v>
      </c>
      <c r="E561">
        <f>SUM(BIASA[[#This Row],[AWAL]]-BIASA[[#This Row],[KELUAR]])</f>
        <v>9</v>
      </c>
      <c r="F561">
        <v>9</v>
      </c>
      <c r="G561" t="str">
        <f>IFERROR(INDEX(masuk[CTN],MATCH("B"&amp;ROW()-ROWS($A$1:$A$2),masuk[id],0)),"")</f>
        <v/>
      </c>
      <c r="H561">
        <f>SUMIF(keluar[concat],BIASA[[#This Row],[concat]],keluar[CTN])</f>
        <v>0</v>
      </c>
      <c r="I561" s="16" t="str">
        <f>IF(BIASA[[#This Row],[CTN]]=BIASA[[#This Row],[AWAL]],"",BIASA[[#This Row],[CTN]])</f>
        <v/>
      </c>
    </row>
    <row r="562" spans="1:9" x14ac:dyDescent="0.25">
      <c r="A562" t="str">
        <f>LOWER(SUBSTITUTE(SUBSTITUTE(SUBSTITUTE(BIASA[[#This Row],[NAMA BARANG]]," ",""),"-",""),".",""))</f>
        <v>bpweiyadae681</v>
      </c>
      <c r="B562">
        <f>IF(BIASA[[#This Row],[CTN]]=0,"",COUNT($B$2:$B561)+1)</f>
        <v>560</v>
      </c>
      <c r="C562" t="s">
        <v>841</v>
      </c>
      <c r="D562" s="9" t="s">
        <v>2782</v>
      </c>
      <c r="E562">
        <f>SUM(BIASA[[#This Row],[AWAL]]-BIASA[[#This Row],[KELUAR]])</f>
        <v>2</v>
      </c>
      <c r="F562">
        <v>2</v>
      </c>
      <c r="G562" t="str">
        <f>IFERROR(INDEX(masuk[CTN],MATCH("B"&amp;ROW()-ROWS($A$1:$A$2),masuk[id],0)),"")</f>
        <v/>
      </c>
      <c r="H562">
        <f>SUMIF(keluar[concat],BIASA[[#This Row],[concat]],keluar[CTN])</f>
        <v>0</v>
      </c>
      <c r="I562" s="16" t="str">
        <f>IF(BIASA[[#This Row],[CTN]]=BIASA[[#This Row],[AWAL]],"",BIASA[[#This Row],[CTN]])</f>
        <v/>
      </c>
    </row>
    <row r="563" spans="1:9" x14ac:dyDescent="0.25">
      <c r="A563" t="str">
        <f>LOWER(SUBSTITUTE(SUBSTITUTE(SUBSTITUTE(BIASA[[#This Row],[NAMA BARANG]]," ",""),"-",""),".",""))</f>
        <v>bpwrgp112s12w</v>
      </c>
      <c r="B563">
        <f>IF(BIASA[[#This Row],[CTN]]=0,"",COUNT($B$2:$B562)+1)</f>
        <v>561</v>
      </c>
      <c r="C563" t="s">
        <v>842</v>
      </c>
      <c r="D563" s="9" t="s">
        <v>2865</v>
      </c>
      <c r="E563">
        <f>SUM(BIASA[[#This Row],[AWAL]]-BIASA[[#This Row],[KELUAR]])</f>
        <v>1</v>
      </c>
      <c r="F563">
        <v>1</v>
      </c>
      <c r="G563" t="str">
        <f>IFERROR(INDEX(masuk[CTN],MATCH("B"&amp;ROW()-ROWS($A$1:$A$2),masuk[id],0)),"")</f>
        <v/>
      </c>
      <c r="H563">
        <f>SUMIF(keluar[concat],BIASA[[#This Row],[concat]],keluar[CTN])</f>
        <v>0</v>
      </c>
      <c r="I563" s="16" t="str">
        <f>IF(BIASA[[#This Row],[CTN]]=BIASA[[#This Row],[AWAL]],"",BIASA[[#This Row],[CTN]])</f>
        <v/>
      </c>
    </row>
    <row r="564" spans="1:9" x14ac:dyDescent="0.25">
      <c r="A564" t="str">
        <f>LOWER(SUBSTITUTE(SUBSTITUTE(SUBSTITUTE(BIASA[[#This Row],[NAMA BARANG]]," ",""),"-",""),".",""))</f>
        <v>bpxd061h/5w+mech</v>
      </c>
      <c r="B564">
        <f>IF(BIASA[[#This Row],[CTN]]=0,"",COUNT($B$2:$B563)+1)</f>
        <v>562</v>
      </c>
      <c r="C564" t="s">
        <v>843</v>
      </c>
      <c r="D564" s="9" t="s">
        <v>2856</v>
      </c>
      <c r="E564">
        <f>SUM(BIASA[[#This Row],[AWAL]]-BIASA[[#This Row],[KELUAR]])</f>
        <v>1</v>
      </c>
      <c r="F564">
        <v>1</v>
      </c>
      <c r="G564" t="str">
        <f>IFERROR(INDEX(masuk[CTN],MATCH("B"&amp;ROW()-ROWS($A$1:$A$2),masuk[id],0)),"")</f>
        <v/>
      </c>
      <c r="H564">
        <f>SUMIF(keluar[concat],BIASA[[#This Row],[concat]],keluar[CTN])</f>
        <v>0</v>
      </c>
      <c r="I564" s="16" t="str">
        <f>IF(BIASA[[#This Row],[CTN]]=BIASA[[#This Row],[AWAL]],"",BIASA[[#This Row],[CTN]])</f>
        <v/>
      </c>
    </row>
    <row r="565" spans="1:9" x14ac:dyDescent="0.25">
      <c r="A565" t="str">
        <f>LOWER(SUBSTITUTE(SUBSTITUTE(SUBSTITUTE(BIASA[[#This Row],[NAMA BARANG]]," ",""),"-",""),".",""))</f>
        <v>bpxd070b10/3w</v>
      </c>
      <c r="B565">
        <f>IF(BIASA[[#This Row],[CTN]]=0,"",COUNT($B$2:$B564)+1)</f>
        <v>563</v>
      </c>
      <c r="C565" t="s">
        <v>844</v>
      </c>
      <c r="D565" s="9" t="s">
        <v>207</v>
      </c>
      <c r="E565">
        <f>SUM(BIASA[[#This Row],[AWAL]]-BIASA[[#This Row],[KELUAR]])</f>
        <v>3</v>
      </c>
      <c r="F565">
        <v>3</v>
      </c>
      <c r="G565" t="str">
        <f>IFERROR(INDEX(masuk[CTN],MATCH("B"&amp;ROW()-ROWS($A$1:$A$2),masuk[id],0)),"")</f>
        <v/>
      </c>
      <c r="H565">
        <f>SUMIF(keluar[concat],BIASA[[#This Row],[concat]],keluar[CTN])</f>
        <v>0</v>
      </c>
      <c r="I565" s="16" t="str">
        <f>IF(BIASA[[#This Row],[CTN]]=BIASA[[#This Row],[AWAL]],"",BIASA[[#This Row],[CTN]])</f>
        <v/>
      </c>
    </row>
    <row r="566" spans="1:9" x14ac:dyDescent="0.25">
      <c r="A566" t="str">
        <f>LOWER(SUBSTITUTE(SUBSTITUTE(SUBSTITUTE(BIASA[[#This Row],[NAMA BARANG]]," ",""),"-",""),".",""))</f>
        <v>bpxdm3017</v>
      </c>
      <c r="B566">
        <f>IF(BIASA[[#This Row],[CTN]]=0,"",COUNT($B$2:$B565)+1)</f>
        <v>564</v>
      </c>
      <c r="C566" t="s">
        <v>845</v>
      </c>
      <c r="D566" s="9" t="s">
        <v>207</v>
      </c>
      <c r="E566">
        <f>SUM(BIASA[[#This Row],[AWAL]]-BIASA[[#This Row],[KELUAR]])</f>
        <v>2</v>
      </c>
      <c r="F566">
        <v>2</v>
      </c>
      <c r="G566" t="str">
        <f>IFERROR(INDEX(masuk[CTN],MATCH("B"&amp;ROW()-ROWS($A$1:$A$2),masuk[id],0)),"")</f>
        <v/>
      </c>
      <c r="H566">
        <f>SUMIF(keluar[concat],BIASA[[#This Row],[concat]],keluar[CTN])</f>
        <v>0</v>
      </c>
      <c r="I566" s="16" t="str">
        <f>IF(BIASA[[#This Row],[CTN]]=BIASA[[#This Row],[AWAL]],"",BIASA[[#This Row],[CTN]])</f>
        <v/>
      </c>
    </row>
    <row r="567" spans="1:9" x14ac:dyDescent="0.25">
      <c r="A567" t="str">
        <f>LOWER(SUBSTITUTE(SUBSTITUTE(SUBSTITUTE(BIASA[[#This Row],[NAMA BARANG]]," ",""),"-",""),".",""))</f>
        <v>bpxdm3155</v>
      </c>
      <c r="B567">
        <f>IF(BIASA[[#This Row],[CTN]]=0,"",COUNT($B$2:$B566)+1)</f>
        <v>565</v>
      </c>
      <c r="C567" t="s">
        <v>846</v>
      </c>
      <c r="D567" s="9" t="s">
        <v>207</v>
      </c>
      <c r="E567">
        <f>SUM(BIASA[[#This Row],[AWAL]]-BIASA[[#This Row],[KELUAR]])</f>
        <v>2</v>
      </c>
      <c r="F567">
        <v>2</v>
      </c>
      <c r="G567" t="str">
        <f>IFERROR(INDEX(masuk[CTN],MATCH("B"&amp;ROW()-ROWS($A$1:$A$2),masuk[id],0)),"")</f>
        <v/>
      </c>
      <c r="H567">
        <f>SUMIF(keluar[concat],BIASA[[#This Row],[concat]],keluar[CTN])</f>
        <v>0</v>
      </c>
      <c r="I567" s="16" t="str">
        <f>IF(BIASA[[#This Row],[CTN]]=BIASA[[#This Row],[AWAL]],"",BIASA[[#This Row],[CTN]])</f>
        <v/>
      </c>
    </row>
    <row r="568" spans="1:9" x14ac:dyDescent="0.25">
      <c r="A568" t="str">
        <f>LOWER(SUBSTITUTE(SUBSTITUTE(SUBSTITUTE(BIASA[[#This Row],[NAMA BARANG]]," ",""),"-",""),".",""))</f>
        <v>bpxdm860</v>
      </c>
      <c r="B568">
        <f>IF(BIASA[[#This Row],[CTN]]=0,"",COUNT($B$2:$B567)+1)</f>
        <v>566</v>
      </c>
      <c r="C568" t="s">
        <v>847</v>
      </c>
      <c r="D568" s="9" t="s">
        <v>211</v>
      </c>
      <c r="E568">
        <f>SUM(BIASA[[#This Row],[AWAL]]-BIASA[[#This Row],[KELUAR]])</f>
        <v>1</v>
      </c>
      <c r="F568">
        <v>1</v>
      </c>
      <c r="G568" t="str">
        <f>IFERROR(INDEX(masuk[CTN],MATCH("B"&amp;ROW()-ROWS($A$1:$A$2),masuk[id],0)),"")</f>
        <v/>
      </c>
      <c r="H568">
        <f>SUMIF(keluar[concat],BIASA[[#This Row],[concat]],keluar[CTN])</f>
        <v>0</v>
      </c>
      <c r="I568" s="16" t="str">
        <f>IF(BIASA[[#This Row],[CTN]]=BIASA[[#This Row],[AWAL]],"",BIASA[[#This Row],[CTN]])</f>
        <v/>
      </c>
    </row>
    <row r="569" spans="1:9" x14ac:dyDescent="0.25">
      <c r="A569" t="str">
        <f>LOWER(SUBSTITUTE(SUBSTITUTE(SUBSTITUTE(BIASA[[#This Row],[NAMA BARANG]]," ",""),"-",""),".",""))</f>
        <v>bpxdmfancy3124(1)/3125(1)</v>
      </c>
      <c r="B569">
        <f>IF(BIASA[[#This Row],[CTN]]=0,"",COUNT($B$2:$B568)+1)</f>
        <v>567</v>
      </c>
      <c r="C569" t="s">
        <v>848</v>
      </c>
      <c r="D569" s="9" t="s">
        <v>2867</v>
      </c>
      <c r="E569">
        <f>SUM(BIASA[[#This Row],[AWAL]]-BIASA[[#This Row],[KELUAR]])</f>
        <v>2</v>
      </c>
      <c r="F569">
        <v>2</v>
      </c>
      <c r="G569" t="str">
        <f>IFERROR(INDEX(masuk[CTN],MATCH("B"&amp;ROW()-ROWS($A$1:$A$2),masuk[id],0)),"")</f>
        <v/>
      </c>
      <c r="H569">
        <f>SUMIF(keluar[concat],BIASA[[#This Row],[concat]],keluar[CTN])</f>
        <v>0</v>
      </c>
      <c r="I569" s="16" t="str">
        <f>IF(BIASA[[#This Row],[CTN]]=BIASA[[#This Row],[AWAL]],"",BIASA[[#This Row],[CTN]])</f>
        <v/>
      </c>
    </row>
    <row r="570" spans="1:9" x14ac:dyDescent="0.25">
      <c r="A570" t="str">
        <f>LOWER(SUBSTITUTE(SUBSTITUTE(SUBSTITUTE(BIASA[[#This Row],[NAMA BARANG]]," ",""),"-",""),".",""))</f>
        <v>bpxdmfancy3126</v>
      </c>
      <c r="B570">
        <f>IF(BIASA[[#This Row],[CTN]]=0,"",COUNT($B$2:$B569)+1)</f>
        <v>568</v>
      </c>
      <c r="C570" t="s">
        <v>849</v>
      </c>
      <c r="D570" s="9" t="s">
        <v>2867</v>
      </c>
      <c r="E570">
        <f>SUM(BIASA[[#This Row],[AWAL]]-BIASA[[#This Row],[KELUAR]])</f>
        <v>3</v>
      </c>
      <c r="F570">
        <v>3</v>
      </c>
      <c r="G570" t="str">
        <f>IFERROR(INDEX(masuk[CTN],MATCH("B"&amp;ROW()-ROWS($A$1:$A$2),masuk[id],0)),"")</f>
        <v/>
      </c>
      <c r="H570">
        <f>SUMIF(keluar[concat],BIASA[[#This Row],[concat]],keluar[CTN])</f>
        <v>0</v>
      </c>
      <c r="I570" s="16" t="str">
        <f>IF(BIASA[[#This Row],[CTN]]=BIASA[[#This Row],[AWAL]],"",BIASA[[#This Row],[CTN]])</f>
        <v/>
      </c>
    </row>
    <row r="571" spans="1:9" x14ac:dyDescent="0.25">
      <c r="A571" t="str">
        <f>LOWER(SUBSTITUTE(SUBSTITUTE(SUBSTITUTE(BIASA[[#This Row],[NAMA BARANG]]," ",""),"-",""),".",""))</f>
        <v>bpxdmgp851</v>
      </c>
      <c r="B571">
        <f>IF(BIASA[[#This Row],[CTN]]=0,"",COUNT($B$2:$B570)+1)</f>
        <v>569</v>
      </c>
      <c r="C571" t="s">
        <v>851</v>
      </c>
      <c r="D571" s="9" t="s">
        <v>211</v>
      </c>
      <c r="E571">
        <f>SUM(BIASA[[#This Row],[AWAL]]-BIASA[[#This Row],[KELUAR]])</f>
        <v>1</v>
      </c>
      <c r="F571">
        <v>1</v>
      </c>
      <c r="G571" t="str">
        <f>IFERROR(INDEX(masuk[CTN],MATCH("B"&amp;ROW()-ROWS($A$1:$A$2),masuk[id],0)),"")</f>
        <v/>
      </c>
      <c r="H571">
        <f>SUMIF(keluar[concat],BIASA[[#This Row],[concat]],keluar[CTN])</f>
        <v>0</v>
      </c>
      <c r="I571" s="16" t="str">
        <f>IF(BIASA[[#This Row],[CTN]]=BIASA[[#This Row],[AWAL]],"",BIASA[[#This Row],[CTN]])</f>
        <v/>
      </c>
    </row>
    <row r="572" spans="1:9" x14ac:dyDescent="0.25">
      <c r="A572" t="str">
        <f>LOWER(SUBSTITUTE(SUBSTITUTE(SUBSTITUTE(BIASA[[#This Row],[NAMA BARANG]]," ",""),"-",""),".",""))</f>
        <v>bpxdmp213</v>
      </c>
      <c r="B572">
        <f>IF(BIASA[[#This Row],[CTN]]=0,"",COUNT($B$2:$B571)+1)</f>
        <v>570</v>
      </c>
      <c r="C572" t="s">
        <v>852</v>
      </c>
      <c r="D572" s="9" t="s">
        <v>207</v>
      </c>
      <c r="E572">
        <f>SUM(BIASA[[#This Row],[AWAL]]-BIASA[[#This Row],[KELUAR]])</f>
        <v>1</v>
      </c>
      <c r="F572">
        <v>1</v>
      </c>
      <c r="G572" t="str">
        <f>IFERROR(INDEX(masuk[CTN],MATCH("B"&amp;ROW()-ROWS($A$1:$A$2),masuk[id],0)),"")</f>
        <v/>
      </c>
      <c r="H572">
        <f>SUMIF(keluar[concat],BIASA[[#This Row],[concat]],keluar[CTN])</f>
        <v>0</v>
      </c>
      <c r="I572" s="16" t="str">
        <f>IF(BIASA[[#This Row],[CTN]]=BIASA[[#This Row],[AWAL]],"",BIASA[[#This Row],[CTN]])</f>
        <v/>
      </c>
    </row>
    <row r="573" spans="1:9" x14ac:dyDescent="0.25">
      <c r="A573" t="str">
        <f>LOWER(SUBSTITUTE(SUBSTITUTE(SUBSTITUTE(BIASA[[#This Row],[NAMA BARANG]]," ",""),"-",""),".",""))</f>
        <v>bpyl1000hkpanjang1x48</v>
      </c>
      <c r="B573">
        <f>IF(BIASA[[#This Row],[CTN]]=0,"",COUNT($B$2:$B572)+1)</f>
        <v>571</v>
      </c>
      <c r="C573" t="s">
        <v>853</v>
      </c>
      <c r="D573" s="9" t="s">
        <v>241</v>
      </c>
      <c r="E573">
        <f>SUM(BIASA[[#This Row],[AWAL]]-BIASA[[#This Row],[KELUAR]])</f>
        <v>1</v>
      </c>
      <c r="F573">
        <v>1</v>
      </c>
      <c r="G573" t="str">
        <f>IFERROR(INDEX(masuk[CTN],MATCH("B"&amp;ROW()-ROWS($A$1:$A$2),masuk[id],0)),"")</f>
        <v/>
      </c>
      <c r="H573">
        <f>SUMIF(keluar[concat],BIASA[[#This Row],[concat]],keluar[CTN])</f>
        <v>0</v>
      </c>
      <c r="I573" s="16" t="str">
        <f>IF(BIASA[[#This Row],[CTN]]=BIASA[[#This Row],[AWAL]],"",BIASA[[#This Row],[CTN]])</f>
        <v/>
      </c>
    </row>
    <row r="574" spans="1:9" x14ac:dyDescent="0.25">
      <c r="A574" t="str">
        <f>LOWER(SUBSTITUTE(SUBSTITUTE(SUBSTITUTE(BIASA[[#This Row],[NAMA BARANG]]," ",""),"-",""),".",""))</f>
        <v>bpzhixin2963</v>
      </c>
      <c r="B574">
        <f>IF(BIASA[[#This Row],[CTN]]=0,"",COUNT($B$2:$B573)+1)</f>
        <v>572</v>
      </c>
      <c r="C574" t="s">
        <v>854</v>
      </c>
      <c r="D574" s="9" t="s">
        <v>208</v>
      </c>
      <c r="E574">
        <f>SUM(BIASA[[#This Row],[AWAL]]-BIASA[[#This Row],[KELUAR]])</f>
        <v>6</v>
      </c>
      <c r="F574">
        <v>6</v>
      </c>
      <c r="G574" t="str">
        <f>IFERROR(INDEX(masuk[CTN],MATCH("B"&amp;ROW()-ROWS($A$1:$A$2),masuk[id],0)),"")</f>
        <v/>
      </c>
      <c r="H574">
        <f>SUMIF(keluar[concat],BIASA[[#This Row],[concat]],keluar[CTN])</f>
        <v>0</v>
      </c>
      <c r="I574" s="16" t="str">
        <f>IF(BIASA[[#This Row],[CTN]]=BIASA[[#This Row],[AWAL]],"",BIASA[[#This Row],[CTN]])</f>
        <v/>
      </c>
    </row>
    <row r="575" spans="1:9" x14ac:dyDescent="0.25">
      <c r="A575" t="str">
        <f>LOWER(SUBSTITUTE(SUBSTITUTE(SUBSTITUTE(BIASA[[#This Row],[NAMA BARANG]]," ",""),"-",""),".",""))</f>
        <v>bpzhixin3027(3)/3031(1)</v>
      </c>
      <c r="B575">
        <f>IF(BIASA[[#This Row],[CTN]]=0,"",COUNT($B$2:$B574)+1)</f>
        <v>573</v>
      </c>
      <c r="C575" t="s">
        <v>855</v>
      </c>
      <c r="D575" s="9" t="s">
        <v>208</v>
      </c>
      <c r="E575">
        <f>SUM(BIASA[[#This Row],[AWAL]]-BIASA[[#This Row],[KELUAR]])</f>
        <v>4</v>
      </c>
      <c r="F575">
        <v>4</v>
      </c>
      <c r="G575" t="str">
        <f>IFERROR(INDEX(masuk[CTN],MATCH("B"&amp;ROW()-ROWS($A$1:$A$2),masuk[id],0)),"")</f>
        <v/>
      </c>
      <c r="H575">
        <f>SUMIF(keluar[concat],BIASA[[#This Row],[concat]],keluar[CTN])</f>
        <v>0</v>
      </c>
      <c r="I575" s="16" t="str">
        <f>IF(BIASA[[#This Row],[CTN]]=BIASA[[#This Row],[AWAL]],"",BIASA[[#This Row],[CTN]])</f>
        <v/>
      </c>
    </row>
    <row r="576" spans="1:9" x14ac:dyDescent="0.25">
      <c r="A576" t="str">
        <f>LOWER(SUBSTITUTE(SUBSTITUTE(SUBSTITUTE(BIASA[[#This Row],[NAMA BARANG]]," ",""),"-",""),".",""))</f>
        <v>bpzhixin3033(3)/3037(3)</v>
      </c>
      <c r="B576">
        <f>IF(BIASA[[#This Row],[CTN]]=0,"",COUNT($B$2:$B575)+1)</f>
        <v>574</v>
      </c>
      <c r="C576" t="s">
        <v>856</v>
      </c>
      <c r="D576" s="9" t="s">
        <v>208</v>
      </c>
      <c r="E576">
        <f>SUM(BIASA[[#This Row],[AWAL]]-BIASA[[#This Row],[KELUAR]])</f>
        <v>6</v>
      </c>
      <c r="F576">
        <v>6</v>
      </c>
      <c r="G576" t="str">
        <f>IFERROR(INDEX(masuk[CTN],MATCH("B"&amp;ROW()-ROWS($A$1:$A$2),masuk[id],0)),"")</f>
        <v/>
      </c>
      <c r="H576">
        <f>SUMIF(keluar[concat],BIASA[[#This Row],[concat]],keluar[CTN])</f>
        <v>0</v>
      </c>
      <c r="I576" s="16" t="str">
        <f>IF(BIASA[[#This Row],[CTN]]=BIASA[[#This Row],[AWAL]],"",BIASA[[#This Row],[CTN]])</f>
        <v/>
      </c>
    </row>
    <row r="577" spans="1:9" x14ac:dyDescent="0.25">
      <c r="A577" t="str">
        <f>LOWER(SUBSTITUTE(SUBSTITUTE(SUBSTITUTE(BIASA[[#This Row],[NAMA BARANG]]," ",""),"-",""),".",""))</f>
        <v>bpzhixin3036(2)/3078(4)</v>
      </c>
      <c r="B577">
        <f>IF(BIASA[[#This Row],[CTN]]=0,"",COUNT($B$2:$B576)+1)</f>
        <v>575</v>
      </c>
      <c r="C577" t="s">
        <v>857</v>
      </c>
      <c r="D577" s="9" t="s">
        <v>208</v>
      </c>
      <c r="E577">
        <f>SUM(BIASA[[#This Row],[AWAL]]-BIASA[[#This Row],[KELUAR]])</f>
        <v>6</v>
      </c>
      <c r="F577">
        <v>6</v>
      </c>
      <c r="G577" t="str">
        <f>IFERROR(INDEX(masuk[CTN],MATCH("B"&amp;ROW()-ROWS($A$1:$A$2),masuk[id],0)),"")</f>
        <v/>
      </c>
      <c r="H577">
        <f>SUMIF(keluar[concat],BIASA[[#This Row],[concat]],keluar[CTN])</f>
        <v>0</v>
      </c>
      <c r="I577" s="16" t="str">
        <f>IF(BIASA[[#This Row],[CTN]]=BIASA[[#This Row],[AWAL]],"",BIASA[[#This Row],[CTN]])</f>
        <v/>
      </c>
    </row>
    <row r="578" spans="1:9" x14ac:dyDescent="0.25">
      <c r="A578" t="str">
        <f>LOWER(SUBSTITUTE(SUBSTITUTE(SUBSTITUTE(BIASA[[#This Row],[NAMA BARANG]]," ",""),"-",""),".",""))</f>
        <v>bpzhixin3039/3050/3053</v>
      </c>
      <c r="B578">
        <f>IF(BIASA[[#This Row],[CTN]]=0,"",COUNT($B$2:$B577)+1)</f>
        <v>576</v>
      </c>
      <c r="C578" t="s">
        <v>858</v>
      </c>
      <c r="D578" s="9" t="s">
        <v>208</v>
      </c>
      <c r="E578">
        <f>SUM(BIASA[[#This Row],[AWAL]]-BIASA[[#This Row],[KELUAR]])</f>
        <v>3</v>
      </c>
      <c r="F578">
        <v>3</v>
      </c>
      <c r="G578" t="str">
        <f>IFERROR(INDEX(masuk[CTN],MATCH("B"&amp;ROW()-ROWS($A$1:$A$2),masuk[id],0)),"")</f>
        <v/>
      </c>
      <c r="H578">
        <f>SUMIF(keluar[concat],BIASA[[#This Row],[concat]],keluar[CTN])</f>
        <v>0</v>
      </c>
      <c r="I578" s="16" t="str">
        <f>IF(BIASA[[#This Row],[CTN]]=BIASA[[#This Row],[AWAL]],"",BIASA[[#This Row],[CTN]])</f>
        <v/>
      </c>
    </row>
    <row r="579" spans="1:9" x14ac:dyDescent="0.25">
      <c r="A579" t="str">
        <f>LOWER(SUBSTITUTE(SUBSTITUTE(SUBSTITUTE(BIASA[[#This Row],[NAMA BARANG]]," ",""),"-",""),".",""))</f>
        <v>bpzhixin3060(3)/3062(4)</v>
      </c>
      <c r="B579">
        <f>IF(BIASA[[#This Row],[CTN]]=0,"",COUNT($B$2:$B578)+1)</f>
        <v>577</v>
      </c>
      <c r="C579" t="s">
        <v>859</v>
      </c>
      <c r="D579" s="9" t="s">
        <v>208</v>
      </c>
      <c r="E579">
        <f>SUM(BIASA[[#This Row],[AWAL]]-BIASA[[#This Row],[KELUAR]])</f>
        <v>7</v>
      </c>
      <c r="F579">
        <v>7</v>
      </c>
      <c r="G579" t="str">
        <f>IFERROR(INDEX(masuk[CTN],MATCH("B"&amp;ROW()-ROWS($A$1:$A$2),masuk[id],0)),"")</f>
        <v/>
      </c>
      <c r="H579">
        <f>SUMIF(keluar[concat],BIASA[[#This Row],[concat]],keluar[CTN])</f>
        <v>0</v>
      </c>
      <c r="I579" s="16" t="str">
        <f>IF(BIASA[[#This Row],[CTN]]=BIASA[[#This Row],[AWAL]],"",BIASA[[#This Row],[CTN]])</f>
        <v/>
      </c>
    </row>
    <row r="580" spans="1:9" x14ac:dyDescent="0.25">
      <c r="A580" t="str">
        <f>LOWER(SUBSTITUTE(SUBSTITUTE(SUBSTITUTE(BIASA[[#This Row],[NAMA BARANG]]," ",""),"-",""),".",""))</f>
        <v>bpzhixin3068(3)/3086(4)</v>
      </c>
      <c r="B580">
        <f>IF(BIASA[[#This Row],[CTN]]=0,"",COUNT($B$2:$B579)+1)</f>
        <v>578</v>
      </c>
      <c r="C580" t="s">
        <v>860</v>
      </c>
      <c r="D580" s="9" t="s">
        <v>208</v>
      </c>
      <c r="E580">
        <f>SUM(BIASA[[#This Row],[AWAL]]-BIASA[[#This Row],[KELUAR]])</f>
        <v>7</v>
      </c>
      <c r="F580">
        <v>7</v>
      </c>
      <c r="G580" t="str">
        <f>IFERROR(INDEX(masuk[CTN],MATCH("B"&amp;ROW()-ROWS($A$1:$A$2),masuk[id],0)),"")</f>
        <v/>
      </c>
      <c r="H580">
        <f>SUMIF(keluar[concat],BIASA[[#This Row],[concat]],keluar[CTN])</f>
        <v>0</v>
      </c>
      <c r="I580" s="16" t="str">
        <f>IF(BIASA[[#This Row],[CTN]]=BIASA[[#This Row],[AWAL]],"",BIASA[[#This Row],[CTN]])</f>
        <v/>
      </c>
    </row>
    <row r="581" spans="1:9" x14ac:dyDescent="0.25">
      <c r="A581" t="str">
        <f>LOWER(SUBSTITUTE(SUBSTITUTE(SUBSTITUTE(BIASA[[#This Row],[NAMA BARANG]]," ",""),"-",""),".",""))</f>
        <v>bpzhixin3087(2)/3038(1)</v>
      </c>
      <c r="B581">
        <f>IF(BIASA[[#This Row],[CTN]]=0,"",COUNT($B$2:$B580)+1)</f>
        <v>579</v>
      </c>
      <c r="C581" t="s">
        <v>861</v>
      </c>
      <c r="D581" s="9" t="s">
        <v>208</v>
      </c>
      <c r="E581">
        <f>SUM(BIASA[[#This Row],[AWAL]]-BIASA[[#This Row],[KELUAR]])</f>
        <v>3</v>
      </c>
      <c r="F581">
        <v>3</v>
      </c>
      <c r="G581" t="str">
        <f>IFERROR(INDEX(masuk[CTN],MATCH("B"&amp;ROW()-ROWS($A$1:$A$2),masuk[id],0)),"")</f>
        <v/>
      </c>
      <c r="H581">
        <f>SUMIF(keluar[concat],BIASA[[#This Row],[concat]],keluar[CTN])</f>
        <v>0</v>
      </c>
      <c r="I581" s="16" t="str">
        <f>IF(BIASA[[#This Row],[CTN]]=BIASA[[#This Row],[AWAL]],"",BIASA[[#This Row],[CTN]])</f>
        <v/>
      </c>
    </row>
    <row r="582" spans="1:9" x14ac:dyDescent="0.25">
      <c r="A582" t="str">
        <f>LOWER(SUBSTITUTE(SUBSTITUTE(SUBSTITUTE(BIASA[[#This Row],[NAMA BARANG]]," ",""),"-",""),".",""))</f>
        <v>bpzhixin3092(1)/3035(3)</v>
      </c>
      <c r="B582">
        <f>IF(BIASA[[#This Row],[CTN]]=0,"",COUNT($B$2:$B581)+1)</f>
        <v>580</v>
      </c>
      <c r="C582" t="s">
        <v>862</v>
      </c>
      <c r="D582" s="9" t="s">
        <v>208</v>
      </c>
      <c r="E582">
        <f>SUM(BIASA[[#This Row],[AWAL]]-BIASA[[#This Row],[KELUAR]])</f>
        <v>4</v>
      </c>
      <c r="F582">
        <v>4</v>
      </c>
      <c r="G582" t="str">
        <f>IFERROR(INDEX(masuk[CTN],MATCH("B"&amp;ROW()-ROWS($A$1:$A$2),masuk[id],0)),"")</f>
        <v/>
      </c>
      <c r="H582">
        <f>SUMIF(keluar[concat],BIASA[[#This Row],[concat]],keluar[CTN])</f>
        <v>0</v>
      </c>
      <c r="I582" s="16" t="str">
        <f>IF(BIASA[[#This Row],[CTN]]=BIASA[[#This Row],[AWAL]],"",BIASA[[#This Row],[CTN]])</f>
        <v/>
      </c>
    </row>
    <row r="583" spans="1:9" x14ac:dyDescent="0.25">
      <c r="A583" t="str">
        <f>LOWER(SUBSTITUTE(SUBSTITUTE(SUBSTITUTE(BIASA[[#This Row],[NAMA BARANG]]," ",""),"-",""),".",""))</f>
        <v>bpzhixinzh101</v>
      </c>
      <c r="B583">
        <f>IF(BIASA[[#This Row],[CTN]]=0,"",COUNT($B$2:$B582)+1)</f>
        <v>581</v>
      </c>
      <c r="C583" t="s">
        <v>863</v>
      </c>
      <c r="D583" s="9">
        <v>120</v>
      </c>
      <c r="E583">
        <f>SUM(BIASA[[#This Row],[AWAL]]-BIASA[[#This Row],[KELUAR]])</f>
        <v>21</v>
      </c>
      <c r="F583">
        <v>21</v>
      </c>
      <c r="G583" t="str">
        <f>IFERROR(INDEX(masuk[CTN],MATCH("B"&amp;ROW()-ROWS($A$1:$A$2),masuk[id],0)),"")</f>
        <v/>
      </c>
      <c r="H583">
        <f>SUMIF(keluar[concat],BIASA[[#This Row],[concat]],keluar[CTN])</f>
        <v>0</v>
      </c>
      <c r="I583" s="16" t="str">
        <f>IF(BIASA[[#This Row],[CTN]]=BIASA[[#This Row],[AWAL]],"",BIASA[[#This Row],[CTN]])</f>
        <v/>
      </c>
    </row>
    <row r="584" spans="1:9" x14ac:dyDescent="0.25">
      <c r="A584" t="str">
        <f>LOWER(SUBSTITUTE(SUBSTITUTE(SUBSTITUTE(BIASA[[#This Row],[NAMA BARANG]]," ",""),"-",""),".",""))</f>
        <v>bpzhixinzh102</v>
      </c>
      <c r="B584">
        <f>IF(BIASA[[#This Row],[CTN]]=0,"",COUNT($B$2:$B583)+1)</f>
        <v>582</v>
      </c>
      <c r="C584" t="s">
        <v>864</v>
      </c>
      <c r="D584" s="9" t="s">
        <v>208</v>
      </c>
      <c r="E584">
        <f>SUM(BIASA[[#This Row],[AWAL]]-BIASA[[#This Row],[KELUAR]])</f>
        <v>27</v>
      </c>
      <c r="F584">
        <v>27</v>
      </c>
      <c r="G584" t="str">
        <f>IFERROR(INDEX(masuk[CTN],MATCH("B"&amp;ROW()-ROWS($A$1:$A$2),masuk[id],0)),"")</f>
        <v/>
      </c>
      <c r="H584">
        <f>SUMIF(keluar[concat],BIASA[[#This Row],[concat]],keluar[CTN])</f>
        <v>0</v>
      </c>
      <c r="I584" s="16" t="str">
        <f>IF(BIASA[[#This Row],[CTN]]=BIASA[[#This Row],[AWAL]],"",BIASA[[#This Row],[CTN]])</f>
        <v/>
      </c>
    </row>
    <row r="585" spans="1:9" x14ac:dyDescent="0.25">
      <c r="A585" t="str">
        <f>LOWER(SUBSTITUTE(SUBSTITUTE(SUBSTITUTE(BIASA[[#This Row],[NAMA BARANG]]," ",""),"-",""),".",""))</f>
        <v>bp/penholderph909(4)</v>
      </c>
      <c r="B585">
        <f>IF(BIASA[[#This Row],[CTN]]=0,"",COUNT($B$2:$B584)+1)</f>
        <v>583</v>
      </c>
      <c r="C585" t="s">
        <v>865</v>
      </c>
      <c r="D585" s="9" t="s">
        <v>215</v>
      </c>
      <c r="E585">
        <f>SUM(BIASA[[#This Row],[AWAL]]-BIASA[[#This Row],[KELUAR]])</f>
        <v>4</v>
      </c>
      <c r="F585">
        <v>4</v>
      </c>
      <c r="G585" t="str">
        <f>IFERROR(INDEX(masuk[CTN],MATCH("B"&amp;ROW()-ROWS($A$1:$A$2),masuk[id],0)),"")</f>
        <v/>
      </c>
      <c r="H585">
        <f>SUMIF(keluar[concat],BIASA[[#This Row],[concat]],keluar[CTN])</f>
        <v>0</v>
      </c>
      <c r="I585" s="16" t="str">
        <f>IF(BIASA[[#This Row],[CTN]]=BIASA[[#This Row],[AWAL]],"",BIASA[[#This Row],[CTN]])</f>
        <v/>
      </c>
    </row>
    <row r="586" spans="1:9" x14ac:dyDescent="0.25">
      <c r="A586" t="str">
        <f>LOWER(SUBSTITUTE(SUBSTITUTE(SUBSTITUTE(BIASA[[#This Row],[NAMA BARANG]]," ",""),"-",""),".",""))</f>
        <v>bp/vullpen3081(1)/3083(1)/3095(2)</v>
      </c>
      <c r="B586">
        <f>IF(BIASA[[#This Row],[CTN]]=0,"",COUNT($B$2:$B585)+1)</f>
        <v>584</v>
      </c>
      <c r="C586" t="s">
        <v>866</v>
      </c>
      <c r="D586" s="9" t="s">
        <v>216</v>
      </c>
      <c r="E586">
        <f>SUM(BIASA[[#This Row],[AWAL]]-BIASA[[#This Row],[KELUAR]])</f>
        <v>4</v>
      </c>
      <c r="F586">
        <v>4</v>
      </c>
      <c r="G586" t="str">
        <f>IFERROR(INDEX(masuk[CTN],MATCH("B"&amp;ROW()-ROWS($A$1:$A$2),masuk[id],0)),"")</f>
        <v/>
      </c>
      <c r="H586">
        <f>SUMIF(keluar[concat],BIASA[[#This Row],[concat]],keluar[CTN])</f>
        <v>0</v>
      </c>
      <c r="I586" s="16" t="str">
        <f>IF(BIASA[[#This Row],[CTN]]=BIASA[[#This Row],[AWAL]],"",BIASA[[#This Row],[CTN]])</f>
        <v/>
      </c>
    </row>
    <row r="587" spans="1:9" x14ac:dyDescent="0.25">
      <c r="A587" t="str">
        <f>LOWER(SUBSTITUTE(SUBSTITUTE(SUBSTITUTE(BIASA[[#This Row],[NAMA BARANG]]," ",""),"-",""),".",""))</f>
        <v>bp/vullpen3096</v>
      </c>
      <c r="B587">
        <f>IF(BIASA[[#This Row],[CTN]]=0,"",COUNT($B$2:$B586)+1)</f>
        <v>585</v>
      </c>
      <c r="C587" t="s">
        <v>867</v>
      </c>
      <c r="D587" s="9" t="s">
        <v>216</v>
      </c>
      <c r="E587">
        <f>SUM(BIASA[[#This Row],[AWAL]]-BIASA[[#This Row],[KELUAR]])</f>
        <v>1</v>
      </c>
      <c r="F587">
        <v>1</v>
      </c>
      <c r="G587" t="str">
        <f>IFERROR(INDEX(masuk[CTN],MATCH("B"&amp;ROW()-ROWS($A$1:$A$2),masuk[id],0)),"")</f>
        <v/>
      </c>
      <c r="H587">
        <f>SUMIF(keluar[concat],BIASA[[#This Row],[concat]],keluar[CTN])</f>
        <v>0</v>
      </c>
      <c r="I587" s="16" t="str">
        <f>IF(BIASA[[#This Row],[CTN]]=BIASA[[#This Row],[AWAL]],"",BIASA[[#This Row],[CTN]])</f>
        <v/>
      </c>
    </row>
    <row r="588" spans="1:9" x14ac:dyDescent="0.25">
      <c r="A588" t="str">
        <f>LOWER(SUBSTITUTE(SUBSTITUTE(SUBSTITUTE(BIASA[[#This Row],[NAMA BARANG]]," ",""),"-",""),".",""))</f>
        <v>bp/vullpentf801(15)/tf802(28)</v>
      </c>
      <c r="B588">
        <f>IF(BIASA[[#This Row],[CTN]]=0,"",COUNT($B$2:$B587)+1)</f>
        <v>586</v>
      </c>
      <c r="C588" t="s">
        <v>868</v>
      </c>
      <c r="D588" s="9" t="s">
        <v>2779</v>
      </c>
      <c r="E588">
        <f>SUM(BIASA[[#This Row],[AWAL]]-BIASA[[#This Row],[KELUAR]])</f>
        <v>43</v>
      </c>
      <c r="F588">
        <v>43</v>
      </c>
      <c r="G588" t="str">
        <f>IFERROR(INDEX(masuk[CTN],MATCH("B"&amp;ROW()-ROWS($A$1:$A$2),masuk[id],0)),"")</f>
        <v/>
      </c>
      <c r="H588">
        <f>SUMIF(keluar[concat],BIASA[[#This Row],[concat]],keluar[CTN])</f>
        <v>0</v>
      </c>
      <c r="I588" s="16" t="str">
        <f>IF(BIASA[[#This Row],[CTN]]=BIASA[[#This Row],[AWAL]],"",BIASA[[#This Row],[CTN]])</f>
        <v/>
      </c>
    </row>
    <row r="589" spans="1:9" x14ac:dyDescent="0.25">
      <c r="A589" t="str">
        <f>LOWER(SUBSTITUTE(SUBSTITUTE(SUBSTITUTE(BIASA[[#This Row],[NAMA BARANG]]," ",""),"-",""),".",""))</f>
        <v>btla256037/38a5/30lb</v>
      </c>
      <c r="B589">
        <f>IF(BIASA[[#This Row],[CTN]]=0,"",COUNT($B$2:$B588)+1)</f>
        <v>587</v>
      </c>
      <c r="C589" t="s">
        <v>869</v>
      </c>
      <c r="E589">
        <f>SUM(BIASA[[#This Row],[AWAL]]-BIASA[[#This Row],[KELUAR]])</f>
        <v>1</v>
      </c>
      <c r="F589">
        <v>1</v>
      </c>
      <c r="G589" t="str">
        <f>IFERROR(INDEX(masuk[CTN],MATCH("B"&amp;ROW()-ROWS($A$1:$A$2),masuk[id],0)),"")</f>
        <v/>
      </c>
      <c r="H589">
        <f>SUMIF(keluar[concat],BIASA[[#This Row],[concat]],keluar[CTN])</f>
        <v>0</v>
      </c>
      <c r="I589" s="16" t="str">
        <f>IF(BIASA[[#This Row],[CTN]]=BIASA[[#This Row],[AWAL]],"",BIASA[[#This Row],[CTN]])</f>
        <v/>
      </c>
    </row>
    <row r="590" spans="1:9" x14ac:dyDescent="0.25">
      <c r="A590" t="str">
        <f>LOWER(SUBSTITUTE(SUBSTITUTE(SUBSTITUTE(BIASA[[#This Row],[NAMA BARANG]]," ",""),"-",""),".",""))</f>
        <v>bts3291a/6</v>
      </c>
      <c r="B590">
        <f>IF(BIASA[[#This Row],[CTN]]=0,"",COUNT($B$2:$B589)+1)</f>
        <v>588</v>
      </c>
      <c r="C590" t="s">
        <v>870</v>
      </c>
      <c r="D590" s="9" t="s">
        <v>2791</v>
      </c>
      <c r="E590">
        <f>SUM(BIASA[[#This Row],[AWAL]]-BIASA[[#This Row],[KELUAR]])</f>
        <v>3</v>
      </c>
      <c r="F590">
        <v>3</v>
      </c>
      <c r="G590" t="str">
        <f>IFERROR(INDEX(masuk[CTN],MATCH("B"&amp;ROW()-ROWS($A$1:$A$2),masuk[id],0)),"")</f>
        <v/>
      </c>
      <c r="H590">
        <f>SUMIF(keluar[concat],BIASA[[#This Row],[concat]],keluar[CTN])</f>
        <v>0</v>
      </c>
      <c r="I590" s="16" t="str">
        <f>IF(BIASA[[#This Row],[CTN]]=BIASA[[#This Row],[AWAL]],"",BIASA[[#This Row],[CTN]])</f>
        <v/>
      </c>
    </row>
    <row r="591" spans="1:9" x14ac:dyDescent="0.25">
      <c r="A591" t="str">
        <f>LOWER(SUBSTITUTE(SUBSTITUTE(SUBSTITUTE(BIASA[[#This Row],[NAMA BARANG]]," ",""),"-",""),".",""))</f>
        <v>bts3292a5100</v>
      </c>
      <c r="B591">
        <f>IF(BIASA[[#This Row],[CTN]]=0,"",COUNT($B$2:$B590)+1)</f>
        <v>589</v>
      </c>
      <c r="C591" t="s">
        <v>871</v>
      </c>
      <c r="D591" s="9" t="s">
        <v>2791</v>
      </c>
      <c r="E591">
        <f>SUM(BIASA[[#This Row],[AWAL]]-BIASA[[#This Row],[KELUAR]])</f>
        <v>7</v>
      </c>
      <c r="F591">
        <v>7</v>
      </c>
      <c r="G591" t="str">
        <f>IFERROR(INDEX(masuk[CTN],MATCH("B"&amp;ROW()-ROWS($A$1:$A$2),masuk[id],0)),"")</f>
        <v/>
      </c>
      <c r="H591">
        <f>SUMIF(keluar[concat],BIASA[[#This Row],[concat]],keluar[CTN])</f>
        <v>0</v>
      </c>
      <c r="I591" s="16" t="str">
        <f>IF(BIASA[[#This Row],[CTN]]=BIASA[[#This Row],[AWAL]],"",BIASA[[#This Row],[CTN]])</f>
        <v/>
      </c>
    </row>
    <row r="592" spans="1:9" x14ac:dyDescent="0.25">
      <c r="A592" t="str">
        <f>LOWER(SUBSTITUTE(SUBSTITUTE(SUBSTITUTE(BIASA[[#This Row],[NAMA BARANG]]," ",""),"-",""),".",""))</f>
        <v>bts60404</v>
      </c>
      <c r="B592">
        <f>IF(BIASA[[#This Row],[CTN]]=0,"",COUNT($B$2:$B591)+1)</f>
        <v>590</v>
      </c>
      <c r="C592" t="s">
        <v>872</v>
      </c>
      <c r="D592" s="9" t="s">
        <v>224</v>
      </c>
      <c r="E592">
        <f>SUM(BIASA[[#This Row],[AWAL]]-BIASA[[#This Row],[KELUAR]])</f>
        <v>1</v>
      </c>
      <c r="F592">
        <v>1</v>
      </c>
      <c r="G592" t="str">
        <f>IFERROR(INDEX(masuk[CTN],MATCH("B"&amp;ROW()-ROWS($A$1:$A$2),masuk[id],0)),"")</f>
        <v/>
      </c>
      <c r="H592">
        <f>SUMIF(keluar[concat],BIASA[[#This Row],[concat]],keluar[CTN])</f>
        <v>0</v>
      </c>
      <c r="I592" s="16" t="str">
        <f>IF(BIASA[[#This Row],[CTN]]=BIASA[[#This Row],[AWAL]],"",BIASA[[#This Row],[CTN]])</f>
        <v/>
      </c>
    </row>
    <row r="593" spans="1:9" x14ac:dyDescent="0.25">
      <c r="A593" t="str">
        <f>LOWER(SUBSTITUTE(SUBSTITUTE(SUBSTITUTE(BIASA[[#This Row],[NAMA BARANG]]," ",""),"-",""),".",""))</f>
        <v>bts60404/a545depan</v>
      </c>
      <c r="B593">
        <f>IF(BIASA[[#This Row],[CTN]]=0,"",COUNT($B$2:$B592)+1)</f>
        <v>591</v>
      </c>
      <c r="C593" t="s">
        <v>873</v>
      </c>
      <c r="D593" s="9">
        <v>320</v>
      </c>
      <c r="E593">
        <f>SUM(BIASA[[#This Row],[AWAL]]-BIASA[[#This Row],[KELUAR]])</f>
        <v>9</v>
      </c>
      <c r="F593">
        <v>9</v>
      </c>
      <c r="G593" t="str">
        <f>IFERROR(INDEX(masuk[CTN],MATCH("B"&amp;ROW()-ROWS($A$1:$A$2),masuk[id],0)),"")</f>
        <v/>
      </c>
      <c r="H593">
        <f>SUMIF(keluar[concat],BIASA[[#This Row],[concat]],keluar[CTN])</f>
        <v>0</v>
      </c>
      <c r="I593" s="16" t="str">
        <f>IF(BIASA[[#This Row],[CTN]]=BIASA[[#This Row],[AWAL]],"",BIASA[[#This Row],[CTN]])</f>
        <v/>
      </c>
    </row>
    <row r="594" spans="1:9" x14ac:dyDescent="0.25">
      <c r="A594" t="str">
        <f>LOWER(SUBSTITUTE(SUBSTITUTE(SUBSTITUTE(BIASA[[#This Row],[NAMA BARANG]]," ",""),"-",""),".",""))</f>
        <v>btsa68008(3)</v>
      </c>
      <c r="B594">
        <f>IF(BIASA[[#This Row],[CTN]]=0,"",COUNT($B$2:$B593)+1)</f>
        <v>592</v>
      </c>
      <c r="C594" t="s">
        <v>874</v>
      </c>
      <c r="D594" s="9">
        <v>320</v>
      </c>
      <c r="E594">
        <f>SUM(BIASA[[#This Row],[AWAL]]-BIASA[[#This Row],[KELUAR]])</f>
        <v>3</v>
      </c>
      <c r="F594">
        <v>3</v>
      </c>
      <c r="G594" t="str">
        <f>IFERROR(INDEX(masuk[CTN],MATCH("B"&amp;ROW()-ROWS($A$1:$A$2),masuk[id],0)),"")</f>
        <v/>
      </c>
      <c r="H594">
        <f>SUMIF(keluar[concat],BIASA[[#This Row],[concat]],keluar[CTN])</f>
        <v>0</v>
      </c>
      <c r="I594" s="16" t="str">
        <f>IF(BIASA[[#This Row],[CTN]]=BIASA[[#This Row],[AWAL]],"",BIASA[[#This Row],[CTN]])</f>
        <v/>
      </c>
    </row>
    <row r="595" spans="1:9" x14ac:dyDescent="0.25">
      <c r="A595" t="str">
        <f>LOWER(SUBSTITUTE(SUBSTITUTE(SUBSTITUTE(BIASA[[#This Row],[NAMA BARANG]]," ",""),"-",""),".",""))</f>
        <v>btsb156/a6index</v>
      </c>
      <c r="B595">
        <f>IF(BIASA[[#This Row],[CTN]]=0,"",COUNT($B$2:$B594)+1)</f>
        <v>593</v>
      </c>
      <c r="C595" t="s">
        <v>875</v>
      </c>
      <c r="D595" s="9">
        <v>160</v>
      </c>
      <c r="E595">
        <f>SUM(BIASA[[#This Row],[AWAL]]-BIASA[[#This Row],[KELUAR]])</f>
        <v>3</v>
      </c>
      <c r="F595">
        <v>3</v>
      </c>
      <c r="G595" t="str">
        <f>IFERROR(INDEX(masuk[CTN],MATCH("B"&amp;ROW()-ROWS($A$1:$A$2),masuk[id],0)),"")</f>
        <v/>
      </c>
      <c r="H595">
        <f>SUMIF(keluar[concat],BIASA[[#This Row],[concat]],keluar[CTN])</f>
        <v>0</v>
      </c>
      <c r="I595" s="16" t="str">
        <f>IF(BIASA[[#This Row],[CTN]]=BIASA[[#This Row],[AWAL]],"",BIASA[[#This Row],[CTN]])</f>
        <v/>
      </c>
    </row>
    <row r="596" spans="1:9" x14ac:dyDescent="0.25">
      <c r="A596" t="str">
        <f>LOWER(SUBSTITUTE(SUBSTITUTE(SUBSTITUTE(BIASA[[#This Row],[NAMA BARANG]]," ",""),"-",""),".",""))</f>
        <v>btsgastaa58012bola</v>
      </c>
      <c r="B596">
        <f>IF(BIASA[[#This Row],[CTN]]=0,"",COUNT($B$2:$B595)+1)</f>
        <v>594</v>
      </c>
      <c r="C596" t="s">
        <v>876</v>
      </c>
      <c r="D596" s="9" t="s">
        <v>2875</v>
      </c>
      <c r="E596">
        <f>SUM(BIASA[[#This Row],[AWAL]]-BIASA[[#This Row],[KELUAR]])</f>
        <v>7</v>
      </c>
      <c r="F596">
        <v>7</v>
      </c>
      <c r="G596" t="str">
        <f>IFERROR(INDEX(masuk[CTN],MATCH("B"&amp;ROW()-ROWS($A$1:$A$2),masuk[id],0)),"")</f>
        <v/>
      </c>
      <c r="H596">
        <f>SUMIF(keluar[concat],BIASA[[#This Row],[concat]],keluar[CTN])</f>
        <v>0</v>
      </c>
      <c r="I596" s="16" t="str">
        <f>IF(BIASA[[#This Row],[CTN]]=BIASA[[#This Row],[AWAL]],"",BIASA[[#This Row],[CTN]])</f>
        <v/>
      </c>
    </row>
    <row r="597" spans="1:9" x14ac:dyDescent="0.25">
      <c r="A597" t="str">
        <f>LOWER(SUBSTITUTE(SUBSTITUTE(SUBSTITUTE(BIASA[[#This Row],[NAMA BARANG]]," ",""),"-",""),".",""))</f>
        <v>btsgastaha328211/a550fr</v>
      </c>
      <c r="B597">
        <f>IF(BIASA[[#This Row],[CTN]]=0,"",COUNT($B$2:$B596)+1)</f>
        <v>595</v>
      </c>
      <c r="C597" t="s">
        <v>877</v>
      </c>
      <c r="D597" s="9" t="s">
        <v>2851</v>
      </c>
      <c r="E597">
        <f>SUM(BIASA[[#This Row],[AWAL]]-BIASA[[#This Row],[KELUAR]])</f>
        <v>2</v>
      </c>
      <c r="F597">
        <v>2</v>
      </c>
      <c r="G597" t="str">
        <f>IFERROR(INDEX(masuk[CTN],MATCH("B"&amp;ROW()-ROWS($A$1:$A$2),masuk[id],0)),"")</f>
        <v/>
      </c>
      <c r="H597">
        <f>SUMIF(keluar[concat],BIASA[[#This Row],[concat]],keluar[CTN])</f>
        <v>0</v>
      </c>
      <c r="I597" s="16" t="str">
        <f>IF(BIASA[[#This Row],[CTN]]=BIASA[[#This Row],[AWAL]],"",BIASA[[#This Row],[CTN]])</f>
        <v/>
      </c>
    </row>
    <row r="598" spans="1:9" x14ac:dyDescent="0.25">
      <c r="A598" t="str">
        <f>LOWER(SUBSTITUTE(SUBSTITUTE(SUBSTITUTE(BIASA[[#This Row],[NAMA BARANG]]," ",""),"-",""),".",""))</f>
        <v>btsgastaha328213/a550fr</v>
      </c>
      <c r="B598">
        <f>IF(BIASA[[#This Row],[CTN]]=0,"",COUNT($B$2:$B597)+1)</f>
        <v>596</v>
      </c>
      <c r="C598" t="s">
        <v>878</v>
      </c>
      <c r="D598" s="9" t="s">
        <v>2851</v>
      </c>
      <c r="E598">
        <f>SUM(BIASA[[#This Row],[AWAL]]-BIASA[[#This Row],[KELUAR]])</f>
        <v>1</v>
      </c>
      <c r="F598">
        <v>1</v>
      </c>
      <c r="G598" t="str">
        <f>IFERROR(INDEX(masuk[CTN],MATCH("B"&amp;ROW()-ROWS($A$1:$A$2),masuk[id],0)),"")</f>
        <v/>
      </c>
      <c r="H598">
        <f>SUMIF(keluar[concat],BIASA[[#This Row],[concat]],keluar[CTN])</f>
        <v>0</v>
      </c>
      <c r="I598" s="16" t="str">
        <f>IF(BIASA[[#This Row],[CTN]]=BIASA[[#This Row],[AWAL]],"",BIASA[[#This Row],[CTN]])</f>
        <v/>
      </c>
    </row>
    <row r="599" spans="1:9" x14ac:dyDescent="0.25">
      <c r="A599" t="str">
        <f>LOWER(SUBSTITUTE(SUBSTITUTE(SUBSTITUTE(BIASA[[#This Row],[NAMA BARANG]]," ",""),"-",""),".",""))</f>
        <v>btsnba666/a6</v>
      </c>
      <c r="B599">
        <f>IF(BIASA[[#This Row],[CTN]]=0,"",COUNT($B$2:$B598)+1)</f>
        <v>597</v>
      </c>
      <c r="C599" t="s">
        <v>879</v>
      </c>
      <c r="D599" s="9" t="s">
        <v>2876</v>
      </c>
      <c r="E599">
        <f>SUM(BIASA[[#This Row],[AWAL]]-BIASA[[#This Row],[KELUAR]])</f>
        <v>1</v>
      </c>
      <c r="F599">
        <v>2</v>
      </c>
      <c r="G599" t="str">
        <f>IFERROR(INDEX(masuk[CTN],MATCH("B"&amp;ROW()-ROWS($A$1:$A$2),masuk[id],0)),"")</f>
        <v/>
      </c>
      <c r="H599">
        <f>SUMIF(keluar[concat],BIASA[[#This Row],[concat]],keluar[CTN])</f>
        <v>1</v>
      </c>
      <c r="I599" s="16">
        <f>IF(BIASA[[#This Row],[CTN]]=BIASA[[#This Row],[AWAL]],"",BIASA[[#This Row],[CTN]])</f>
        <v>1</v>
      </c>
    </row>
    <row r="600" spans="1:9" x14ac:dyDescent="0.25">
      <c r="A600" t="str">
        <f>LOWER(SUBSTITUTE(SUBSTITUTE(SUBSTITUTE(BIASA[[#This Row],[NAMA BARANG]]," ",""),"-",""),".",""))</f>
        <v>btsspiral2510056(import)</v>
      </c>
      <c r="B600">
        <f>IF(BIASA[[#This Row],[CTN]]=0,"",COUNT($B$2:$B599)+1)</f>
        <v>598</v>
      </c>
      <c r="C600" t="s">
        <v>880</v>
      </c>
      <c r="D600" s="9">
        <v>160</v>
      </c>
      <c r="E600">
        <f>SUM(BIASA[[#This Row],[AWAL]]-BIASA[[#This Row],[KELUAR]])</f>
        <v>1</v>
      </c>
      <c r="F600">
        <v>1</v>
      </c>
      <c r="G600" t="str">
        <f>IFERROR(INDEX(masuk[CTN],MATCH("B"&amp;ROW()-ROWS($A$1:$A$2),masuk[id],0)),"")</f>
        <v/>
      </c>
      <c r="H600">
        <f>SUMIF(keluar[concat],BIASA[[#This Row],[concat]],keluar[CTN])</f>
        <v>0</v>
      </c>
      <c r="I600" s="16" t="str">
        <f>IF(BIASA[[#This Row],[CTN]]=BIASA[[#This Row],[AWAL]],"",BIASA[[#This Row],[CTN]])</f>
        <v/>
      </c>
    </row>
    <row r="601" spans="1:9" x14ac:dyDescent="0.25">
      <c r="A601" t="str">
        <f>LOWER(SUBSTITUTE(SUBSTITUTE(SUBSTITUTE(BIASA[[#This Row],[NAMA BARANG]]," ",""),"-",""),".",""))</f>
        <v>btswza52510064w</v>
      </c>
      <c r="B601">
        <f>IF(BIASA[[#This Row],[CTN]]=0,"",COUNT($B$2:$B600)+1)</f>
        <v>599</v>
      </c>
      <c r="C601" t="s">
        <v>881</v>
      </c>
      <c r="D601" s="9">
        <v>160</v>
      </c>
      <c r="E601">
        <f>SUM(BIASA[[#This Row],[AWAL]]-BIASA[[#This Row],[KELUAR]])</f>
        <v>1</v>
      </c>
      <c r="F601">
        <v>1</v>
      </c>
      <c r="G601" t="str">
        <f>IFERROR(INDEX(masuk[CTN],MATCH("B"&amp;ROW()-ROWS($A$1:$A$2),masuk[id],0)),"")</f>
        <v/>
      </c>
      <c r="H601">
        <f>SUMIF(keluar[concat],BIASA[[#This Row],[concat]],keluar[CTN])</f>
        <v>0</v>
      </c>
      <c r="I601" s="16" t="str">
        <f>IF(BIASA[[#This Row],[CTN]]=BIASA[[#This Row],[AWAL]],"",BIASA[[#This Row],[CTN]])</f>
        <v/>
      </c>
    </row>
    <row r="602" spans="1:9" x14ac:dyDescent="0.25">
      <c r="A602" t="str">
        <f>LOWER(SUBSTITUTE(SUBSTITUTE(SUBSTITUTE(BIASA[[#This Row],[NAMA BARANG]]," ",""),"-",""),".",""))</f>
        <v>btswza680/tali511015w</v>
      </c>
      <c r="B602">
        <f>IF(BIASA[[#This Row],[CTN]]=0,"",COUNT($B$2:$B601)+1)</f>
        <v>600</v>
      </c>
      <c r="C602" t="s">
        <v>882</v>
      </c>
      <c r="D602" s="9" t="s">
        <v>2791</v>
      </c>
      <c r="E602">
        <f>SUM(BIASA[[#This Row],[AWAL]]-BIASA[[#This Row],[KELUAR]])</f>
        <v>1</v>
      </c>
      <c r="F602">
        <v>1</v>
      </c>
      <c r="G602" t="str">
        <f>IFERROR(INDEX(masuk[CTN],MATCH("B"&amp;ROW()-ROWS($A$1:$A$2),masuk[id],0)),"")</f>
        <v/>
      </c>
      <c r="H602">
        <f>SUMIF(keluar[concat],BIASA[[#This Row],[concat]],keluar[CTN])</f>
        <v>0</v>
      </c>
      <c r="I602" s="16" t="str">
        <f>IF(BIASA[[#This Row],[CTN]]=BIASA[[#This Row],[AWAL]],"",BIASA[[#This Row],[CTN]])</f>
        <v/>
      </c>
    </row>
    <row r="603" spans="1:9" x14ac:dyDescent="0.25">
      <c r="A603" t="str">
        <f>LOWER(SUBSTITUTE(SUBSTITUTE(SUBSTITUTE(BIASA[[#This Row],[NAMA BARANG]]," ",""),"-",""),".",""))</f>
        <v>bukukasfolio</v>
      </c>
      <c r="B603">
        <f>IF(BIASA[[#This Row],[CTN]]=0,"",COUNT($B$2:$B602)+1)</f>
        <v>601</v>
      </c>
      <c r="C603" t="s">
        <v>883</v>
      </c>
      <c r="D603" s="9">
        <v>50</v>
      </c>
      <c r="E603">
        <f>SUM(BIASA[[#This Row],[AWAL]]-BIASA[[#This Row],[KELUAR]])</f>
        <v>19</v>
      </c>
      <c r="F603">
        <v>19</v>
      </c>
      <c r="G603" t="str">
        <f>IFERROR(INDEX(masuk[CTN],MATCH("B"&amp;ROW()-ROWS($A$1:$A$2),masuk[id],0)),"")</f>
        <v/>
      </c>
      <c r="H603">
        <f>SUMIF(keluar[concat],BIASA[[#This Row],[concat]],keluar[CTN])</f>
        <v>0</v>
      </c>
      <c r="I603" s="16" t="str">
        <f>IF(BIASA[[#This Row],[CTN]]=BIASA[[#This Row],[AWAL]],"",BIASA[[#This Row],[CTN]])</f>
        <v/>
      </c>
    </row>
    <row r="604" spans="1:9" x14ac:dyDescent="0.25">
      <c r="A604" t="str">
        <f>LOWER(SUBSTITUTE(SUBSTITUTE(SUBSTITUTE(BIASA[[#This Row],[NAMA BARANG]]," ",""),"-",""),".",""))</f>
        <v>bukukaskwarto</v>
      </c>
      <c r="B604">
        <f>IF(BIASA[[#This Row],[CTN]]=0,"",COUNT($B$2:$B603)+1)</f>
        <v>602</v>
      </c>
      <c r="C604" t="s">
        <v>884</v>
      </c>
      <c r="D604" s="9">
        <v>100</v>
      </c>
      <c r="E604">
        <f>SUM(BIASA[[#This Row],[AWAL]]-BIASA[[#This Row],[KELUAR]])</f>
        <v>26</v>
      </c>
      <c r="F604">
        <v>26</v>
      </c>
      <c r="G604" t="str">
        <f>IFERROR(INDEX(masuk[CTN],MATCH("B"&amp;ROW()-ROWS($A$1:$A$2),masuk[id],0)),"")</f>
        <v/>
      </c>
      <c r="H604">
        <f>SUMIF(keluar[concat],BIASA[[#This Row],[concat]],keluar[CTN])</f>
        <v>0</v>
      </c>
      <c r="I604" s="16" t="str">
        <f>IF(BIASA[[#This Row],[CTN]]=BIASA[[#This Row],[AWAL]],"",BIASA[[#This Row],[CTN]])</f>
        <v/>
      </c>
    </row>
    <row r="605" spans="1:9" x14ac:dyDescent="0.25">
      <c r="A605" t="str">
        <f>LOWER(SUBSTITUTE(SUBSTITUTE(SUBSTITUTE(BIASA[[#This Row],[NAMA BARANG]]," ",""),"-",""),".",""))</f>
        <v>bukutamubatik</v>
      </c>
      <c r="B605">
        <f>IF(BIASA[[#This Row],[CTN]]=0,"",COUNT($B$2:$B604)+1)</f>
        <v>603</v>
      </c>
      <c r="C605" t="s">
        <v>885</v>
      </c>
      <c r="D605" s="9" t="s">
        <v>2877</v>
      </c>
      <c r="E605">
        <f>SUM(BIASA[[#This Row],[AWAL]]-BIASA[[#This Row],[KELUAR]])</f>
        <v>7</v>
      </c>
      <c r="F605">
        <v>7</v>
      </c>
      <c r="G605" t="str">
        <f>IFERROR(INDEX(masuk[CTN],MATCH("B"&amp;ROW()-ROWS($A$1:$A$2),masuk[id],0)),"")</f>
        <v/>
      </c>
      <c r="H605">
        <f>SUMIF(keluar[concat],BIASA[[#This Row],[concat]],keluar[CTN])</f>
        <v>0</v>
      </c>
      <c r="I605" s="16" t="str">
        <f>IF(BIASA[[#This Row],[CTN]]=BIASA[[#This Row],[AWAL]],"",BIASA[[#This Row],[CTN]])</f>
        <v/>
      </c>
    </row>
    <row r="606" spans="1:9" x14ac:dyDescent="0.25">
      <c r="A606" t="str">
        <f>LOWER(SUBSTITUTE(SUBSTITUTE(SUBSTITUTE(BIASA[[#This Row],[NAMA BARANG]]," ",""),"-",""),".",""))</f>
        <v>bukutamuecolove</v>
      </c>
      <c r="B606">
        <f>IF(BIASA[[#This Row],[CTN]]=0,"",COUNT($B$2:$B605)+1)</f>
        <v>604</v>
      </c>
      <c r="C606" t="s">
        <v>886</v>
      </c>
      <c r="D606" s="9" t="s">
        <v>2877</v>
      </c>
      <c r="E606">
        <f>SUM(BIASA[[#This Row],[AWAL]]-BIASA[[#This Row],[KELUAR]])</f>
        <v>10</v>
      </c>
      <c r="F606">
        <v>10</v>
      </c>
      <c r="G606" t="str">
        <f>IFERROR(INDEX(masuk[CTN],MATCH("B"&amp;ROW()-ROWS($A$1:$A$2),masuk[id],0)),"")</f>
        <v/>
      </c>
      <c r="H606">
        <f>SUMIF(keluar[concat],BIASA[[#This Row],[concat]],keluar[CTN])</f>
        <v>0</v>
      </c>
      <c r="I606" s="16" t="str">
        <f>IF(BIASA[[#This Row],[CTN]]=BIASA[[#This Row],[AWAL]],"",BIASA[[#This Row],[CTN]])</f>
        <v/>
      </c>
    </row>
    <row r="607" spans="1:9" x14ac:dyDescent="0.25">
      <c r="A607" t="str">
        <f>LOWER(SUBSTITUTE(SUBSTITUTE(SUBSTITUTE(BIASA[[#This Row],[NAMA BARANG]]," ",""),"-",""),".",""))</f>
        <v>buldogclip3dingli/vtech(24)0024</v>
      </c>
      <c r="B607">
        <f>IF(BIASA[[#This Row],[CTN]]=0,"",COUNT($B$2:$B606)+1)</f>
        <v>605</v>
      </c>
      <c r="C607" t="s">
        <v>887</v>
      </c>
      <c r="D607" s="9" t="s">
        <v>233</v>
      </c>
      <c r="E607">
        <f>SUM(BIASA[[#This Row],[AWAL]]-BIASA[[#This Row],[KELUAR]])</f>
        <v>15</v>
      </c>
      <c r="F607">
        <v>15</v>
      </c>
      <c r="G607" t="str">
        <f>IFERROR(INDEX(masuk[CTN],MATCH("B"&amp;ROW()-ROWS($A$1:$A$2),masuk[id],0)),"")</f>
        <v/>
      </c>
      <c r="H607">
        <f>SUMIF(keluar[concat],BIASA[[#This Row],[concat]],keluar[CTN])</f>
        <v>0</v>
      </c>
      <c r="I607" s="16" t="str">
        <f>IF(BIASA[[#This Row],[CTN]]=BIASA[[#This Row],[AWAL]],"",BIASA[[#This Row],[CTN]])</f>
        <v/>
      </c>
    </row>
    <row r="608" spans="1:9" x14ac:dyDescent="0.25">
      <c r="A608" t="str">
        <f>LOWER(SUBSTITUTE(SUBSTITUTE(SUBSTITUTE(BIASA[[#This Row],[NAMA BARANG]]," ",""),"-",""),".",""))</f>
        <v>buldogclip4vtech(18)0023</v>
      </c>
      <c r="B608">
        <f>IF(BIASA[[#This Row],[CTN]]=0,"",COUNT($B$2:$B607)+1)</f>
        <v>606</v>
      </c>
      <c r="C608" t="s">
        <v>888</v>
      </c>
      <c r="D608" s="9" t="s">
        <v>217</v>
      </c>
      <c r="E608">
        <f>SUM(BIASA[[#This Row],[AWAL]]-BIASA[[#This Row],[KELUAR]])</f>
        <v>22</v>
      </c>
      <c r="F608">
        <v>22</v>
      </c>
      <c r="G608" t="str">
        <f>IFERROR(INDEX(masuk[CTN],MATCH("B"&amp;ROW()-ROWS($A$1:$A$2),masuk[id],0)),"")</f>
        <v/>
      </c>
      <c r="H608">
        <f>SUMIF(keluar[concat],BIASA[[#This Row],[concat]],keluar[CTN])</f>
        <v>0</v>
      </c>
      <c r="I608" s="16" t="str">
        <f>IF(BIASA[[#This Row],[CTN]]=BIASA[[#This Row],[AWAL]],"",BIASA[[#This Row],[CTN]])</f>
        <v/>
      </c>
    </row>
    <row r="609" spans="1:9" x14ac:dyDescent="0.25">
      <c r="A609" t="str">
        <f>LOWER(SUBSTITUTE(SUBSTITUTE(SUBSTITUTE(BIASA[[#This Row],[NAMA BARANG]]," ",""),"-",""),".",""))</f>
        <v>bulldogclipjossbc0023(4)etj</v>
      </c>
      <c r="B609">
        <f>IF(BIASA[[#This Row],[CTN]]=0,"",COUNT($B$2:$B608)+1)</f>
        <v>607</v>
      </c>
      <c r="C609" t="s">
        <v>889</v>
      </c>
      <c r="D609" s="9" t="s">
        <v>222</v>
      </c>
      <c r="E609">
        <f>SUM(BIASA[[#This Row],[AWAL]]-BIASA[[#This Row],[KELUAR]])</f>
        <v>5</v>
      </c>
      <c r="F609">
        <v>5</v>
      </c>
      <c r="G609" t="str">
        <f>IFERROR(INDEX(masuk[CTN],MATCH("B"&amp;ROW()-ROWS($A$1:$A$2),masuk[id],0)),"")</f>
        <v/>
      </c>
      <c r="H609">
        <f>SUMIF(keluar[concat],BIASA[[#This Row],[concat]],keluar[CTN])</f>
        <v>0</v>
      </c>
      <c r="I609" s="16" t="str">
        <f>IF(BIASA[[#This Row],[CTN]]=BIASA[[#This Row],[AWAL]],"",BIASA[[#This Row],[CTN]])</f>
        <v/>
      </c>
    </row>
    <row r="610" spans="1:9" x14ac:dyDescent="0.25">
      <c r="A610" t="str">
        <f>LOWER(SUBSTITUTE(SUBSTITUTE(SUBSTITUTE(BIASA[[#This Row],[NAMA BARANG]]," ",""),"-",""),".",""))</f>
        <v>businessfiledfilep</v>
      </c>
      <c r="B610">
        <f>IF(BIASA[[#This Row],[CTN]]=0,"",COUNT($B$2:$B609)+1)</f>
        <v>608</v>
      </c>
      <c r="C610" t="s">
        <v>890</v>
      </c>
      <c r="D610" s="9" t="s">
        <v>2779</v>
      </c>
      <c r="E610">
        <f>SUM(BIASA[[#This Row],[AWAL]]-BIASA[[#This Row],[KELUAR]])</f>
        <v>3</v>
      </c>
      <c r="F610">
        <v>3</v>
      </c>
      <c r="G610" t="str">
        <f>IFERROR(INDEX(masuk[CTN],MATCH("B"&amp;ROW()-ROWS($A$1:$A$2),masuk[id],0)),"")</f>
        <v/>
      </c>
      <c r="H610">
        <f>SUMIF(keluar[concat],BIASA[[#This Row],[concat]],keluar[CTN])</f>
        <v>0</v>
      </c>
      <c r="I610" s="16" t="str">
        <f>IF(BIASA[[#This Row],[CTN]]=BIASA[[#This Row],[AWAL]],"",BIASA[[#This Row],[CTN]])</f>
        <v/>
      </c>
    </row>
    <row r="611" spans="1:9" x14ac:dyDescent="0.25">
      <c r="A611" t="str">
        <f>LOWER(SUBSTITUTE(SUBSTITUTE(SUBSTITUTE(BIASA[[#This Row],[NAMA BARANG]]," ",""),"-",""),".",""))</f>
        <v>businessfilesikahj(2)/k(19)</v>
      </c>
      <c r="B611">
        <f>IF(BIASA[[#This Row],[CTN]]=0,"",COUNT($B$2:$B610)+1)</f>
        <v>609</v>
      </c>
      <c r="C611" t="s">
        <v>891</v>
      </c>
      <c r="D611" s="9" t="s">
        <v>2779</v>
      </c>
      <c r="E611">
        <f>SUM(BIASA[[#This Row],[AWAL]]-BIASA[[#This Row],[KELUAR]])</f>
        <v>21</v>
      </c>
      <c r="F611">
        <v>21</v>
      </c>
      <c r="G611" t="str">
        <f>IFERROR(INDEX(masuk[CTN],MATCH("B"&amp;ROW()-ROWS($A$1:$A$2),masuk[id],0)),"")</f>
        <v/>
      </c>
      <c r="H611">
        <f>SUMIF(keluar[concat],BIASA[[#This Row],[concat]],keluar[CTN])</f>
        <v>0</v>
      </c>
      <c r="I611" s="16" t="str">
        <f>IF(BIASA[[#This Row],[CTN]]=BIASA[[#This Row],[AWAL]],"",BIASA[[#This Row],[CTN]])</f>
        <v/>
      </c>
    </row>
    <row r="612" spans="1:9" x14ac:dyDescent="0.25">
      <c r="A612" t="str">
        <f>LOWER(SUBSTITUTE(SUBSTITUTE(SUBSTITUTE(BIASA[[#This Row],[NAMA BARANG]]," ",""),"-",""),".",""))</f>
        <v>businessfilesikap</v>
      </c>
      <c r="B612">
        <f>IF(BIASA[[#This Row],[CTN]]=0,"",COUNT($B$2:$B611)+1)</f>
        <v>610</v>
      </c>
      <c r="C612" t="s">
        <v>892</v>
      </c>
      <c r="D612" s="9" t="s">
        <v>2779</v>
      </c>
      <c r="E612">
        <f>SUM(BIASA[[#This Row],[AWAL]]-BIASA[[#This Row],[KELUAR]])</f>
        <v>8</v>
      </c>
      <c r="F612">
        <v>8</v>
      </c>
      <c r="G612" t="str">
        <f>IFERROR(INDEX(masuk[CTN],MATCH("B"&amp;ROW()-ROWS($A$1:$A$2),masuk[id],0)),"")</f>
        <v/>
      </c>
      <c r="H612">
        <f>SUMIF(keluar[concat],BIASA[[#This Row],[concat]],keluar[CTN])</f>
        <v>0</v>
      </c>
      <c r="I612" s="16" t="str">
        <f>IF(BIASA[[#This Row],[CTN]]=BIASA[[#This Row],[AWAL]],"",BIASA[[#This Row],[CTN]])</f>
        <v/>
      </c>
    </row>
    <row r="613" spans="1:9" x14ac:dyDescent="0.25">
      <c r="A613" t="str">
        <f>LOWER(SUBSTITUTE(SUBSTITUTE(SUBSTITUTE(BIASA[[#This Row],[NAMA BARANG]]," ",""),"-",""),".",""))</f>
        <v>bussinesfileenterk(1)/hj(3)</v>
      </c>
      <c r="B613">
        <f>IF(BIASA[[#This Row],[CTN]]=0,"",COUNT($B$2:$B612)+1)</f>
        <v>611</v>
      </c>
      <c r="C613" t="s">
        <v>893</v>
      </c>
      <c r="D613" s="9" t="s">
        <v>2779</v>
      </c>
      <c r="E613">
        <f>SUM(BIASA[[#This Row],[AWAL]]-BIASA[[#This Row],[KELUAR]])</f>
        <v>4</v>
      </c>
      <c r="F613">
        <v>4</v>
      </c>
      <c r="G613" t="str">
        <f>IFERROR(INDEX(masuk[CTN],MATCH("B"&amp;ROW()-ROWS($A$1:$A$2),masuk[id],0)),"")</f>
        <v/>
      </c>
      <c r="H613">
        <f>SUMIF(keluar[concat],BIASA[[#This Row],[concat]],keluar[CTN])</f>
        <v>0</v>
      </c>
      <c r="I613" s="16" t="str">
        <f>IF(BIASA[[#This Row],[CTN]]=BIASA[[#This Row],[AWAL]],"",BIASA[[#This Row],[CTN]])</f>
        <v/>
      </c>
    </row>
    <row r="614" spans="1:9" x14ac:dyDescent="0.25">
      <c r="A614" t="str">
        <f>LOWER(SUBSTITUTE(SUBSTITUTE(SUBSTITUTE(BIASA[[#This Row],[NAMA BARANG]]," ",""),"-",""),".",""))</f>
        <v>bussinesfilemardex</v>
      </c>
      <c r="B614">
        <f>IF(BIASA[[#This Row],[CTN]]=0,"",COUNT($B$2:$B613)+1)</f>
        <v>612</v>
      </c>
      <c r="C614" t="s">
        <v>894</v>
      </c>
      <c r="D614" s="9" t="s">
        <v>2779</v>
      </c>
      <c r="E614">
        <f>SUM(BIASA[[#This Row],[AWAL]]-BIASA[[#This Row],[KELUAR]])</f>
        <v>1</v>
      </c>
      <c r="F614">
        <v>1</v>
      </c>
      <c r="G614" t="str">
        <f>IFERROR(INDEX(masuk[CTN],MATCH("B"&amp;ROW()-ROWS($A$1:$A$2),masuk[id],0)),"")</f>
        <v/>
      </c>
      <c r="H614">
        <f>SUMIF(keluar[concat],BIASA[[#This Row],[concat]],keluar[CTN])</f>
        <v>0</v>
      </c>
      <c r="I614" s="16" t="str">
        <f>IF(BIASA[[#This Row],[CTN]]=BIASA[[#This Row],[AWAL]],"",BIASA[[#This Row],[CTN]])</f>
        <v/>
      </c>
    </row>
    <row r="615" spans="1:9" x14ac:dyDescent="0.25">
      <c r="A615" t="str">
        <f>LOWER(SUBSTITUTE(SUBSTITUTE(SUBSTITUTE(BIASA[[#This Row],[NAMA BARANG]]," ",""),"-",""),".",""))</f>
        <v>carddx612(13mbiru)</v>
      </c>
      <c r="B615">
        <f>IF(BIASA[[#This Row],[CTN]]=0,"",COUNT($B$2:$B614)+1)</f>
        <v>613</v>
      </c>
      <c r="C615" t="s">
        <v>895</v>
      </c>
      <c r="D615" s="9" t="s">
        <v>2783</v>
      </c>
      <c r="E615">
        <f>SUM(BIASA[[#This Row],[AWAL]]-BIASA[[#This Row],[KELUAR]])</f>
        <v>35</v>
      </c>
      <c r="F615">
        <v>35</v>
      </c>
      <c r="G615" t="str">
        <f>IFERROR(INDEX(masuk[CTN],MATCH("B"&amp;ROW()-ROWS($A$1:$A$2),masuk[id],0)),"")</f>
        <v/>
      </c>
      <c r="H615">
        <f>SUMIF(keluar[concat],BIASA[[#This Row],[concat]],keluar[CTN])</f>
        <v>0</v>
      </c>
      <c r="I615" s="16" t="str">
        <f>IF(BIASA[[#This Row],[CTN]]=BIASA[[#This Row],[AWAL]],"",BIASA[[#This Row],[CTN]])</f>
        <v/>
      </c>
    </row>
    <row r="616" spans="1:9" x14ac:dyDescent="0.25">
      <c r="A616" t="str">
        <f>LOWER(SUBSTITUTE(SUBSTITUTE(SUBSTITUTE(BIASA[[#This Row],[NAMA BARANG]]," ",""),"-",""),".",""))</f>
        <v>carddx622(10biru)</v>
      </c>
      <c r="B616">
        <f>IF(BIASA[[#This Row],[CTN]]=0,"",COUNT($B$2:$B615)+1)</f>
        <v>614</v>
      </c>
      <c r="C616" t="s">
        <v>896</v>
      </c>
      <c r="D616" s="9" t="s">
        <v>2783</v>
      </c>
      <c r="E616">
        <f>SUM(BIASA[[#This Row],[AWAL]]-BIASA[[#This Row],[KELUAR]])</f>
        <v>71</v>
      </c>
      <c r="F616">
        <v>71</v>
      </c>
      <c r="G616" t="str">
        <f>IFERROR(INDEX(masuk[CTN],MATCH("B"&amp;ROW()-ROWS($A$1:$A$2),masuk[id],0)),"")</f>
        <v/>
      </c>
      <c r="H616">
        <f>SUMIF(keluar[concat],BIASA[[#This Row],[concat]],keluar[CTN])</f>
        <v>0</v>
      </c>
      <c r="I616" s="16" t="str">
        <f>IF(BIASA[[#This Row],[CTN]]=BIASA[[#This Row],[AWAL]],"",BIASA[[#This Row],[CTN]])</f>
        <v/>
      </c>
    </row>
    <row r="617" spans="1:9" x14ac:dyDescent="0.25">
      <c r="A617" t="str">
        <f>LOWER(SUBSTITUTE(SUBSTITUTE(SUBSTITUTE(BIASA[[#This Row],[NAMA BARANG]]," ",""),"-",""),".",""))</f>
        <v>carddx622(etj)p(2)</v>
      </c>
      <c r="B617">
        <f>IF(BIASA[[#This Row],[CTN]]=0,"",COUNT($B$2:$B616)+1)</f>
        <v>615</v>
      </c>
      <c r="C617" t="s">
        <v>897</v>
      </c>
      <c r="D617" s="9">
        <v>1000</v>
      </c>
      <c r="E617">
        <f>SUM(BIASA[[#This Row],[AWAL]]-BIASA[[#This Row],[KELUAR]])</f>
        <v>2</v>
      </c>
      <c r="F617">
        <v>2</v>
      </c>
      <c r="G617" t="str">
        <f>IFERROR(INDEX(masuk[CTN],MATCH("B"&amp;ROW()-ROWS($A$1:$A$2),masuk[id],0)),"")</f>
        <v/>
      </c>
      <c r="H617">
        <f>SUMIF(keluar[concat],BIASA[[#This Row],[concat]],keluar[CTN])</f>
        <v>0</v>
      </c>
      <c r="I617" s="16" t="str">
        <f>IF(BIASA[[#This Row],[CTN]]=BIASA[[#This Row],[AWAL]],"",BIASA[[#This Row],[CTN]])</f>
        <v/>
      </c>
    </row>
    <row r="618" spans="1:9" x14ac:dyDescent="0.25">
      <c r="A618" t="str">
        <f>LOWER(SUBSTITUTE(SUBSTITUTE(SUBSTITUTE(BIASA[[#This Row],[NAMA BARANG]]," ",""),"-",""),".",""))</f>
        <v>carddy612jos10m</v>
      </c>
      <c r="B618">
        <f>IF(BIASA[[#This Row],[CTN]]=0,"",COUNT($B$2:$B617)+1)</f>
        <v>616</v>
      </c>
      <c r="C618" t="s">
        <v>898</v>
      </c>
      <c r="D618" s="9" t="s">
        <v>2838</v>
      </c>
      <c r="E618">
        <f>SUM(BIASA[[#This Row],[AWAL]]-BIASA[[#This Row],[KELUAR]])</f>
        <v>5</v>
      </c>
      <c r="F618">
        <v>5</v>
      </c>
      <c r="G618" t="str">
        <f>IFERROR(INDEX(masuk[CTN],MATCH("B"&amp;ROW()-ROWS($A$1:$A$2),masuk[id],0)),"")</f>
        <v/>
      </c>
      <c r="H618">
        <f>SUMIF(keluar[concat],BIASA[[#This Row],[concat]],keluar[CTN])</f>
        <v>0</v>
      </c>
      <c r="I618" s="16" t="str">
        <f>IF(BIASA[[#This Row],[CTN]]=BIASA[[#This Row],[AWAL]],"",BIASA[[#This Row],[CTN]])</f>
        <v/>
      </c>
    </row>
    <row r="619" spans="1:9" x14ac:dyDescent="0.25">
      <c r="A619" t="str">
        <f>LOWER(SUBSTITUTE(SUBSTITUTE(SUBSTITUTE(BIASA[[#This Row],[NAMA BARANG]]," ",""),"-",""),".",""))</f>
        <v>carryfiletopla8820b</v>
      </c>
      <c r="B619">
        <f>IF(BIASA[[#This Row],[CTN]]=0,"",COUNT($B$2:$B618)+1)</f>
        <v>617</v>
      </c>
      <c r="C619" t="s">
        <v>899</v>
      </c>
      <c r="E619">
        <f>SUM(BIASA[[#This Row],[AWAL]]-BIASA[[#This Row],[KELUAR]])</f>
        <v>8</v>
      </c>
      <c r="F619">
        <v>8</v>
      </c>
      <c r="G619" t="str">
        <f>IFERROR(INDEX(masuk[CTN],MATCH("B"&amp;ROW()-ROWS($A$1:$A$2),masuk[id],0)),"")</f>
        <v/>
      </c>
      <c r="H619">
        <f>SUMIF(keluar[concat],BIASA[[#This Row],[concat]],keluar[CTN])</f>
        <v>0</v>
      </c>
      <c r="I619" s="16" t="str">
        <f>IF(BIASA[[#This Row],[CTN]]=BIASA[[#This Row],[AWAL]],"",BIASA[[#This Row],[CTN]])</f>
        <v/>
      </c>
    </row>
    <row r="620" spans="1:9" x14ac:dyDescent="0.25">
      <c r="A620" t="str">
        <f>LOWER(SUBSTITUTE(SUBSTITUTE(SUBSTITUTE(BIASA[[#This Row],[NAMA BARANG]]," ",""),"-",""),".",""))</f>
        <v>carryfiletopla8820hj</v>
      </c>
      <c r="B620">
        <f>IF(BIASA[[#This Row],[CTN]]=0,"",COUNT($B$2:$B619)+1)</f>
        <v>618</v>
      </c>
      <c r="C620" t="s">
        <v>900</v>
      </c>
      <c r="E620">
        <f>SUM(BIASA[[#This Row],[AWAL]]-BIASA[[#This Row],[KELUAR]])</f>
        <v>6</v>
      </c>
      <c r="F620">
        <v>6</v>
      </c>
      <c r="G620" t="str">
        <f>IFERROR(INDEX(masuk[CTN],MATCH("B"&amp;ROW()-ROWS($A$1:$A$2),masuk[id],0)),"")</f>
        <v/>
      </c>
      <c r="H620">
        <f>SUMIF(keluar[concat],BIASA[[#This Row],[concat]],keluar[CTN])</f>
        <v>0</v>
      </c>
      <c r="I620" s="16" t="str">
        <f>IF(BIASA[[#This Row],[CTN]]=BIASA[[#This Row],[AWAL]],"",BIASA[[#This Row],[CTN]])</f>
        <v/>
      </c>
    </row>
    <row r="621" spans="1:9" x14ac:dyDescent="0.25">
      <c r="A621" t="str">
        <f>LOWER(SUBSTITUTE(SUBSTITUTE(SUBSTITUTE(BIASA[[#This Row],[NAMA BARANG]]," ",""),"-",""),".",""))</f>
        <v>carryfiletopla8820m(6)/k(7)</v>
      </c>
      <c r="B621">
        <f>IF(BIASA[[#This Row],[CTN]]=0,"",COUNT($B$2:$B620)+1)</f>
        <v>619</v>
      </c>
      <c r="C621" t="s">
        <v>901</v>
      </c>
      <c r="D621" s="9">
        <v>40</v>
      </c>
      <c r="E621">
        <f>SUM(BIASA[[#This Row],[AWAL]]-BIASA[[#This Row],[KELUAR]])</f>
        <v>13</v>
      </c>
      <c r="F621">
        <v>13</v>
      </c>
      <c r="G621" t="str">
        <f>IFERROR(INDEX(masuk[CTN],MATCH("B"&amp;ROW()-ROWS($A$1:$A$2),masuk[id],0)),"")</f>
        <v/>
      </c>
      <c r="H621">
        <f>SUMIF(keluar[concat],BIASA[[#This Row],[concat]],keluar[CTN])</f>
        <v>0</v>
      </c>
      <c r="I621" s="16" t="str">
        <f>IF(BIASA[[#This Row],[CTN]]=BIASA[[#This Row],[AWAL]],"",BIASA[[#This Row],[CTN]])</f>
        <v/>
      </c>
    </row>
    <row r="622" spans="1:9" x14ac:dyDescent="0.25">
      <c r="A622" t="str">
        <f>LOWER(SUBSTITUTE(SUBSTITUTE(SUBSTITUTE(BIASA[[#This Row],[NAMA BARANG]]," ",""),"-",""),".",""))</f>
        <v>carryfiletopla8820putih</v>
      </c>
      <c r="B622">
        <f>IF(BIASA[[#This Row],[CTN]]=0,"",COUNT($B$2:$B621)+1)</f>
        <v>620</v>
      </c>
      <c r="C622" t="s">
        <v>902</v>
      </c>
      <c r="D622" s="9" t="s">
        <v>219</v>
      </c>
      <c r="E622">
        <f>SUM(BIASA[[#This Row],[AWAL]]-BIASA[[#This Row],[KELUAR]])</f>
        <v>10</v>
      </c>
      <c r="F622">
        <v>10</v>
      </c>
      <c r="G622" t="str">
        <f>IFERROR(INDEX(masuk[CTN],MATCH("B"&amp;ROW()-ROWS($A$1:$A$2),masuk[id],0)),"")</f>
        <v/>
      </c>
      <c r="H622">
        <f>SUMIF(keluar[concat],BIASA[[#This Row],[concat]],keluar[CTN])</f>
        <v>0</v>
      </c>
      <c r="I622" s="16" t="str">
        <f>IF(BIASA[[#This Row],[CTN]]=BIASA[[#This Row],[AWAL]],"",BIASA[[#This Row],[CTN]])</f>
        <v/>
      </c>
    </row>
    <row r="623" spans="1:9" x14ac:dyDescent="0.25">
      <c r="A623" t="str">
        <f>LOWER(SUBSTITUTE(SUBSTITUTE(SUBSTITUTE(BIASA[[#This Row],[NAMA BARANG]]," ",""),"-",""),".",""))</f>
        <v>carryfiletopla8830k(2)/m(1)/hj(2)</v>
      </c>
      <c r="B623">
        <f>IF(BIASA[[#This Row],[CTN]]=0,"",COUNT($B$2:$B622)+1)</f>
        <v>621</v>
      </c>
      <c r="C623" t="s">
        <v>903</v>
      </c>
      <c r="D623" s="9">
        <v>30</v>
      </c>
      <c r="E623">
        <f>SUM(BIASA[[#This Row],[AWAL]]-BIASA[[#This Row],[KELUAR]])</f>
        <v>5</v>
      </c>
      <c r="F623">
        <v>5</v>
      </c>
      <c r="G623" t="str">
        <f>IFERROR(INDEX(masuk[CTN],MATCH("B"&amp;ROW()-ROWS($A$1:$A$2),masuk[id],0)),"")</f>
        <v/>
      </c>
      <c r="H623">
        <f>SUMIF(keluar[concat],BIASA[[#This Row],[concat]],keluar[CTN])</f>
        <v>0</v>
      </c>
      <c r="I623" s="16" t="str">
        <f>IF(BIASA[[#This Row],[CTN]]=BIASA[[#This Row],[AWAL]],"",BIASA[[#This Row],[CTN]])</f>
        <v/>
      </c>
    </row>
    <row r="624" spans="1:9" x14ac:dyDescent="0.25">
      <c r="A624" t="str">
        <f>LOWER(SUBSTITUTE(SUBSTITUTE(SUBSTITUTE(BIASA[[#This Row],[NAMA BARANG]]," ",""),"-",""),".",""))</f>
        <v>carryfiletopla8830putih</v>
      </c>
      <c r="B624">
        <f>IF(BIASA[[#This Row],[CTN]]=0,"",COUNT($B$2:$B623)+1)</f>
        <v>622</v>
      </c>
      <c r="C624" t="s">
        <v>904</v>
      </c>
      <c r="D624" s="9" t="s">
        <v>2878</v>
      </c>
      <c r="E624">
        <f>SUM(BIASA[[#This Row],[AWAL]]-BIASA[[#This Row],[KELUAR]])</f>
        <v>7</v>
      </c>
      <c r="F624">
        <v>7</v>
      </c>
      <c r="G624" t="str">
        <f>IFERROR(INDEX(masuk[CTN],MATCH("B"&amp;ROW()-ROWS($A$1:$A$2),masuk[id],0)),"")</f>
        <v/>
      </c>
      <c r="H624">
        <f>SUMIF(keluar[concat],BIASA[[#This Row],[concat]],keluar[CTN])</f>
        <v>0</v>
      </c>
      <c r="I624" s="16" t="str">
        <f>IF(BIASA[[#This Row],[CTN]]=BIASA[[#This Row],[AWAL]],"",BIASA[[#This Row],[CTN]])</f>
        <v/>
      </c>
    </row>
    <row r="625" spans="1:9" x14ac:dyDescent="0.25">
      <c r="A625" t="str">
        <f>LOWER(SUBSTITUTE(SUBSTITUTE(SUBSTITUTE(BIASA[[#This Row],[NAMA BARANG]]," ",""),"-",""),".",""))</f>
        <v>catairopini110</v>
      </c>
      <c r="B625">
        <f>IF(BIASA[[#This Row],[CTN]]=0,"",COUNT($B$2:$B624)+1)</f>
        <v>623</v>
      </c>
      <c r="C625" t="s">
        <v>905</v>
      </c>
      <c r="D625" s="9" t="s">
        <v>2879</v>
      </c>
      <c r="E625">
        <f>SUM(BIASA[[#This Row],[AWAL]]-BIASA[[#This Row],[KELUAR]])</f>
        <v>3</v>
      </c>
      <c r="F625">
        <v>3</v>
      </c>
      <c r="G625" t="str">
        <f>IFERROR(INDEX(masuk[CTN],MATCH("B"&amp;ROW()-ROWS($A$1:$A$2),masuk[id],0)),"")</f>
        <v/>
      </c>
      <c r="H625">
        <f>SUMIF(keluar[concat],BIASA[[#This Row],[concat]],keluar[CTN])</f>
        <v>0</v>
      </c>
      <c r="I625" s="16" t="str">
        <f>IF(BIASA[[#This Row],[CTN]]=BIASA[[#This Row],[AWAL]],"",BIASA[[#This Row],[CTN]])</f>
        <v/>
      </c>
    </row>
    <row r="626" spans="1:9" x14ac:dyDescent="0.25">
      <c r="A626" t="str">
        <f>LOWER(SUBSTITUTE(SUBSTITUTE(SUBSTITUTE(BIASA[[#This Row],[NAMA BARANG]]," ",""),"-",""),".",""))</f>
        <v>catairopini120</v>
      </c>
      <c r="B626">
        <f>IF(BIASA[[#This Row],[CTN]]=0,"",COUNT($B$2:$B625)+1)</f>
        <v>624</v>
      </c>
      <c r="C626" t="s">
        <v>906</v>
      </c>
      <c r="D626" s="9" t="s">
        <v>214</v>
      </c>
      <c r="E626">
        <f>SUM(BIASA[[#This Row],[AWAL]]-BIASA[[#This Row],[KELUAR]])</f>
        <v>1</v>
      </c>
      <c r="F626">
        <v>1</v>
      </c>
      <c r="G626" t="str">
        <f>IFERROR(INDEX(masuk[CTN],MATCH("B"&amp;ROW()-ROWS($A$1:$A$2),masuk[id],0)),"")</f>
        <v/>
      </c>
      <c r="H626">
        <f>SUMIF(keluar[concat],BIASA[[#This Row],[concat]],keluar[CTN])</f>
        <v>0</v>
      </c>
      <c r="I626" s="16" t="str">
        <f>IF(BIASA[[#This Row],[CTN]]=BIASA[[#This Row],[AWAL]],"",BIASA[[#This Row],[CTN]])</f>
        <v/>
      </c>
    </row>
    <row r="627" spans="1:9" x14ac:dyDescent="0.25">
      <c r="A627" t="str">
        <f>LOWER(SUBSTITUTE(SUBSTITUTE(SUBSTITUTE(BIASA[[#This Row],[NAMA BARANG]]," ",""),"-",""),".",""))</f>
        <v>caturmagnittntao32</v>
      </c>
      <c r="B627">
        <f>IF(BIASA[[#This Row],[CTN]]=0,"",COUNT($B$2:$B626)+1)</f>
        <v>625</v>
      </c>
      <c r="C627" t="s">
        <v>907</v>
      </c>
      <c r="D627" s="9" t="s">
        <v>225</v>
      </c>
      <c r="E627">
        <f>SUM(BIASA[[#This Row],[AWAL]]-BIASA[[#This Row],[KELUAR]])</f>
        <v>4</v>
      </c>
      <c r="F627">
        <v>4</v>
      </c>
      <c r="G627" t="str">
        <f>IFERROR(INDEX(masuk[CTN],MATCH("B"&amp;ROW()-ROWS($A$1:$A$2),masuk[id],0)),"")</f>
        <v/>
      </c>
      <c r="H627">
        <f>SUMIF(keluar[concat],BIASA[[#This Row],[concat]],keluar[CTN])</f>
        <v>0</v>
      </c>
      <c r="I627" s="16" t="str">
        <f>IF(BIASA[[#This Row],[CTN]]=BIASA[[#This Row],[AWAL]],"",BIASA[[#This Row],[CTN]])</f>
        <v/>
      </c>
    </row>
    <row r="628" spans="1:9" x14ac:dyDescent="0.25">
      <c r="A628" t="str">
        <f>LOWER(SUBSTITUTE(SUBSTITUTE(SUBSTITUTE(BIASA[[#This Row],[NAMA BARANG]]," ",""),"-",""),".",""))</f>
        <v>cd3680besar</v>
      </c>
      <c r="B628">
        <f>IF(BIASA[[#This Row],[CTN]]=0,"",COUNT($B$2:$B627)+1)</f>
        <v>626</v>
      </c>
      <c r="C628" t="s">
        <v>908</v>
      </c>
      <c r="D628" s="9" t="s">
        <v>212</v>
      </c>
      <c r="E628">
        <f>SUM(BIASA[[#This Row],[AWAL]]-BIASA[[#This Row],[KELUAR]])</f>
        <v>3</v>
      </c>
      <c r="F628">
        <v>3</v>
      </c>
      <c r="G628" t="str">
        <f>IFERROR(INDEX(masuk[CTN],MATCH("B"&amp;ROW()-ROWS($A$1:$A$2),masuk[id],0)),"")</f>
        <v/>
      </c>
      <c r="H628">
        <f>SUMIF(keluar[concat],BIASA[[#This Row],[concat]],keluar[CTN])</f>
        <v>0</v>
      </c>
      <c r="I628" s="16" t="str">
        <f>IF(BIASA[[#This Row],[CTN]]=BIASA[[#This Row],[AWAL]],"",BIASA[[#This Row],[CTN]])</f>
        <v/>
      </c>
    </row>
    <row r="629" spans="1:9" x14ac:dyDescent="0.25">
      <c r="A629" t="str">
        <f>LOWER(SUBSTITUTE(SUBSTITUTE(SUBSTITUTE(BIASA[[#This Row],[NAMA BARANG]]," ",""),"-",""),".",""))</f>
        <v>cdbagbolatnt274</v>
      </c>
      <c r="B629">
        <f>IF(BIASA[[#This Row],[CTN]]=0,"",COUNT($B$2:$B628)+1)</f>
        <v>627</v>
      </c>
      <c r="C629" t="s">
        <v>909</v>
      </c>
      <c r="D629" s="9" t="s">
        <v>240</v>
      </c>
      <c r="E629">
        <f>SUM(BIASA[[#This Row],[AWAL]]-BIASA[[#This Row],[KELUAR]])</f>
        <v>2</v>
      </c>
      <c r="F629">
        <v>2</v>
      </c>
      <c r="G629" t="str">
        <f>IFERROR(INDEX(masuk[CTN],MATCH("B"&amp;ROW()-ROWS($A$1:$A$2),masuk[id],0)),"")</f>
        <v/>
      </c>
      <c r="H629">
        <f>SUMIF(keluar[concat],BIASA[[#This Row],[concat]],keluar[CTN])</f>
        <v>0</v>
      </c>
      <c r="I629" s="16" t="str">
        <f>IF(BIASA[[#This Row],[CTN]]=BIASA[[#This Row],[AWAL]],"",BIASA[[#This Row],[CTN]])</f>
        <v/>
      </c>
    </row>
    <row r="630" spans="1:9" x14ac:dyDescent="0.25">
      <c r="A630" t="str">
        <f>LOWER(SUBSTITUTE(SUBSTITUTE(SUBSTITUTE(BIASA[[#This Row],[NAMA BARANG]]," ",""),"-",""),".",""))</f>
        <v>cdbagdisneytnt277</v>
      </c>
      <c r="B630">
        <f>IF(BIASA[[#This Row],[CTN]]=0,"",COUNT($B$2:$B629)+1)</f>
        <v>628</v>
      </c>
      <c r="C630" t="s">
        <v>910</v>
      </c>
      <c r="D630" s="9" t="s">
        <v>2788</v>
      </c>
      <c r="E630">
        <f>SUM(BIASA[[#This Row],[AWAL]]-BIASA[[#This Row],[KELUAR]])</f>
        <v>4</v>
      </c>
      <c r="F630">
        <v>4</v>
      </c>
      <c r="G630" t="str">
        <f>IFERROR(INDEX(masuk[CTN],MATCH("B"&amp;ROW()-ROWS($A$1:$A$2),masuk[id],0)),"")</f>
        <v/>
      </c>
      <c r="H630">
        <f>SUMIF(keluar[concat],BIASA[[#This Row],[concat]],keluar[CTN])</f>
        <v>0</v>
      </c>
      <c r="I630" s="16" t="str">
        <f>IF(BIASA[[#This Row],[CTN]]=BIASA[[#This Row],[AWAL]],"",BIASA[[#This Row],[CTN]])</f>
        <v/>
      </c>
    </row>
    <row r="631" spans="1:9" x14ac:dyDescent="0.25">
      <c r="A631" t="str">
        <f>LOWER(SUBSTITUTE(SUBSTITUTE(SUBSTITUTE(BIASA[[#This Row],[NAMA BARANG]]," ",""),"-",""),".",""))</f>
        <v>celenganbulat3103</v>
      </c>
      <c r="B631">
        <f>IF(BIASA[[#This Row],[CTN]]=0,"",COUNT($B$2:$B630)+1)</f>
        <v>629</v>
      </c>
      <c r="C631" t="s">
        <v>911</v>
      </c>
      <c r="D631" s="9">
        <v>72</v>
      </c>
      <c r="E631">
        <f>SUM(BIASA[[#This Row],[AWAL]]-BIASA[[#This Row],[KELUAR]])</f>
        <v>1</v>
      </c>
      <c r="F631">
        <v>1</v>
      </c>
      <c r="G631" t="str">
        <f>IFERROR(INDEX(masuk[CTN],MATCH("B"&amp;ROW()-ROWS($A$1:$A$2),masuk[id],0)),"")</f>
        <v/>
      </c>
      <c r="H631">
        <f>SUMIF(keluar[concat],BIASA[[#This Row],[concat]],keluar[CTN])</f>
        <v>0</v>
      </c>
      <c r="I631" s="16" t="str">
        <f>IF(BIASA[[#This Row],[CTN]]=BIASA[[#This Row],[AWAL]],"",BIASA[[#This Row],[CTN]])</f>
        <v/>
      </c>
    </row>
    <row r="632" spans="1:9" x14ac:dyDescent="0.25">
      <c r="A632" t="str">
        <f>LOWER(SUBSTITUTE(SUBSTITUTE(SUBSTITUTE(BIASA[[#This Row],[NAMA BARANG]]," ",""),"-",""),".",""))</f>
        <v>celenganl</v>
      </c>
      <c r="B632">
        <f>IF(BIASA[[#This Row],[CTN]]=0,"",COUNT($B$2:$B631)+1)</f>
        <v>630</v>
      </c>
      <c r="C632" t="s">
        <v>912</v>
      </c>
      <c r="D632" s="9" t="s">
        <v>221</v>
      </c>
      <c r="E632">
        <f>SUM(BIASA[[#This Row],[AWAL]]-BIASA[[#This Row],[KELUAR]])</f>
        <v>1</v>
      </c>
      <c r="F632">
        <v>1</v>
      </c>
      <c r="G632" t="str">
        <f>IFERROR(INDEX(masuk[CTN],MATCH("B"&amp;ROW()-ROWS($A$1:$A$2),masuk[id],0)),"")</f>
        <v/>
      </c>
      <c r="H632">
        <f>SUMIF(keluar[concat],BIASA[[#This Row],[concat]],keluar[CTN])</f>
        <v>0</v>
      </c>
      <c r="I632" s="16" t="str">
        <f>IF(BIASA[[#This Row],[CTN]]=BIASA[[#This Row],[AWAL]],"",BIASA[[#This Row],[CTN]])</f>
        <v/>
      </c>
    </row>
    <row r="633" spans="1:9" x14ac:dyDescent="0.25">
      <c r="A633" t="str">
        <f>LOWER(SUBSTITUTE(SUBSTITUTE(SUBSTITUTE(BIASA[[#This Row],[NAMA BARANG]]," ",""),"-",""),".",""))</f>
        <v>celenganl8house</v>
      </c>
      <c r="B633">
        <f>IF(BIASA[[#This Row],[CTN]]=0,"",COUNT($B$2:$B632)+1)</f>
        <v>631</v>
      </c>
      <c r="C633" t="s">
        <v>913</v>
      </c>
      <c r="D633" s="9" t="s">
        <v>2880</v>
      </c>
      <c r="E633">
        <f>SUM(BIASA[[#This Row],[AWAL]]-BIASA[[#This Row],[KELUAR]])</f>
        <v>8</v>
      </c>
      <c r="F633">
        <v>8</v>
      </c>
      <c r="G633" t="str">
        <f>IFERROR(INDEX(masuk[CTN],MATCH("B"&amp;ROW()-ROWS($A$1:$A$2),masuk[id],0)),"")</f>
        <v/>
      </c>
      <c r="H633">
        <f>SUMIF(keluar[concat],BIASA[[#This Row],[concat]],keluar[CTN])</f>
        <v>0</v>
      </c>
      <c r="I633" s="16" t="str">
        <f>IF(BIASA[[#This Row],[CTN]]=BIASA[[#This Row],[AWAL]],"",BIASA[[#This Row],[CTN]])</f>
        <v/>
      </c>
    </row>
    <row r="634" spans="1:9" x14ac:dyDescent="0.25">
      <c r="A634" t="str">
        <f>LOWER(SUBSTITUTE(SUBSTITUTE(SUBSTITUTE(BIASA[[#This Row],[NAMA BARANG]]," ",""),"-",""),".",""))</f>
        <v>celenganp32house</v>
      </c>
      <c r="B634">
        <f>IF(BIASA[[#This Row],[CTN]]=0,"",COUNT($B$2:$B633)+1)</f>
        <v>632</v>
      </c>
      <c r="C634" t="s">
        <v>914</v>
      </c>
      <c r="D634" s="9" t="s">
        <v>2880</v>
      </c>
      <c r="E634">
        <f>SUM(BIASA[[#This Row],[AWAL]]-BIASA[[#This Row],[KELUAR]])</f>
        <v>8</v>
      </c>
      <c r="F634">
        <v>8</v>
      </c>
      <c r="G634" t="str">
        <f>IFERROR(INDEX(masuk[CTN],MATCH("B"&amp;ROW()-ROWS($A$1:$A$2),masuk[id],0)),"")</f>
        <v/>
      </c>
      <c r="H634">
        <f>SUMIF(keluar[concat],BIASA[[#This Row],[concat]],keluar[CTN])</f>
        <v>0</v>
      </c>
      <c r="I634" s="16" t="str">
        <f>IF(BIASA[[#This Row],[CTN]]=BIASA[[#This Row],[AWAL]],"",BIASA[[#This Row],[CTN]])</f>
        <v/>
      </c>
    </row>
    <row r="635" spans="1:9" x14ac:dyDescent="0.25">
      <c r="A635" t="str">
        <f>LOWER(SUBSTITUTE(SUBSTITUTE(SUBSTITUTE(BIASA[[#This Row],[NAMA BARANG]]," ",""),"-",""),".",""))</f>
        <v>clearholder20lbgmhijau</v>
      </c>
      <c r="B635">
        <f>IF(BIASA[[#This Row],[CTN]]=0,"",COUNT($B$2:$B634)+1)</f>
        <v>633</v>
      </c>
      <c r="C635" t="s">
        <v>915</v>
      </c>
      <c r="D635" s="9">
        <v>144</v>
      </c>
      <c r="E635">
        <f>SUM(BIASA[[#This Row],[AWAL]]-BIASA[[#This Row],[KELUAR]])</f>
        <v>1</v>
      </c>
      <c r="F635">
        <v>1</v>
      </c>
      <c r="G635" t="str">
        <f>IFERROR(INDEX(masuk[CTN],MATCH("B"&amp;ROW()-ROWS($A$1:$A$2),masuk[id],0)),"")</f>
        <v/>
      </c>
      <c r="H635">
        <f>SUMIF(keluar[concat],BIASA[[#This Row],[concat]],keluar[CTN])</f>
        <v>0</v>
      </c>
      <c r="I635" s="16" t="str">
        <f>IF(BIASA[[#This Row],[CTN]]=BIASA[[#This Row],[AWAL]],"",BIASA[[#This Row],[CTN]])</f>
        <v/>
      </c>
    </row>
    <row r="636" spans="1:9" x14ac:dyDescent="0.25">
      <c r="A636" t="str">
        <f>LOWER(SUBSTITUTE(SUBSTITUTE(SUBSTITUTE(BIASA[[#This Row],[NAMA BARANG]]," ",""),"-",""),".",""))</f>
        <v>clearholder20lbgmkuning</v>
      </c>
      <c r="B636">
        <f>IF(BIASA[[#This Row],[CTN]]=0,"",COUNT($B$2:$B635)+1)</f>
        <v>634</v>
      </c>
      <c r="C636" t="s">
        <v>916</v>
      </c>
      <c r="D636" s="9" t="s">
        <v>235</v>
      </c>
      <c r="E636">
        <f>SUM(BIASA[[#This Row],[AWAL]]-BIASA[[#This Row],[KELUAR]])</f>
        <v>1</v>
      </c>
      <c r="F636">
        <v>1</v>
      </c>
      <c r="G636" t="str">
        <f>IFERROR(INDEX(masuk[CTN],MATCH("B"&amp;ROW()-ROWS($A$1:$A$2),masuk[id],0)),"")</f>
        <v/>
      </c>
      <c r="H636">
        <f>SUMIF(keluar[concat],BIASA[[#This Row],[concat]],keluar[CTN])</f>
        <v>0</v>
      </c>
      <c r="I636" s="16" t="str">
        <f>IF(BIASA[[#This Row],[CTN]]=BIASA[[#This Row],[AWAL]],"",BIASA[[#This Row],[CTN]])</f>
        <v/>
      </c>
    </row>
    <row r="637" spans="1:9" x14ac:dyDescent="0.25">
      <c r="A637" t="str">
        <f>LOWER(SUBSTITUTE(SUBSTITUTE(SUBSTITUTE(BIASA[[#This Row],[NAMA BARANG]]," ",""),"-",""),".",""))</f>
        <v>clearholder20lbgmmerah</v>
      </c>
      <c r="B637">
        <f>IF(BIASA[[#This Row],[CTN]]=0,"",COUNT($B$2:$B636)+1)</f>
        <v>635</v>
      </c>
      <c r="C637" t="s">
        <v>917</v>
      </c>
      <c r="D637" s="9" t="s">
        <v>235</v>
      </c>
      <c r="E637">
        <f>SUM(BIASA[[#This Row],[AWAL]]-BIASA[[#This Row],[KELUAR]])</f>
        <v>1</v>
      </c>
      <c r="F637">
        <v>1</v>
      </c>
      <c r="G637" t="str">
        <f>IFERROR(INDEX(masuk[CTN],MATCH("B"&amp;ROW()-ROWS($A$1:$A$2),masuk[id],0)),"")</f>
        <v/>
      </c>
      <c r="H637">
        <f>SUMIF(keluar[concat],BIASA[[#This Row],[concat]],keluar[CTN])</f>
        <v>0</v>
      </c>
      <c r="I637" s="16" t="str">
        <f>IF(BIASA[[#This Row],[CTN]]=BIASA[[#This Row],[AWAL]],"",BIASA[[#This Row],[CTN]])</f>
        <v/>
      </c>
    </row>
    <row r="638" spans="1:9" x14ac:dyDescent="0.25">
      <c r="A638" t="str">
        <f>LOWER(SUBSTITUTE(SUBSTITUTE(SUBSTITUTE(BIASA[[#This Row],[NAMA BARANG]]," ",""),"-",""),".",""))</f>
        <v>clearholder40entermix</v>
      </c>
      <c r="B638">
        <f>IF(BIASA[[#This Row],[CTN]]=0,"",COUNT($B$2:$B637)+1)</f>
        <v>636</v>
      </c>
      <c r="C638" t="s">
        <v>918</v>
      </c>
      <c r="D638" s="9" t="s">
        <v>214</v>
      </c>
      <c r="E638">
        <f>SUM(BIASA[[#This Row],[AWAL]]-BIASA[[#This Row],[KELUAR]])</f>
        <v>2</v>
      </c>
      <c r="F638">
        <v>2</v>
      </c>
      <c r="G638" t="str">
        <f>IFERROR(INDEX(masuk[CTN],MATCH("B"&amp;ROW()-ROWS($A$1:$A$2),masuk[id],0)),"")</f>
        <v/>
      </c>
      <c r="H638">
        <f>SUMIF(keluar[concat],BIASA[[#This Row],[concat]],keluar[CTN])</f>
        <v>0</v>
      </c>
      <c r="I638" s="16" t="str">
        <f>IF(BIASA[[#This Row],[CTN]]=BIASA[[#This Row],[AWAL]],"",BIASA[[#This Row],[CTN]])</f>
        <v/>
      </c>
    </row>
    <row r="639" spans="1:9" x14ac:dyDescent="0.25">
      <c r="A639" t="str">
        <f>LOWER(SUBSTITUTE(SUBSTITUTE(SUBSTITUTE(BIASA[[#This Row],[NAMA BARANG]]," ",""),"-",""),".",""))</f>
        <v>clearholder60ltrambo/snowpeak</v>
      </c>
      <c r="B639">
        <f>IF(BIASA[[#This Row],[CTN]]=0,"",COUNT($B$2:$B638)+1)</f>
        <v>637</v>
      </c>
      <c r="C639" t="s">
        <v>919</v>
      </c>
      <c r="D639" s="9" t="s">
        <v>221</v>
      </c>
      <c r="E639">
        <f>SUM(BIASA[[#This Row],[AWAL]]-BIASA[[#This Row],[KELUAR]])</f>
        <v>5</v>
      </c>
      <c r="F639">
        <v>5</v>
      </c>
      <c r="G639" t="str">
        <f>IFERROR(INDEX(masuk[CTN],MATCH("B"&amp;ROW()-ROWS($A$1:$A$2),masuk[id],0)),"")</f>
        <v/>
      </c>
      <c r="H639">
        <f>SUMIF(keluar[concat],BIASA[[#This Row],[concat]],keluar[CTN])</f>
        <v>0</v>
      </c>
      <c r="I639" s="16" t="str">
        <f>IF(BIASA[[#This Row],[CTN]]=BIASA[[#This Row],[AWAL]],"",BIASA[[#This Row],[CTN]])</f>
        <v/>
      </c>
    </row>
    <row r="640" spans="1:9" x14ac:dyDescent="0.25">
      <c r="A640" t="str">
        <f>LOWER(SUBSTITUTE(SUBSTITUTE(SUBSTITUTE(BIASA[[#This Row],[NAMA BARANG]]," ",""),"-",""),".",""))</f>
        <v>clearholderalot20lbrabu/hj/pink/htm</v>
      </c>
      <c r="B640">
        <f>IF(BIASA[[#This Row],[CTN]]=0,"",COUNT($B$2:$B639)+1)</f>
        <v>638</v>
      </c>
      <c r="C640" t="s">
        <v>920</v>
      </c>
      <c r="D640" s="9" t="s">
        <v>2787</v>
      </c>
      <c r="E640">
        <f>SUM(BIASA[[#This Row],[AWAL]]-BIASA[[#This Row],[KELUAR]])</f>
        <v>2</v>
      </c>
      <c r="F640">
        <v>2</v>
      </c>
      <c r="G640" t="str">
        <f>IFERROR(INDEX(masuk[CTN],MATCH("B"&amp;ROW()-ROWS($A$1:$A$2),masuk[id],0)),"")</f>
        <v/>
      </c>
      <c r="H640">
        <f>SUMIF(keluar[concat],BIASA[[#This Row],[concat]],keluar[CTN])</f>
        <v>0</v>
      </c>
      <c r="I640" s="16" t="str">
        <f>IF(BIASA[[#This Row],[CTN]]=BIASA[[#This Row],[AWAL]],"",BIASA[[#This Row],[CTN]])</f>
        <v/>
      </c>
    </row>
    <row r="641" spans="1:9" x14ac:dyDescent="0.25">
      <c r="A641" t="str">
        <f>LOWER(SUBSTITUTE(SUBSTITUTE(SUBSTITUTE(BIASA[[#This Row],[NAMA BARANG]]," ",""),"-",""),".",""))</f>
        <v>clearholderamandaf420lb</v>
      </c>
      <c r="B641">
        <f>IF(BIASA[[#This Row],[CTN]]=0,"",COUNT($B$2:$B640)+1)</f>
        <v>639</v>
      </c>
      <c r="C641" t="s">
        <v>921</v>
      </c>
      <c r="D641" s="9" t="s">
        <v>215</v>
      </c>
      <c r="E641">
        <f>SUM(BIASA[[#This Row],[AWAL]]-BIASA[[#This Row],[KELUAR]])</f>
        <v>4</v>
      </c>
      <c r="F641">
        <v>4</v>
      </c>
      <c r="G641" t="str">
        <f>IFERROR(INDEX(masuk[CTN],MATCH("B"&amp;ROW()-ROWS($A$1:$A$2),masuk[id],0)),"")</f>
        <v/>
      </c>
      <c r="H641">
        <f>SUMIF(keluar[concat],BIASA[[#This Row],[concat]],keluar[CTN])</f>
        <v>0</v>
      </c>
      <c r="I641" s="16" t="str">
        <f>IF(BIASA[[#This Row],[CTN]]=BIASA[[#This Row],[AWAL]],"",BIASA[[#This Row],[CTN]])</f>
        <v/>
      </c>
    </row>
    <row r="642" spans="1:9" x14ac:dyDescent="0.25">
      <c r="A642" t="str">
        <f>LOWER(SUBSTITUTE(SUBSTITUTE(SUBSTITUTE(BIASA[[#This Row],[NAMA BARANG]]," ",""),"-",""),".",""))</f>
        <v>clearholderch020utn</v>
      </c>
      <c r="B642">
        <f>IF(BIASA[[#This Row],[CTN]]=0,"",COUNT($B$2:$B641)+1)</f>
        <v>640</v>
      </c>
      <c r="C642" t="s">
        <v>922</v>
      </c>
      <c r="D642" s="9" t="s">
        <v>223</v>
      </c>
      <c r="E642">
        <f>SUM(BIASA[[#This Row],[AWAL]]-BIASA[[#This Row],[KELUAR]])</f>
        <v>111</v>
      </c>
      <c r="F642">
        <v>111</v>
      </c>
      <c r="G642" t="str">
        <f>IFERROR(INDEX(masuk[CTN],MATCH("B"&amp;ROW()-ROWS($A$1:$A$2),masuk[id],0)),"")</f>
        <v/>
      </c>
      <c r="H642">
        <f>SUMIF(keluar[concat],BIASA[[#This Row],[concat]],keluar[CTN])</f>
        <v>0</v>
      </c>
      <c r="I642" s="16" t="str">
        <f>IF(BIASA[[#This Row],[CTN]]=BIASA[[#This Row],[AWAL]],"",BIASA[[#This Row],[CTN]])</f>
        <v/>
      </c>
    </row>
    <row r="643" spans="1:9" x14ac:dyDescent="0.25">
      <c r="A643" t="str">
        <f>LOWER(SUBSTITUTE(SUBSTITUTE(SUBSTITUTE(BIASA[[#This Row],[NAMA BARANG]]," ",""),"-",""),".",""))</f>
        <v>clearholderch040utn</v>
      </c>
      <c r="B643">
        <f>IF(BIASA[[#This Row],[CTN]]=0,"",COUNT($B$2:$B642)+1)</f>
        <v>641</v>
      </c>
      <c r="C643" t="s">
        <v>923</v>
      </c>
      <c r="D643" s="9" t="s">
        <v>215</v>
      </c>
      <c r="E643">
        <f>SUM(BIASA[[#This Row],[AWAL]]-BIASA[[#This Row],[KELUAR]])</f>
        <v>16</v>
      </c>
      <c r="F643">
        <v>16</v>
      </c>
      <c r="G643" t="str">
        <f>IFERROR(INDEX(masuk[CTN],MATCH("B"&amp;ROW()-ROWS($A$1:$A$2),masuk[id],0)),"")</f>
        <v/>
      </c>
      <c r="H643">
        <f>SUMIF(keluar[concat],BIASA[[#This Row],[concat]],keluar[CTN])</f>
        <v>0</v>
      </c>
      <c r="I643" s="16" t="str">
        <f>IF(BIASA[[#This Row],[CTN]]=BIASA[[#This Row],[AWAL]],"",BIASA[[#This Row],[CTN]])</f>
        <v/>
      </c>
    </row>
    <row r="644" spans="1:9" x14ac:dyDescent="0.25">
      <c r="A644" t="str">
        <f>LOWER(SUBSTITUTE(SUBSTITUTE(SUBSTITUTE(BIASA[[#This Row],[NAMA BARANG]]," ",""),"-",""),".",""))</f>
        <v>clearholderch060utn</v>
      </c>
      <c r="B644">
        <f>IF(BIASA[[#This Row],[CTN]]=0,"",COUNT($B$2:$B643)+1)</f>
        <v>642</v>
      </c>
      <c r="C644" t="s">
        <v>924</v>
      </c>
      <c r="D644" s="9" t="s">
        <v>206</v>
      </c>
      <c r="E644">
        <f>SUM(BIASA[[#This Row],[AWAL]]-BIASA[[#This Row],[KELUAR]])</f>
        <v>11</v>
      </c>
      <c r="F644">
        <v>11</v>
      </c>
      <c r="G644" t="str">
        <f>IFERROR(INDEX(masuk[CTN],MATCH("B"&amp;ROW()-ROWS($A$1:$A$2),masuk[id],0)),"")</f>
        <v/>
      </c>
      <c r="H644">
        <f>SUMIF(keluar[concat],BIASA[[#This Row],[concat]],keluar[CTN])</f>
        <v>0</v>
      </c>
      <c r="I644" s="16" t="str">
        <f>IF(BIASA[[#This Row],[CTN]]=BIASA[[#This Row],[AWAL]],"",BIASA[[#This Row],[CTN]])</f>
        <v/>
      </c>
    </row>
    <row r="645" spans="1:9" x14ac:dyDescent="0.25">
      <c r="A645" t="str">
        <f>LOWER(SUBSTITUTE(SUBSTITUTE(SUBSTITUTE(BIASA[[#This Row],[NAMA BARANG]]," ",""),"-",""),".",""))</f>
        <v>clearholderch080utn</v>
      </c>
      <c r="B645">
        <f>IF(BIASA[[#This Row],[CTN]]=0,"",COUNT($B$2:$B644)+1)</f>
        <v>643</v>
      </c>
      <c r="C645" t="s">
        <v>925</v>
      </c>
      <c r="D645" s="9" t="s">
        <v>206</v>
      </c>
      <c r="E645">
        <f>SUM(BIASA[[#This Row],[AWAL]]-BIASA[[#This Row],[KELUAR]])</f>
        <v>31</v>
      </c>
      <c r="F645">
        <v>31</v>
      </c>
      <c r="G645" t="str">
        <f>IFERROR(INDEX(masuk[CTN],MATCH("B"&amp;ROW()-ROWS($A$1:$A$2),masuk[id],0)),"")</f>
        <v/>
      </c>
      <c r="H645">
        <f>SUMIF(keluar[concat],BIASA[[#This Row],[concat]],keluar[CTN])</f>
        <v>0</v>
      </c>
      <c r="I645" s="16" t="str">
        <f>IF(BIASA[[#This Row],[CTN]]=BIASA[[#This Row],[AWAL]],"",BIASA[[#This Row],[CTN]])</f>
        <v/>
      </c>
    </row>
    <row r="646" spans="1:9" x14ac:dyDescent="0.25">
      <c r="A646" t="str">
        <f>LOWER(SUBSTITUTE(SUBSTITUTE(SUBSTITUTE(BIASA[[#This Row],[NAMA BARANG]]," ",""),"-",""),".",""))</f>
        <v>clearholderhuajie60lbbutek</v>
      </c>
      <c r="B646">
        <f>IF(BIASA[[#This Row],[CTN]]=0,"",COUNT($B$2:$B645)+1)</f>
        <v>644</v>
      </c>
      <c r="C646" t="s">
        <v>926</v>
      </c>
      <c r="D646" s="9" t="s">
        <v>212</v>
      </c>
      <c r="E646">
        <f>SUM(BIASA[[#This Row],[AWAL]]-BIASA[[#This Row],[KELUAR]])</f>
        <v>1</v>
      </c>
      <c r="F646">
        <v>1</v>
      </c>
      <c r="G646" t="str">
        <f>IFERROR(INDEX(masuk[CTN],MATCH("B"&amp;ROW()-ROWS($A$1:$A$2),masuk[id],0)),"")</f>
        <v/>
      </c>
      <c r="H646">
        <f>SUMIF(keluar[concat],BIASA[[#This Row],[concat]],keluar[CTN])</f>
        <v>0</v>
      </c>
      <c r="I646" s="16" t="str">
        <f>IF(BIASA[[#This Row],[CTN]]=BIASA[[#This Row],[AWAL]],"",BIASA[[#This Row],[CTN]])</f>
        <v/>
      </c>
    </row>
    <row r="647" spans="1:9" x14ac:dyDescent="0.25">
      <c r="A647" t="str">
        <f>LOWER(SUBSTITUTE(SUBSTITUTE(SUBSTITUTE(BIASA[[#This Row],[NAMA BARANG]]," ",""),"-",""),".",""))</f>
        <v>clearholderhuajie60lbtrans</v>
      </c>
      <c r="B647">
        <f>IF(BIASA[[#This Row],[CTN]]=0,"",COUNT($B$2:$B646)+1)</f>
        <v>645</v>
      </c>
      <c r="C647" t="s">
        <v>927</v>
      </c>
      <c r="D647" s="9" t="s">
        <v>212</v>
      </c>
      <c r="E647">
        <f>SUM(BIASA[[#This Row],[AWAL]]-BIASA[[#This Row],[KELUAR]])</f>
        <v>1</v>
      </c>
      <c r="F647">
        <v>1</v>
      </c>
      <c r="G647" t="str">
        <f>IFERROR(INDEX(masuk[CTN],MATCH("B"&amp;ROW()-ROWS($A$1:$A$2),masuk[id],0)),"")</f>
        <v/>
      </c>
      <c r="H647">
        <f>SUMIF(keluar[concat],BIASA[[#This Row],[concat]],keluar[CTN])</f>
        <v>0</v>
      </c>
      <c r="I647" s="16" t="str">
        <f>IF(BIASA[[#This Row],[CTN]]=BIASA[[#This Row],[AWAL]],"",BIASA[[#This Row],[CTN]])</f>
        <v/>
      </c>
    </row>
    <row r="648" spans="1:9" x14ac:dyDescent="0.25">
      <c r="A648" t="str">
        <f>LOWER(SUBSTITUTE(SUBSTITUTE(SUBSTITUTE(BIASA[[#This Row],[NAMA BARANG]]," ",""),"-",""),".",""))</f>
        <v>clearholderjos20</v>
      </c>
      <c r="B648">
        <f>IF(BIASA[[#This Row],[CTN]]=0,"",COUNT($B$2:$B647)+1)</f>
        <v>646</v>
      </c>
      <c r="C648" t="s">
        <v>928</v>
      </c>
      <c r="D648" s="9">
        <v>120</v>
      </c>
      <c r="E648">
        <f>SUM(BIASA[[#This Row],[AWAL]]-BIASA[[#This Row],[KELUAR]])</f>
        <v>1</v>
      </c>
      <c r="F648">
        <v>1</v>
      </c>
      <c r="G648" t="str">
        <f>IFERROR(INDEX(masuk[CTN],MATCH("B"&amp;ROW()-ROWS($A$1:$A$2),masuk[id],0)),"")</f>
        <v/>
      </c>
      <c r="H648">
        <f>SUMIF(keluar[concat],BIASA[[#This Row],[concat]],keluar[CTN])</f>
        <v>0</v>
      </c>
      <c r="I648" s="16" t="str">
        <f>IF(BIASA[[#This Row],[CTN]]=BIASA[[#This Row],[AWAL]],"",BIASA[[#This Row],[CTN]])</f>
        <v/>
      </c>
    </row>
    <row r="649" spans="1:9" x14ac:dyDescent="0.25">
      <c r="A649" t="str">
        <f>LOWER(SUBSTITUTE(SUBSTITUTE(SUBSTITUTE(BIASA[[#This Row],[NAMA BARANG]]," ",""),"-",""),".",""))</f>
        <v>clearholderjos80fl</v>
      </c>
      <c r="B649">
        <f>IF(BIASA[[#This Row],[CTN]]=0,"",COUNT($B$2:$B648)+1)</f>
        <v>647</v>
      </c>
      <c r="C649" t="s">
        <v>929</v>
      </c>
      <c r="D649" s="9">
        <v>48</v>
      </c>
      <c r="E649">
        <f>SUM(BIASA[[#This Row],[AWAL]]-BIASA[[#This Row],[KELUAR]])</f>
        <v>14</v>
      </c>
      <c r="F649">
        <v>14</v>
      </c>
      <c r="G649" t="str">
        <f>IFERROR(INDEX(masuk[CTN],MATCH("B"&amp;ROW()-ROWS($A$1:$A$2),masuk[id],0)),"")</f>
        <v/>
      </c>
      <c r="H649">
        <f>SUMIF(keluar[concat],BIASA[[#This Row],[concat]],keluar[CTN])</f>
        <v>0</v>
      </c>
      <c r="I649" s="16" t="str">
        <f>IF(BIASA[[#This Row],[CTN]]=BIASA[[#This Row],[AWAL]],"",BIASA[[#This Row],[CTN]])</f>
        <v/>
      </c>
    </row>
    <row r="650" spans="1:9" x14ac:dyDescent="0.25">
      <c r="A650" t="str">
        <f>LOWER(SUBSTITUTE(SUBSTITUTE(SUBSTITUTE(BIASA[[#This Row],[NAMA BARANG]]," ",""),"-",""),".",""))</f>
        <v>clearholdermetalch840a4</v>
      </c>
      <c r="B650">
        <f>IF(BIASA[[#This Row],[CTN]]=0,"",COUNT($B$2:$B649)+1)</f>
        <v>648</v>
      </c>
      <c r="C650" t="s">
        <v>930</v>
      </c>
      <c r="D650" s="9" t="s">
        <v>210</v>
      </c>
      <c r="E650">
        <f>SUM(BIASA[[#This Row],[AWAL]]-BIASA[[#This Row],[KELUAR]])</f>
        <v>7</v>
      </c>
      <c r="F650">
        <v>7</v>
      </c>
      <c r="G650" t="str">
        <f>IFERROR(INDEX(masuk[CTN],MATCH("B"&amp;ROW()-ROWS($A$1:$A$2),masuk[id],0)),"")</f>
        <v/>
      </c>
      <c r="H650">
        <f>SUMIF(keluar[concat],BIASA[[#This Row],[concat]],keluar[CTN])</f>
        <v>0</v>
      </c>
      <c r="I650" s="16" t="str">
        <f>IF(BIASA[[#This Row],[CTN]]=BIASA[[#This Row],[AWAL]],"",BIASA[[#This Row],[CTN]])</f>
        <v/>
      </c>
    </row>
    <row r="651" spans="1:9" x14ac:dyDescent="0.25">
      <c r="A651" t="str">
        <f>LOWER(SUBSTITUTE(SUBSTITUTE(SUBSTITUTE(BIASA[[#This Row],[NAMA BARANG]]," ",""),"-",""),".",""))</f>
        <v>clearholdermetalch860a4</v>
      </c>
      <c r="B651">
        <f>IF(BIASA[[#This Row],[CTN]]=0,"",COUNT($B$2:$B650)+1)</f>
        <v>649</v>
      </c>
      <c r="C651" t="s">
        <v>931</v>
      </c>
      <c r="D651" s="9" t="s">
        <v>210</v>
      </c>
      <c r="E651">
        <f>SUM(BIASA[[#This Row],[AWAL]]-BIASA[[#This Row],[KELUAR]])</f>
        <v>40</v>
      </c>
      <c r="F651">
        <v>40</v>
      </c>
      <c r="G651" t="str">
        <f>IFERROR(INDEX(masuk[CTN],MATCH("B"&amp;ROW()-ROWS($A$1:$A$2),masuk[id],0)),"")</f>
        <v/>
      </c>
      <c r="H651">
        <f>SUMIF(keluar[concat],BIASA[[#This Row],[concat]],keluar[CTN])</f>
        <v>0</v>
      </c>
      <c r="I651" s="16" t="str">
        <f>IF(BIASA[[#This Row],[CTN]]=BIASA[[#This Row],[AWAL]],"",BIASA[[#This Row],[CTN]])</f>
        <v/>
      </c>
    </row>
    <row r="652" spans="1:9" x14ac:dyDescent="0.25">
      <c r="A652" t="str">
        <f>LOWER(SUBSTITUTE(SUBSTITUTE(SUBSTITUTE(BIASA[[#This Row],[NAMA BARANG]]," ",""),"-",""),".",""))</f>
        <v>clearholdersnowpeak20lbr(ungu/hj/pink/orange)</v>
      </c>
      <c r="B652">
        <f>IF(BIASA[[#This Row],[CTN]]=0,"",COUNT($B$2:$B651)+1)</f>
        <v>650</v>
      </c>
      <c r="C652" t="s">
        <v>932</v>
      </c>
      <c r="D652" s="9" t="s">
        <v>221</v>
      </c>
      <c r="E652">
        <f>SUM(BIASA[[#This Row],[AWAL]]-BIASA[[#This Row],[KELUAR]])</f>
        <v>1</v>
      </c>
      <c r="F652">
        <v>1</v>
      </c>
      <c r="G652" t="str">
        <f>IFERROR(INDEX(masuk[CTN],MATCH("B"&amp;ROW()-ROWS($A$1:$A$2),masuk[id],0)),"")</f>
        <v/>
      </c>
      <c r="H652">
        <f>SUMIF(keluar[concat],BIASA[[#This Row],[concat]],keluar[CTN])</f>
        <v>0</v>
      </c>
      <c r="I652" s="16" t="str">
        <f>IF(BIASA[[#This Row],[CTN]]=BIASA[[#This Row],[AWAL]],"",BIASA[[#This Row],[CTN]])</f>
        <v/>
      </c>
    </row>
    <row r="653" spans="1:9" x14ac:dyDescent="0.25">
      <c r="A653" t="str">
        <f>LOWER(SUBSTITUTE(SUBSTITUTE(SUBSTITUTE(BIASA[[#This Row],[NAMA BARANG]]," ",""),"-",""),".",""))</f>
        <v>clearholdertizob(2)/hj(1)</v>
      </c>
      <c r="B653">
        <f>IF(BIASA[[#This Row],[CTN]]=0,"",COUNT($B$2:$B652)+1)</f>
        <v>651</v>
      </c>
      <c r="C653" t="s">
        <v>933</v>
      </c>
      <c r="D653" s="9" t="s">
        <v>223</v>
      </c>
      <c r="E653">
        <f>SUM(BIASA[[#This Row],[AWAL]]-BIASA[[#This Row],[KELUAR]])</f>
        <v>3</v>
      </c>
      <c r="F653">
        <v>3</v>
      </c>
      <c r="G653" t="str">
        <f>IFERROR(INDEX(masuk[CTN],MATCH("B"&amp;ROW()-ROWS($A$1:$A$2),masuk[id],0)),"")</f>
        <v/>
      </c>
      <c r="H653">
        <f>SUMIF(keluar[concat],BIASA[[#This Row],[concat]],keluar[CTN])</f>
        <v>0</v>
      </c>
      <c r="I653" s="16" t="str">
        <f>IF(BIASA[[#This Row],[CTN]]=BIASA[[#This Row],[AWAL]],"",BIASA[[#This Row],[CTN]])</f>
        <v/>
      </c>
    </row>
    <row r="654" spans="1:9" x14ac:dyDescent="0.25">
      <c r="A654" t="str">
        <f>LOWER(SUBSTITUTE(SUBSTITUTE(SUBSTITUTE(BIASA[[#This Row],[NAMA BARANG]]," ",""),"-",""),".",""))</f>
        <v>clearholdervtechvtf20kht(1)hj(4)</v>
      </c>
      <c r="B654">
        <f>IF(BIASA[[#This Row],[CTN]]=0,"",COUNT($B$2:$B653)+1)</f>
        <v>652</v>
      </c>
      <c r="C654" t="s">
        <v>934</v>
      </c>
      <c r="D654" s="9" t="s">
        <v>215</v>
      </c>
      <c r="E654">
        <f>SUM(BIASA[[#This Row],[AWAL]]-BIASA[[#This Row],[KELUAR]])</f>
        <v>5</v>
      </c>
      <c r="F654">
        <v>5</v>
      </c>
      <c r="G654" t="str">
        <f>IFERROR(INDEX(masuk[CTN],MATCH("B"&amp;ROW()-ROWS($A$1:$A$2),masuk[id],0)),"")</f>
        <v/>
      </c>
      <c r="H654">
        <f>SUMIF(keluar[concat],BIASA[[#This Row],[concat]],keluar[CTN])</f>
        <v>0</v>
      </c>
      <c r="I654" s="16" t="str">
        <f>IF(BIASA[[#This Row],[CTN]]=BIASA[[#This Row],[AWAL]],"",BIASA[[#This Row],[CTN]])</f>
        <v/>
      </c>
    </row>
    <row r="655" spans="1:9" x14ac:dyDescent="0.25">
      <c r="A655" t="str">
        <f>LOWER(SUBSTITUTE(SUBSTITUTE(SUBSTITUTE(BIASA[[#This Row],[NAMA BARANG]]," ",""),"-",""),".",""))</f>
        <v>clipboard303(clipbesar)</v>
      </c>
      <c r="B655">
        <f>IF(BIASA[[#This Row],[CTN]]=0,"",COUNT($B$2:$B654)+1)</f>
        <v>653</v>
      </c>
      <c r="C655" t="s">
        <v>935</v>
      </c>
      <c r="D655" s="9" t="s">
        <v>2881</v>
      </c>
      <c r="E655">
        <f>SUM(BIASA[[#This Row],[AWAL]]-BIASA[[#This Row],[KELUAR]])</f>
        <v>3</v>
      </c>
      <c r="F655">
        <v>3</v>
      </c>
      <c r="G655" t="str">
        <f>IFERROR(INDEX(masuk[CTN],MATCH("B"&amp;ROW()-ROWS($A$1:$A$2),masuk[id],0)),"")</f>
        <v/>
      </c>
      <c r="H655">
        <f>SUMIF(keluar[concat],BIASA[[#This Row],[concat]],keluar[CTN])</f>
        <v>0</v>
      </c>
      <c r="I655" s="16" t="str">
        <f>IF(BIASA[[#This Row],[CTN]]=BIASA[[#This Row],[AWAL]],"",BIASA[[#This Row],[CTN]])</f>
        <v/>
      </c>
    </row>
    <row r="656" spans="1:9" x14ac:dyDescent="0.25">
      <c r="A656" t="str">
        <f>LOWER(SUBSTITUTE(SUBSTITUTE(SUBSTITUTE(BIASA[[#This Row],[NAMA BARANG]]," ",""),"-",""),".",""))</f>
        <v>clipboard307sworrykecil</v>
      </c>
      <c r="B656">
        <f>IF(BIASA[[#This Row],[CTN]]=0,"",COUNT($B$2:$B655)+1)</f>
        <v>654</v>
      </c>
      <c r="C656" t="s">
        <v>936</v>
      </c>
      <c r="D656" s="9" t="s">
        <v>227</v>
      </c>
      <c r="E656">
        <f>SUM(BIASA[[#This Row],[AWAL]]-BIASA[[#This Row],[KELUAR]])</f>
        <v>1</v>
      </c>
      <c r="F656">
        <v>2</v>
      </c>
      <c r="G656" t="str">
        <f>IFERROR(INDEX(masuk[CTN],MATCH("B"&amp;ROW()-ROWS($A$1:$A$2),masuk[id],0)),"")</f>
        <v/>
      </c>
      <c r="H656">
        <f>SUMIF(keluar[concat],BIASA[[#This Row],[concat]],keluar[CTN])</f>
        <v>1</v>
      </c>
      <c r="I656" s="16">
        <f>IF(BIASA[[#This Row],[CTN]]=BIASA[[#This Row],[AWAL]],"",BIASA[[#This Row],[CTN]])</f>
        <v>1</v>
      </c>
    </row>
    <row r="657" spans="1:9" x14ac:dyDescent="0.25">
      <c r="A657" t="str">
        <f>LOWER(SUBSTITUTE(SUBSTITUTE(SUBSTITUTE(BIASA[[#This Row],[NAMA BARANG]]," ",""),"-",""),".",""))</f>
        <v>clipboardfancybb/barbie</v>
      </c>
      <c r="B657">
        <f>IF(BIASA[[#This Row],[CTN]]=0,"",COUNT($B$2:$B656)+1)</f>
        <v>655</v>
      </c>
      <c r="C657" t="s">
        <v>937</v>
      </c>
      <c r="D657" s="9" t="s">
        <v>235</v>
      </c>
      <c r="E657">
        <f>SUM(BIASA[[#This Row],[AWAL]]-BIASA[[#This Row],[KELUAR]])</f>
        <v>1</v>
      </c>
      <c r="F657">
        <v>1</v>
      </c>
      <c r="G657" t="str">
        <f>IFERROR(INDEX(masuk[CTN],MATCH("B"&amp;ROW()-ROWS($A$1:$A$2),masuk[id],0)),"")</f>
        <v/>
      </c>
      <c r="H657">
        <f>SUMIF(keluar[concat],BIASA[[#This Row],[concat]],keluar[CTN])</f>
        <v>0</v>
      </c>
      <c r="I657" s="16" t="str">
        <f>IF(BIASA[[#This Row],[CTN]]=BIASA[[#This Row],[AWAL]],"",BIASA[[#This Row],[CTN]])</f>
        <v/>
      </c>
    </row>
    <row r="658" spans="1:9" x14ac:dyDescent="0.25">
      <c r="A658" t="str">
        <f>LOWER(SUBSTITUTE(SUBSTITUTE(SUBSTITUTE(BIASA[[#This Row],[NAMA BARANG]]," ",""),"-",""),".",""))</f>
        <v>clipboardfancydisneyholo</v>
      </c>
      <c r="B658">
        <f>IF(BIASA[[#This Row],[CTN]]=0,"",COUNT($B$2:$B657)+1)</f>
        <v>656</v>
      </c>
      <c r="C658" t="s">
        <v>938</v>
      </c>
      <c r="D658" s="9" t="s">
        <v>235</v>
      </c>
      <c r="E658">
        <f>SUM(BIASA[[#This Row],[AWAL]]-BIASA[[#This Row],[KELUAR]])</f>
        <v>1</v>
      </c>
      <c r="F658">
        <v>1</v>
      </c>
      <c r="G658" t="str">
        <f>IFERROR(INDEX(masuk[CTN],MATCH("B"&amp;ROW()-ROWS($A$1:$A$2),masuk[id],0)),"")</f>
        <v/>
      </c>
      <c r="H658">
        <f>SUMIF(keluar[concat],BIASA[[#This Row],[concat]],keluar[CTN])</f>
        <v>0</v>
      </c>
      <c r="I658" s="16" t="str">
        <f>IF(BIASA[[#This Row],[CTN]]=BIASA[[#This Row],[AWAL]],"",BIASA[[#This Row],[CTN]])</f>
        <v/>
      </c>
    </row>
    <row r="659" spans="1:9" x14ac:dyDescent="0.25">
      <c r="A659" t="str">
        <f>LOWER(SUBSTITUTE(SUBSTITUTE(SUBSTITUTE(BIASA[[#This Row],[NAMA BARANG]]," ",""),"-",""),".",""))</f>
        <v>clipboardfancyloveholo</v>
      </c>
      <c r="B659">
        <f>IF(BIASA[[#This Row],[CTN]]=0,"",COUNT($B$2:$B658)+1)</f>
        <v>657</v>
      </c>
      <c r="C659" t="s">
        <v>939</v>
      </c>
      <c r="D659" s="9" t="s">
        <v>235</v>
      </c>
      <c r="E659">
        <f>SUM(BIASA[[#This Row],[AWAL]]-BIASA[[#This Row],[KELUAR]])</f>
        <v>4</v>
      </c>
      <c r="F659">
        <v>4</v>
      </c>
      <c r="G659" t="str">
        <f>IFERROR(INDEX(masuk[CTN],MATCH("B"&amp;ROW()-ROWS($A$1:$A$2),masuk[id],0)),"")</f>
        <v/>
      </c>
      <c r="H659">
        <f>SUMIF(keluar[concat],BIASA[[#This Row],[concat]],keluar[CTN])</f>
        <v>0</v>
      </c>
      <c r="I659" s="16" t="str">
        <f>IF(BIASA[[#This Row],[CTN]]=BIASA[[#This Row],[AWAL]],"",BIASA[[#This Row],[CTN]])</f>
        <v/>
      </c>
    </row>
    <row r="660" spans="1:9" x14ac:dyDescent="0.25">
      <c r="A660" t="str">
        <f>LOWER(SUBSTITUTE(SUBSTITUTE(SUBSTITUTE(BIASA[[#This Row],[NAMA BARANG]]," ",""),"-",""),".",""))</f>
        <v>clipboardfancymikagalaxy</v>
      </c>
      <c r="B660">
        <f>IF(BIASA[[#This Row],[CTN]]=0,"",COUNT($B$2:$B659)+1)</f>
        <v>658</v>
      </c>
      <c r="C660" t="s">
        <v>940</v>
      </c>
      <c r="D660" s="9" t="s">
        <v>235</v>
      </c>
      <c r="E660">
        <f>SUM(BIASA[[#This Row],[AWAL]]-BIASA[[#This Row],[KELUAR]])</f>
        <v>10</v>
      </c>
      <c r="F660">
        <v>11</v>
      </c>
      <c r="G660" t="str">
        <f>IFERROR(INDEX(masuk[CTN],MATCH("B"&amp;ROW()-ROWS($A$1:$A$2),masuk[id],0)),"")</f>
        <v/>
      </c>
      <c r="H660">
        <f>SUMIF(keluar[concat],BIASA[[#This Row],[concat]],keluar[CTN])</f>
        <v>1</v>
      </c>
      <c r="I660" s="16">
        <f>IF(BIASA[[#This Row],[CTN]]=BIASA[[#This Row],[AWAL]],"",BIASA[[#This Row],[CTN]])</f>
        <v>10</v>
      </c>
    </row>
    <row r="661" spans="1:9" x14ac:dyDescent="0.25">
      <c r="A661" t="str">
        <f>LOWER(SUBSTITUTE(SUBSTITUTE(SUBSTITUTE(BIASA[[#This Row],[NAMA BARANG]]," ",""),"-",""),".",""))</f>
        <v>clipboardfancyms168(smart)</v>
      </c>
      <c r="B661">
        <f>IF(BIASA[[#This Row],[CTN]]=0,"",COUNT($B$2:$B660)+1)</f>
        <v>659</v>
      </c>
      <c r="C661" t="s">
        <v>941</v>
      </c>
      <c r="D661" s="9" t="s">
        <v>2882</v>
      </c>
      <c r="E661">
        <f>SUM(BIASA[[#This Row],[AWAL]]-BIASA[[#This Row],[KELUAR]])</f>
        <v>2</v>
      </c>
      <c r="F661">
        <v>3</v>
      </c>
      <c r="G661" t="str">
        <f>IFERROR(INDEX(masuk[CTN],MATCH("B"&amp;ROW()-ROWS($A$1:$A$2),masuk[id],0)),"")</f>
        <v/>
      </c>
      <c r="H661">
        <f>SUMIF(keluar[concat],BIASA[[#This Row],[concat]],keluar[CTN])</f>
        <v>1</v>
      </c>
      <c r="I661" s="16">
        <f>IF(BIASA[[#This Row],[CTN]]=BIASA[[#This Row],[AWAL]],"",BIASA[[#This Row],[CTN]])</f>
        <v>2</v>
      </c>
    </row>
    <row r="662" spans="1:9" x14ac:dyDescent="0.25">
      <c r="A662" t="str">
        <f>LOWER(SUBSTITUTE(SUBSTITUTE(SUBSTITUTE(BIASA[[#This Row],[NAMA BARANG]]," ",""),"-",""),".",""))</f>
        <v>clipboardfancynttopla</v>
      </c>
      <c r="B662">
        <f>IF(BIASA[[#This Row],[CTN]]=0,"",COUNT($B$2:$B661)+1)</f>
        <v>660</v>
      </c>
      <c r="C662" t="s">
        <v>942</v>
      </c>
      <c r="D662" s="9" t="s">
        <v>214</v>
      </c>
      <c r="E662">
        <f>SUM(BIASA[[#This Row],[AWAL]]-BIASA[[#This Row],[KELUAR]])</f>
        <v>5</v>
      </c>
      <c r="F662">
        <v>5</v>
      </c>
      <c r="G662" t="str">
        <f>IFERROR(INDEX(masuk[CTN],MATCH("B"&amp;ROW()-ROWS($A$1:$A$2),masuk[id],0)),"")</f>
        <v/>
      </c>
      <c r="H662">
        <f>SUMIF(keluar[concat],BIASA[[#This Row],[concat]],keluar[CTN])</f>
        <v>0</v>
      </c>
      <c r="I662" s="16" t="str">
        <f>IF(BIASA[[#This Row],[CTN]]=BIASA[[#This Row],[AWAL]],"",BIASA[[#This Row],[CTN]])</f>
        <v/>
      </c>
    </row>
    <row r="663" spans="1:9" x14ac:dyDescent="0.25">
      <c r="A663" t="str">
        <f>LOWER(SUBSTITUTE(SUBSTITUTE(SUBSTITUTE(BIASA[[#This Row],[NAMA BARANG]]," ",""),"-",""),".",""))</f>
        <v>clipboardfoliofancysmmdeluxe</v>
      </c>
      <c r="B663">
        <f>IF(BIASA[[#This Row],[CTN]]=0,"",COUNT($B$2:$B662)+1)</f>
        <v>661</v>
      </c>
      <c r="C663" t="s">
        <v>943</v>
      </c>
      <c r="D663" s="9" t="s">
        <v>214</v>
      </c>
      <c r="E663">
        <f>SUM(BIASA[[#This Row],[AWAL]]-BIASA[[#This Row],[KELUAR]])</f>
        <v>1</v>
      </c>
      <c r="F663">
        <v>2</v>
      </c>
      <c r="G663" t="str">
        <f>IFERROR(INDEX(masuk[CTN],MATCH("B"&amp;ROW()-ROWS($A$1:$A$2),masuk[id],0)),"")</f>
        <v/>
      </c>
      <c r="H663">
        <f>SUMIF(keluar[concat],BIASA[[#This Row],[concat]],keluar[CTN])</f>
        <v>1</v>
      </c>
      <c r="I663" s="16">
        <f>IF(BIASA[[#This Row],[CTN]]=BIASA[[#This Row],[AWAL]],"",BIASA[[#This Row],[CTN]])</f>
        <v>1</v>
      </c>
    </row>
    <row r="664" spans="1:9" x14ac:dyDescent="0.25">
      <c r="A664" t="str">
        <f>LOWER(SUBSTITUTE(SUBSTITUTE(SUBSTITUTE(BIASA[[#This Row],[NAMA BARANG]]," ",""),"-",""),".",""))</f>
        <v>clipboardholo2mk</v>
      </c>
      <c r="B664">
        <f>IF(BIASA[[#This Row],[CTN]]=0,"",COUNT($B$2:$B663)+1)</f>
        <v>662</v>
      </c>
      <c r="C664" t="s">
        <v>944</v>
      </c>
      <c r="D664" s="9" t="s">
        <v>214</v>
      </c>
      <c r="E664">
        <f>SUM(BIASA[[#This Row],[AWAL]]-BIASA[[#This Row],[KELUAR]])</f>
        <v>7</v>
      </c>
      <c r="F664">
        <v>7</v>
      </c>
      <c r="G664" t="str">
        <f>IFERROR(INDEX(masuk[CTN],MATCH("B"&amp;ROW()-ROWS($A$1:$A$2),masuk[id],0)),"")</f>
        <v/>
      </c>
      <c r="H664">
        <f>SUMIF(keluar[concat],BIASA[[#This Row],[concat]],keluar[CTN])</f>
        <v>0</v>
      </c>
      <c r="I664" s="16" t="str">
        <f>IF(BIASA[[#This Row],[CTN]]=BIASA[[#This Row],[AWAL]],"",BIASA[[#This Row],[CTN]])</f>
        <v/>
      </c>
    </row>
    <row r="665" spans="1:9" x14ac:dyDescent="0.25">
      <c r="A665" t="str">
        <f>LOWER(SUBSTITUTE(SUBSTITUTE(SUBSTITUTE(BIASA[[#This Row],[NAMA BARANG]]," ",""),"-",""),".",""))</f>
        <v>clipboardkwalitas</v>
      </c>
      <c r="B665">
        <f>IF(BIASA[[#This Row],[CTN]]=0,"",COUNT($B$2:$B664)+1)</f>
        <v>663</v>
      </c>
      <c r="C665" t="s">
        <v>945</v>
      </c>
      <c r="D665" s="9" t="s">
        <v>214</v>
      </c>
      <c r="E665">
        <f>SUM(BIASA[[#This Row],[AWAL]]-BIASA[[#This Row],[KELUAR]])</f>
        <v>2</v>
      </c>
      <c r="F665">
        <v>2</v>
      </c>
      <c r="G665" t="str">
        <f>IFERROR(INDEX(masuk[CTN],MATCH("B"&amp;ROW()-ROWS($A$1:$A$2),masuk[id],0)),"")</f>
        <v/>
      </c>
      <c r="H665">
        <f>SUMIF(keluar[concat],BIASA[[#This Row],[concat]],keluar[CTN])</f>
        <v>0</v>
      </c>
      <c r="I665" s="16" t="str">
        <f>IF(BIASA[[#This Row],[CTN]]=BIASA[[#This Row],[AWAL]],"",BIASA[[#This Row],[CTN]])</f>
        <v/>
      </c>
    </row>
    <row r="666" spans="1:9" x14ac:dyDescent="0.25">
      <c r="A666" t="str">
        <f>LOWER(SUBSTITUTE(SUBSTITUTE(SUBSTITUTE(BIASA[[#This Row],[NAMA BARANG]]," ",""),"-",""),".",""))</f>
        <v>clipboardkwalitasfancy</v>
      </c>
      <c r="B666">
        <f>IF(BIASA[[#This Row],[CTN]]=0,"",COUNT($B$2:$B665)+1)</f>
        <v>664</v>
      </c>
      <c r="C666" t="s">
        <v>946</v>
      </c>
      <c r="D666" s="9" t="s">
        <v>2883</v>
      </c>
      <c r="E666">
        <f>SUM(BIASA[[#This Row],[AWAL]]-BIASA[[#This Row],[KELUAR]])</f>
        <v>10</v>
      </c>
      <c r="F666">
        <v>10</v>
      </c>
      <c r="G666" t="str">
        <f>IFERROR(INDEX(masuk[CTN],MATCH("B"&amp;ROW()-ROWS($A$1:$A$2),masuk[id],0)),"")</f>
        <v/>
      </c>
      <c r="H666">
        <f>SUMIF(keluar[concat],BIASA[[#This Row],[concat]],keluar[CTN])</f>
        <v>0</v>
      </c>
      <c r="I666" s="16" t="str">
        <f>IF(BIASA[[#This Row],[CTN]]=BIASA[[#This Row],[AWAL]],"",BIASA[[#This Row],[CTN]])</f>
        <v/>
      </c>
    </row>
    <row r="667" spans="1:9" x14ac:dyDescent="0.25">
      <c r="A667" t="str">
        <f>LOWER(SUBSTITUTE(SUBSTITUTE(SUBSTITUTE(BIASA[[#This Row],[NAMA BARANG]]," ",""),"-",""),".",""))</f>
        <v>clipboardmikabatik</v>
      </c>
      <c r="B667">
        <f>IF(BIASA[[#This Row],[CTN]]=0,"",COUNT($B$2:$B666)+1)</f>
        <v>665</v>
      </c>
      <c r="C667" t="s">
        <v>947</v>
      </c>
      <c r="D667" s="9" t="s">
        <v>223</v>
      </c>
      <c r="E667">
        <f>SUM(BIASA[[#This Row],[AWAL]]-BIASA[[#This Row],[KELUAR]])</f>
        <v>4</v>
      </c>
      <c r="F667">
        <v>4</v>
      </c>
      <c r="G667" t="str">
        <f>IFERROR(INDEX(masuk[CTN],MATCH("B"&amp;ROW()-ROWS($A$1:$A$2),masuk[id],0)),"")</f>
        <v/>
      </c>
      <c r="H667">
        <f>SUMIF(keluar[concat],BIASA[[#This Row],[concat]],keluar[CTN])</f>
        <v>0</v>
      </c>
      <c r="I667" s="16" t="str">
        <f>IF(BIASA[[#This Row],[CTN]]=BIASA[[#This Row],[AWAL]],"",BIASA[[#This Row],[CTN]])</f>
        <v/>
      </c>
    </row>
    <row r="668" spans="1:9" x14ac:dyDescent="0.25">
      <c r="A668" t="str">
        <f>LOWER(SUBSTITUTE(SUBSTITUTE(SUBSTITUTE(BIASA[[#This Row],[NAMA BARANG]]," ",""),"-",""),".",""))</f>
        <v>clipboardmikafancy(baru)bb,fr(blk),kpony,spd/av</v>
      </c>
      <c r="B668">
        <f>IF(BIASA[[#This Row],[CTN]]=0,"",COUNT($B$2:$B667)+1)</f>
        <v>666</v>
      </c>
      <c r="C668" t="s">
        <v>948</v>
      </c>
      <c r="D668" s="9" t="s">
        <v>235</v>
      </c>
      <c r="E668">
        <f>SUM(BIASA[[#This Row],[AWAL]]-BIASA[[#This Row],[KELUAR]])</f>
        <v>9</v>
      </c>
      <c r="F668">
        <v>9</v>
      </c>
      <c r="G668" t="str">
        <f>IFERROR(INDEX(masuk[CTN],MATCH("B"&amp;ROW()-ROWS($A$1:$A$2),masuk[id],0)),"")</f>
        <v/>
      </c>
      <c r="H668">
        <f>SUMIF(keluar[concat],BIASA[[#This Row],[concat]],keluar[CTN])</f>
        <v>0</v>
      </c>
      <c r="I668" s="16" t="str">
        <f>IF(BIASA[[#This Row],[CTN]]=BIASA[[#This Row],[AWAL]],"",BIASA[[#This Row],[CTN]])</f>
        <v/>
      </c>
    </row>
    <row r="669" spans="1:9" x14ac:dyDescent="0.25">
      <c r="A669" t="str">
        <f>LOWER(SUBSTITUTE(SUBSTITUTE(SUBSTITUTE(BIASA[[#This Row],[NAMA BARANG]]," ",""),"-",""),".",""))</f>
        <v>clipboardmikaholofancy(baru)</v>
      </c>
      <c r="B669">
        <f>IF(BIASA[[#This Row],[CTN]]=0,"",COUNT($B$2:$B668)+1)</f>
        <v>667</v>
      </c>
      <c r="C669" t="s">
        <v>949</v>
      </c>
      <c r="D669" s="9" t="s">
        <v>223</v>
      </c>
      <c r="E669">
        <f>SUM(BIASA[[#This Row],[AWAL]]-BIASA[[#This Row],[KELUAR]])</f>
        <v>16</v>
      </c>
      <c r="F669">
        <v>16</v>
      </c>
      <c r="G669" t="str">
        <f>IFERROR(INDEX(masuk[CTN],MATCH("B"&amp;ROW()-ROWS($A$1:$A$2),masuk[id],0)),"")</f>
        <v/>
      </c>
      <c r="H669">
        <f>SUMIF(keluar[concat],BIASA[[#This Row],[concat]],keluar[CTN])</f>
        <v>0</v>
      </c>
      <c r="I669" s="16" t="str">
        <f>IF(BIASA[[#This Row],[CTN]]=BIASA[[#This Row],[AWAL]],"",BIASA[[#This Row],[CTN]])</f>
        <v/>
      </c>
    </row>
    <row r="670" spans="1:9" x14ac:dyDescent="0.25">
      <c r="A670" t="str">
        <f>LOWER(SUBSTITUTE(SUBSTITUTE(SUBSTITUTE(BIASA[[#This Row],[NAMA BARANG]]," ",""),"-",""),".",""))</f>
        <v>clipboardmikarainbow</v>
      </c>
      <c r="B670">
        <f>IF(BIASA[[#This Row],[CTN]]=0,"",COUNT($B$2:$B669)+1)</f>
        <v>668</v>
      </c>
      <c r="C670" t="s">
        <v>950</v>
      </c>
      <c r="D670" s="9" t="s">
        <v>223</v>
      </c>
      <c r="E670">
        <f>SUM(BIASA[[#This Row],[AWAL]]-BIASA[[#This Row],[KELUAR]])</f>
        <v>2</v>
      </c>
      <c r="F670">
        <v>2</v>
      </c>
      <c r="G670" t="str">
        <f>IFERROR(INDEX(masuk[CTN],MATCH("B"&amp;ROW()-ROWS($A$1:$A$2),masuk[id],0)),"")</f>
        <v/>
      </c>
      <c r="H670">
        <f>SUMIF(keluar[concat],BIASA[[#This Row],[concat]],keluar[CTN])</f>
        <v>0</v>
      </c>
      <c r="I670" s="16" t="str">
        <f>IF(BIASA[[#This Row],[CTN]]=BIASA[[#This Row],[AWAL]],"",BIASA[[#This Row],[CTN]])</f>
        <v/>
      </c>
    </row>
    <row r="671" spans="1:9" x14ac:dyDescent="0.25">
      <c r="A671" t="str">
        <f>LOWER(SUBSTITUTE(SUBSTITUTE(SUBSTITUTE(BIASA[[#This Row],[NAMA BARANG]]," ",""),"-",""),".",""))</f>
        <v>clipboardpapandoublefancy</v>
      </c>
      <c r="B671">
        <f>IF(BIASA[[#This Row],[CTN]]=0,"",COUNT($B$2:$B670)+1)</f>
        <v>669</v>
      </c>
      <c r="C671" t="s">
        <v>951</v>
      </c>
      <c r="D671" s="9" t="s">
        <v>2883</v>
      </c>
      <c r="E671">
        <f>SUM(BIASA[[#This Row],[AWAL]]-BIASA[[#This Row],[KELUAR]])</f>
        <v>4</v>
      </c>
      <c r="F671">
        <v>4</v>
      </c>
      <c r="G671" t="str">
        <f>IFERROR(INDEX(masuk[CTN],MATCH("B"&amp;ROW()-ROWS($A$1:$A$2),masuk[id],0)),"")</f>
        <v/>
      </c>
      <c r="H671">
        <f>SUMIF(keluar[concat],BIASA[[#This Row],[concat]],keluar[CTN])</f>
        <v>0</v>
      </c>
      <c r="I671" s="16" t="str">
        <f>IF(BIASA[[#This Row],[CTN]]=BIASA[[#This Row],[AWAL]],"",BIASA[[#This Row],[CTN]])</f>
        <v/>
      </c>
    </row>
    <row r="672" spans="1:9" x14ac:dyDescent="0.25">
      <c r="A672" t="str">
        <f>LOWER(SUBSTITUTE(SUBSTITUTE(SUBSTITUTE(BIASA[[#This Row],[NAMA BARANG]]," ",""),"-",""),".",""))</f>
        <v>clipboardpapangambarb5</v>
      </c>
      <c r="B672">
        <f>IF(BIASA[[#This Row],[CTN]]=0,"",COUNT($B$2:$B671)+1)</f>
        <v>670</v>
      </c>
      <c r="C672" t="s">
        <v>952</v>
      </c>
      <c r="D672" s="9" t="s">
        <v>2883</v>
      </c>
      <c r="E672">
        <f>SUM(BIASA[[#This Row],[AWAL]]-BIASA[[#This Row],[KELUAR]])</f>
        <v>1</v>
      </c>
      <c r="F672">
        <v>1</v>
      </c>
      <c r="G672" t="str">
        <f>IFERROR(INDEX(masuk[CTN],MATCH("B"&amp;ROW()-ROWS($A$1:$A$2),masuk[id],0)),"")</f>
        <v/>
      </c>
      <c r="H672">
        <f>SUMIF(keluar[concat],BIASA[[#This Row],[concat]],keluar[CTN])</f>
        <v>0</v>
      </c>
      <c r="I672" s="16" t="str">
        <f>IF(BIASA[[#This Row],[CTN]]=BIASA[[#This Row],[AWAL]],"",BIASA[[#This Row],[CTN]])</f>
        <v/>
      </c>
    </row>
    <row r="673" spans="1:9" x14ac:dyDescent="0.25">
      <c r="A673" t="str">
        <f>LOWER(SUBSTITUTE(SUBSTITUTE(SUBSTITUTE(BIASA[[#This Row],[NAMA BARANG]]," ",""),"-",""),".",""))</f>
        <v>clipboardtransparentf4530moshi²</v>
      </c>
      <c r="B673">
        <f>IF(BIASA[[#This Row],[CTN]]=0,"",COUNT($B$2:$B672)+1)</f>
        <v>671</v>
      </c>
      <c r="C673" t="s">
        <v>953</v>
      </c>
      <c r="D673" s="9" t="s">
        <v>214</v>
      </c>
      <c r="E673">
        <f>SUM(BIASA[[#This Row],[AWAL]]-BIASA[[#This Row],[KELUAR]])</f>
        <v>2</v>
      </c>
      <c r="F673">
        <v>2</v>
      </c>
      <c r="G673" t="str">
        <f>IFERROR(INDEX(masuk[CTN],MATCH("B"&amp;ROW()-ROWS($A$1:$A$2),masuk[id],0)),"")</f>
        <v/>
      </c>
      <c r="H673">
        <f>SUMIF(keluar[concat],BIASA[[#This Row],[concat]],keluar[CTN])</f>
        <v>0</v>
      </c>
      <c r="I673" s="16" t="str">
        <f>IF(BIASA[[#This Row],[CTN]]=BIASA[[#This Row],[AWAL]],"",BIASA[[#This Row],[CTN]])</f>
        <v/>
      </c>
    </row>
    <row r="674" spans="1:9" x14ac:dyDescent="0.25">
      <c r="A674" t="str">
        <f>LOWER(SUBSTITUTE(SUBSTITUTE(SUBSTITUTE(BIASA[[#This Row],[NAMA BARANG]]," ",""),"-",""),".",""))</f>
        <v>clipcandyno1</v>
      </c>
      <c r="B674">
        <f>IF(BIASA[[#This Row],[CTN]]=0,"",COUNT($B$2:$B673)+1)</f>
        <v>672</v>
      </c>
      <c r="C674" t="s">
        <v>954</v>
      </c>
      <c r="D674" s="9" t="s">
        <v>2781</v>
      </c>
      <c r="E674">
        <f>SUM(BIASA[[#This Row],[AWAL]]-BIASA[[#This Row],[KELUAR]])</f>
        <v>37</v>
      </c>
      <c r="F674">
        <v>37</v>
      </c>
      <c r="G674" t="str">
        <f>IFERROR(INDEX(masuk[CTN],MATCH("B"&amp;ROW()-ROWS($A$1:$A$2),masuk[id],0)),"")</f>
        <v/>
      </c>
      <c r="H674">
        <f>SUMIF(keluar[concat],BIASA[[#This Row],[concat]],keluar[CTN])</f>
        <v>0</v>
      </c>
      <c r="I674" s="16" t="str">
        <f>IF(BIASA[[#This Row],[CTN]]=BIASA[[#This Row],[AWAL]],"",BIASA[[#This Row],[CTN]])</f>
        <v/>
      </c>
    </row>
    <row r="675" spans="1:9" x14ac:dyDescent="0.25">
      <c r="A675" t="str">
        <f>LOWER(SUBSTITUTE(SUBSTITUTE(SUBSTITUTE(BIASA[[#This Row],[NAMA BARANG]]," ",""),"-",""),".",""))</f>
        <v>clipfiletoplawrnhj/ht/m/b</v>
      </c>
      <c r="B675">
        <f>IF(BIASA[[#This Row],[CTN]]=0,"",COUNT($B$2:$B674)+1)</f>
        <v>673</v>
      </c>
      <c r="C675" t="s">
        <v>955</v>
      </c>
      <c r="D675" s="9" t="s">
        <v>2884</v>
      </c>
      <c r="E675">
        <f>SUM(BIASA[[#This Row],[AWAL]]-BIASA[[#This Row],[KELUAR]])</f>
        <v>2</v>
      </c>
      <c r="F675">
        <v>2</v>
      </c>
      <c r="G675" t="str">
        <f>IFERROR(INDEX(masuk[CTN],MATCH("B"&amp;ROW()-ROWS($A$1:$A$2),masuk[id],0)),"")</f>
        <v/>
      </c>
      <c r="H675">
        <f>SUMIF(keluar[concat],BIASA[[#This Row],[concat]],keluar[CTN])</f>
        <v>0</v>
      </c>
      <c r="I675" s="16" t="str">
        <f>IF(BIASA[[#This Row],[CTN]]=BIASA[[#This Row],[AWAL]],"",BIASA[[#This Row],[CTN]])</f>
        <v/>
      </c>
    </row>
    <row r="676" spans="1:9" x14ac:dyDescent="0.25">
      <c r="A676" t="str">
        <f>LOWER(SUBSTITUTE(SUBSTITUTE(SUBSTITUTE(BIASA[[#This Row],[NAMA BARANG]]," ",""),"-",""),".",""))</f>
        <v>clipfileyushinca318</v>
      </c>
      <c r="B676">
        <f>IF(BIASA[[#This Row],[CTN]]=0,"",COUNT($B$2:$B675)+1)</f>
        <v>674</v>
      </c>
      <c r="C676" t="s">
        <v>956</v>
      </c>
      <c r="D676" s="9" t="s">
        <v>210</v>
      </c>
      <c r="E676">
        <f>SUM(BIASA[[#This Row],[AWAL]]-BIASA[[#This Row],[KELUAR]])</f>
        <v>36</v>
      </c>
      <c r="F676">
        <v>36</v>
      </c>
      <c r="G676" t="str">
        <f>IFERROR(INDEX(masuk[CTN],MATCH("B"&amp;ROW()-ROWS($A$1:$A$2),masuk[id],0)),"")</f>
        <v/>
      </c>
      <c r="H676">
        <f>SUMIF(keluar[concat],BIASA[[#This Row],[concat]],keluar[CTN])</f>
        <v>0</v>
      </c>
      <c r="I676" s="16" t="str">
        <f>IF(BIASA[[#This Row],[CTN]]=BIASA[[#This Row],[AWAL]],"",BIASA[[#This Row],[CTN]])</f>
        <v/>
      </c>
    </row>
    <row r="677" spans="1:9" x14ac:dyDescent="0.25">
      <c r="A677" t="str">
        <f>LOWER(SUBSTITUTE(SUBSTITUTE(SUBSTITUTE(BIASA[[#This Row],[NAMA BARANG]]," ",""),"-",""),".",""))</f>
        <v>cliptali1,0blkkbm</v>
      </c>
      <c r="B677">
        <f>IF(BIASA[[#This Row],[CTN]]=0,"",COUNT($B$2:$B676)+1)</f>
        <v>675</v>
      </c>
      <c r="C677" t="s">
        <v>957</v>
      </c>
      <c r="D677" s="9">
        <v>2000</v>
      </c>
      <c r="E677">
        <f>SUM(BIASA[[#This Row],[AWAL]]-BIASA[[#This Row],[KELUAR]])</f>
        <v>15</v>
      </c>
      <c r="F677">
        <v>15</v>
      </c>
      <c r="G677" t="str">
        <f>IFERROR(INDEX(masuk[CTN],MATCH("B"&amp;ROW()-ROWS($A$1:$A$2),masuk[id],0)),"")</f>
        <v/>
      </c>
      <c r="H677">
        <f>SUMIF(keluar[concat],BIASA[[#This Row],[concat]],keluar[CTN])</f>
        <v>0</v>
      </c>
      <c r="I677" s="16" t="str">
        <f>IF(BIASA[[#This Row],[CTN]]=BIASA[[#This Row],[AWAL]],"",BIASA[[#This Row],[CTN]])</f>
        <v/>
      </c>
    </row>
    <row r="678" spans="1:9" x14ac:dyDescent="0.25">
      <c r="A678" t="str">
        <f>LOWER(SUBSTITUTE(SUBSTITUTE(SUBSTITUTE(BIASA[[#This Row],[NAMA BARANG]]," ",""),"-",""),".",""))</f>
        <v>clipboard6688transkoala</v>
      </c>
      <c r="B678">
        <f>IF(BIASA[[#This Row],[CTN]]=0,"",COUNT($B$2:$B677)+1)</f>
        <v>676</v>
      </c>
      <c r="C678" t="s">
        <v>958</v>
      </c>
      <c r="D678" s="9" t="s">
        <v>214</v>
      </c>
      <c r="E678">
        <f>SUM(BIASA[[#This Row],[AWAL]]-BIASA[[#This Row],[KELUAR]])</f>
        <v>10</v>
      </c>
      <c r="F678">
        <v>11</v>
      </c>
      <c r="G678" t="str">
        <f>IFERROR(INDEX(masuk[CTN],MATCH("B"&amp;ROW()-ROWS($A$1:$A$2),masuk[id],0)),"")</f>
        <v/>
      </c>
      <c r="H678">
        <f>SUMIF(keluar[concat],BIASA[[#This Row],[concat]],keluar[CTN])</f>
        <v>1</v>
      </c>
      <c r="I678" s="16">
        <f>IF(BIASA[[#This Row],[CTN]]=BIASA[[#This Row],[AWAL]],"",BIASA[[#This Row],[CTN]])</f>
        <v>10</v>
      </c>
    </row>
    <row r="679" spans="1:9" x14ac:dyDescent="0.25">
      <c r="A679" t="str">
        <f>LOWER(SUBSTITUTE(SUBSTITUTE(SUBSTITUTE(BIASA[[#This Row],[NAMA BARANG]]," ",""),"-",""),".",""))</f>
        <v>clipboardkayucandy(kotak)28(atas)8(bawah)</v>
      </c>
      <c r="B679">
        <f>IF(BIASA[[#This Row],[CTN]]=0,"",COUNT($B$2:$B678)+1)</f>
        <v>677</v>
      </c>
      <c r="C679" t="s">
        <v>959</v>
      </c>
      <c r="D679" s="9" t="s">
        <v>214</v>
      </c>
      <c r="E679">
        <f>SUM(BIASA[[#This Row],[AWAL]]-BIASA[[#This Row],[KELUAR]])</f>
        <v>36</v>
      </c>
      <c r="F679">
        <v>36</v>
      </c>
      <c r="G679" t="str">
        <f>IFERROR(INDEX(masuk[CTN],MATCH("B"&amp;ROW()-ROWS($A$1:$A$2),masuk[id],0)),"")</f>
        <v/>
      </c>
      <c r="H679">
        <f>SUMIF(keluar[concat],BIASA[[#This Row],[concat]],keluar[CTN])</f>
        <v>0</v>
      </c>
      <c r="I679" s="16" t="str">
        <f>IF(BIASA[[#This Row],[CTN]]=BIASA[[#This Row],[AWAL]],"",BIASA[[#This Row],[CTN]])</f>
        <v/>
      </c>
    </row>
    <row r="680" spans="1:9" x14ac:dyDescent="0.25">
      <c r="A680" t="str">
        <f>LOWER(SUBSTITUTE(SUBSTITUTE(SUBSTITUTE(BIASA[[#This Row],[NAMA BARANG]]," ",""),"-",""),".",""))</f>
        <v>coinbankbulatbts</v>
      </c>
      <c r="B680">
        <f>IF(BIASA[[#This Row],[CTN]]=0,"",COUNT($B$2:$B679)+1)</f>
        <v>678</v>
      </c>
      <c r="C680" t="s">
        <v>960</v>
      </c>
      <c r="D680" s="9" t="s">
        <v>206</v>
      </c>
      <c r="E680">
        <f>SUM(BIASA[[#This Row],[AWAL]]-BIASA[[#This Row],[KELUAR]])</f>
        <v>1</v>
      </c>
      <c r="F680">
        <v>1</v>
      </c>
      <c r="G680" t="str">
        <f>IFERROR(INDEX(masuk[CTN],MATCH("B"&amp;ROW()-ROWS($A$1:$A$2),masuk[id],0)),"")</f>
        <v/>
      </c>
      <c r="H680">
        <f>SUMIF(keluar[concat],BIASA[[#This Row],[concat]],keluar[CTN])</f>
        <v>0</v>
      </c>
      <c r="I680" s="16" t="str">
        <f>IF(BIASA[[#This Row],[CTN]]=BIASA[[#This Row],[AWAL]],"",BIASA[[#This Row],[CTN]])</f>
        <v/>
      </c>
    </row>
    <row r="681" spans="1:9" x14ac:dyDescent="0.25">
      <c r="A681" t="str">
        <f>LOWER(SUBSTITUTE(SUBSTITUTE(SUBSTITUTE(BIASA[[#This Row],[NAMA BARANG]]," ",""),"-",""),".",""))</f>
        <v>coinbank6447(8)/8090(3)</v>
      </c>
      <c r="B681">
        <f>IF(BIASA[[#This Row],[CTN]]=0,"",COUNT($B$2:$B680)+1)</f>
        <v>679</v>
      </c>
      <c r="C681" t="s">
        <v>961</v>
      </c>
      <c r="D681" s="9" t="s">
        <v>235</v>
      </c>
      <c r="E681">
        <f>SUM(BIASA[[#This Row],[AWAL]]-BIASA[[#This Row],[KELUAR]])</f>
        <v>11</v>
      </c>
      <c r="F681">
        <v>11</v>
      </c>
      <c r="G681" t="str">
        <f>IFERROR(INDEX(masuk[CTN],MATCH("B"&amp;ROW()-ROWS($A$1:$A$2),masuk[id],0)),"")</f>
        <v/>
      </c>
      <c r="H681">
        <f>SUMIF(keluar[concat],BIASA[[#This Row],[concat]],keluar[CTN])</f>
        <v>0</v>
      </c>
      <c r="I681" s="16" t="str">
        <f>IF(BIASA[[#This Row],[CTN]]=BIASA[[#This Row],[AWAL]],"",BIASA[[#This Row],[CTN]])</f>
        <v/>
      </c>
    </row>
    <row r="682" spans="1:9" x14ac:dyDescent="0.25">
      <c r="A682" t="str">
        <f>LOWER(SUBSTITUTE(SUBSTITUTE(SUBSTITUTE(BIASA[[#This Row],[NAMA BARANG]]," ",""),"-",""),".",""))</f>
        <v>coinbank88118815|musicab</v>
      </c>
      <c r="B682">
        <f>IF(BIASA[[#This Row],[CTN]]=0,"",COUNT($B$2:$B681)+1)</f>
        <v>680</v>
      </c>
      <c r="C682" t="s">
        <v>962</v>
      </c>
      <c r="D682" s="9" t="s">
        <v>243</v>
      </c>
      <c r="E682">
        <f>SUM(BIASA[[#This Row],[AWAL]]-BIASA[[#This Row],[KELUAR]])</f>
        <v>3</v>
      </c>
      <c r="F682">
        <v>3</v>
      </c>
      <c r="G682" t="str">
        <f>IFERROR(INDEX(masuk[CTN],MATCH("B"&amp;ROW()-ROWS($A$1:$A$2),masuk[id],0)),"")</f>
        <v/>
      </c>
      <c r="H682">
        <f>SUMIF(keluar[concat],BIASA[[#This Row],[concat]],keluar[CTN])</f>
        <v>0</v>
      </c>
      <c r="I682" s="16" t="str">
        <f>IF(BIASA[[#This Row],[CTN]]=BIASA[[#This Row],[AWAL]],"",BIASA[[#This Row],[CTN]])</f>
        <v/>
      </c>
    </row>
    <row r="683" spans="1:9" x14ac:dyDescent="0.25">
      <c r="A683" t="str">
        <f>LOWER(SUBSTITUTE(SUBSTITUTE(SUBSTITUTE(BIASA[[#This Row],[NAMA BARANG]]," ",""),"-",""),".",""))</f>
        <v>coinbankdme001</v>
      </c>
      <c r="B683">
        <f>IF(BIASA[[#This Row],[CTN]]=0,"",COUNT($B$2:$B682)+1)</f>
        <v>681</v>
      </c>
      <c r="C683" t="s">
        <v>963</v>
      </c>
      <c r="D683" s="9" t="s">
        <v>2791</v>
      </c>
      <c r="E683">
        <f>SUM(BIASA[[#This Row],[AWAL]]-BIASA[[#This Row],[KELUAR]])</f>
        <v>5</v>
      </c>
      <c r="F683">
        <v>5</v>
      </c>
      <c r="G683" t="str">
        <f>IFERROR(INDEX(masuk[CTN],MATCH("B"&amp;ROW()-ROWS($A$1:$A$2),masuk[id],0)),"")</f>
        <v/>
      </c>
      <c r="H683">
        <f>SUMIF(keluar[concat],BIASA[[#This Row],[concat]],keluar[CTN])</f>
        <v>0</v>
      </c>
      <c r="I683" s="16" t="str">
        <f>IF(BIASA[[#This Row],[CTN]]=BIASA[[#This Row],[AWAL]],"",BIASA[[#This Row],[CTN]])</f>
        <v/>
      </c>
    </row>
    <row r="684" spans="1:9" x14ac:dyDescent="0.25">
      <c r="A684" t="str">
        <f>LOWER(SUBSTITUTE(SUBSTITUTE(SUBSTITUTE(BIASA[[#This Row],[NAMA BARANG]]," ",""),"-",""),".",""))</f>
        <v>coinbankm</v>
      </c>
      <c r="B684">
        <f>IF(BIASA[[#This Row],[CTN]]=0,"",COUNT($B$2:$B683)+1)</f>
        <v>682</v>
      </c>
      <c r="C684" t="s">
        <v>964</v>
      </c>
      <c r="D684" s="9" t="s">
        <v>2883</v>
      </c>
      <c r="E684">
        <f>SUM(BIASA[[#This Row],[AWAL]]-BIASA[[#This Row],[KELUAR]])</f>
        <v>4</v>
      </c>
      <c r="F684">
        <v>4</v>
      </c>
      <c r="G684" t="str">
        <f>IFERROR(INDEX(masuk[CTN],MATCH("B"&amp;ROW()-ROWS($A$1:$A$2),masuk[id],0)),"")</f>
        <v/>
      </c>
      <c r="H684">
        <f>SUMIF(keluar[concat],BIASA[[#This Row],[concat]],keluar[CTN])</f>
        <v>0</v>
      </c>
      <c r="I684" s="16" t="str">
        <f>IF(BIASA[[#This Row],[CTN]]=BIASA[[#This Row],[AWAL]],"",BIASA[[#This Row],[CTN]])</f>
        <v/>
      </c>
    </row>
    <row r="685" spans="1:9" x14ac:dyDescent="0.25">
      <c r="A685" t="str">
        <f>LOWER(SUBSTITUTE(SUBSTITUTE(SUBSTITUTE(BIASA[[#This Row],[NAMA BARANG]]," ",""),"-",""),".",""))</f>
        <v>coinbanks(blk)</v>
      </c>
      <c r="B685">
        <f>IF(BIASA[[#This Row],[CTN]]=0,"",COUNT($B$2:$B684)+1)</f>
        <v>683</v>
      </c>
      <c r="C685" t="s">
        <v>965</v>
      </c>
      <c r="D685" s="9" t="s">
        <v>2883</v>
      </c>
      <c r="E685">
        <f>SUM(BIASA[[#This Row],[AWAL]]-BIASA[[#This Row],[KELUAR]])</f>
        <v>3</v>
      </c>
      <c r="F685">
        <v>3</v>
      </c>
      <c r="G685" t="str">
        <f>IFERROR(INDEX(masuk[CTN],MATCH("B"&amp;ROW()-ROWS($A$1:$A$2),masuk[id],0)),"")</f>
        <v/>
      </c>
      <c r="H685">
        <f>SUMIF(keluar[concat],BIASA[[#This Row],[concat]],keluar[CTN])</f>
        <v>0</v>
      </c>
      <c r="I685" s="16" t="str">
        <f>IF(BIASA[[#This Row],[CTN]]=BIASA[[#This Row],[AWAL]],"",BIASA[[#This Row],[CTN]])</f>
        <v/>
      </c>
    </row>
    <row r="686" spans="1:9" x14ac:dyDescent="0.25">
      <c r="A686" t="str">
        <f>LOWER(SUBSTITUTE(SUBSTITUTE(SUBSTITUTE(BIASA[[#This Row],[NAMA BARANG]]," ",""),"-",""),".",""))</f>
        <v>compasdc452a</v>
      </c>
      <c r="B686">
        <f>IF(BIASA[[#This Row],[CTN]]=0,"",COUNT($B$2:$B685)+1)</f>
        <v>684</v>
      </c>
      <c r="C686" t="s">
        <v>966</v>
      </c>
      <c r="D686" s="9" t="s">
        <v>214</v>
      </c>
      <c r="E686">
        <f>SUM(BIASA[[#This Row],[AWAL]]-BIASA[[#This Row],[KELUAR]])</f>
        <v>3</v>
      </c>
      <c r="F686">
        <v>3</v>
      </c>
      <c r="G686" t="str">
        <f>IFERROR(INDEX(masuk[CTN],MATCH("B"&amp;ROW()-ROWS($A$1:$A$2),masuk[id],0)),"")</f>
        <v/>
      </c>
      <c r="H686">
        <f>SUMIF(keluar[concat],BIASA[[#This Row],[concat]],keluar[CTN])</f>
        <v>0</v>
      </c>
      <c r="I686" s="16" t="str">
        <f>IF(BIASA[[#This Row],[CTN]]=BIASA[[#This Row],[AWAL]],"",BIASA[[#This Row],[CTN]])</f>
        <v/>
      </c>
    </row>
    <row r="687" spans="1:9" x14ac:dyDescent="0.25">
      <c r="A687" t="str">
        <f>LOWER(SUBSTITUTE(SUBSTITUTE(SUBSTITUTE(BIASA[[#This Row],[NAMA BARANG]]," ",""),"-",""),".",""))</f>
        <v>compasdc453a</v>
      </c>
      <c r="B687">
        <f>IF(BIASA[[#This Row],[CTN]]=0,"",COUNT($B$2:$B686)+1)</f>
        <v>685</v>
      </c>
      <c r="C687" t="s">
        <v>967</v>
      </c>
      <c r="D687" s="9" t="s">
        <v>214</v>
      </c>
      <c r="E687">
        <f>SUM(BIASA[[#This Row],[AWAL]]-BIASA[[#This Row],[KELUAR]])</f>
        <v>8</v>
      </c>
      <c r="F687">
        <v>8</v>
      </c>
      <c r="G687" t="str">
        <f>IFERROR(INDEX(masuk[CTN],MATCH("B"&amp;ROW()-ROWS($A$1:$A$2),masuk[id],0)),"")</f>
        <v/>
      </c>
      <c r="H687">
        <f>SUMIF(keluar[concat],BIASA[[#This Row],[concat]],keluar[CTN])</f>
        <v>0</v>
      </c>
      <c r="I687" s="16" t="str">
        <f>IF(BIASA[[#This Row],[CTN]]=BIASA[[#This Row],[AWAL]],"",BIASA[[#This Row],[CTN]])</f>
        <v/>
      </c>
    </row>
    <row r="688" spans="1:9" x14ac:dyDescent="0.25">
      <c r="A688" t="str">
        <f>LOWER(SUBSTITUTE(SUBSTITUTE(SUBSTITUTE(BIASA[[#This Row],[NAMA BARANG]]," ",""),"-",""),".",""))</f>
        <v>compass44mm</v>
      </c>
      <c r="B688">
        <f>IF(BIASA[[#This Row],[CTN]]=0,"",COUNT($B$2:$B687)+1)</f>
        <v>686</v>
      </c>
      <c r="C688" t="s">
        <v>968</v>
      </c>
      <c r="D688" s="9" t="s">
        <v>2783</v>
      </c>
      <c r="E688">
        <f>SUM(BIASA[[#This Row],[AWAL]]-BIASA[[#This Row],[KELUAR]])</f>
        <v>1</v>
      </c>
      <c r="F688">
        <v>1</v>
      </c>
      <c r="G688" t="str">
        <f>IFERROR(INDEX(masuk[CTN],MATCH("B"&amp;ROW()-ROWS($A$1:$A$2),masuk[id],0)),"")</f>
        <v/>
      </c>
      <c r="H688">
        <f>SUMIF(keluar[concat],BIASA[[#This Row],[concat]],keluar[CTN])</f>
        <v>0</v>
      </c>
      <c r="I688" s="16" t="str">
        <f>IF(BIASA[[#This Row],[CTN]]=BIASA[[#This Row],[AWAL]],"",BIASA[[#This Row],[CTN]])</f>
        <v/>
      </c>
    </row>
    <row r="689" spans="1:9" x14ac:dyDescent="0.25">
      <c r="A689" t="str">
        <f>LOWER(SUBSTITUTE(SUBSTITUTE(SUBSTITUTE(BIASA[[#This Row],[NAMA BARANG]]," ",""),"-",""),".",""))</f>
        <v>compass60mm</v>
      </c>
      <c r="B689">
        <f>IF(BIASA[[#This Row],[CTN]]=0,"",COUNT($B$2:$B688)+1)</f>
        <v>687</v>
      </c>
      <c r="C689" t="s">
        <v>969</v>
      </c>
      <c r="D689" s="9">
        <v>430</v>
      </c>
      <c r="E689">
        <f>SUM(BIASA[[#This Row],[AWAL]]-BIASA[[#This Row],[KELUAR]])</f>
        <v>1</v>
      </c>
      <c r="F689">
        <v>1</v>
      </c>
      <c r="G689" t="str">
        <f>IFERROR(INDEX(masuk[CTN],MATCH("B"&amp;ROW()-ROWS($A$1:$A$2),masuk[id],0)),"")</f>
        <v/>
      </c>
      <c r="H689">
        <f>SUMIF(keluar[concat],BIASA[[#This Row],[concat]],keluar[CTN])</f>
        <v>0</v>
      </c>
      <c r="I689" s="16" t="str">
        <f>IF(BIASA[[#This Row],[CTN]]=BIASA[[#This Row],[AWAL]],"",BIASA[[#This Row],[CTN]])</f>
        <v/>
      </c>
    </row>
    <row r="690" spans="1:9" x14ac:dyDescent="0.25">
      <c r="A690" t="str">
        <f>LOWER(SUBSTITUTE(SUBSTITUTE(SUBSTITUTE(BIASA[[#This Row],[NAMA BARANG]]," ",""),"-",""),".",""))</f>
        <v>compassgoldca026igold</v>
      </c>
      <c r="B690">
        <f>IF(BIASA[[#This Row],[CTN]]=0,"",COUNT($B$2:$B689)+1)</f>
        <v>688</v>
      </c>
      <c r="C690" t="s">
        <v>970</v>
      </c>
      <c r="D690" s="9" t="s">
        <v>235</v>
      </c>
      <c r="E690">
        <f>SUM(BIASA[[#This Row],[AWAL]]-BIASA[[#This Row],[KELUAR]])</f>
        <v>2</v>
      </c>
      <c r="F690">
        <v>2</v>
      </c>
      <c r="G690" t="str">
        <f>IFERROR(INDEX(masuk[CTN],MATCH("B"&amp;ROW()-ROWS($A$1:$A$2),masuk[id],0)),"")</f>
        <v/>
      </c>
      <c r="H690">
        <f>SUMIF(keluar[concat],BIASA[[#This Row],[concat]],keluar[CTN])</f>
        <v>0</v>
      </c>
      <c r="I690" s="16" t="str">
        <f>IF(BIASA[[#This Row],[CTN]]=BIASA[[#This Row],[AWAL]],"",BIASA[[#This Row],[CTN]])</f>
        <v/>
      </c>
    </row>
    <row r="691" spans="1:9" x14ac:dyDescent="0.25">
      <c r="A691" t="str">
        <f>LOWER(SUBSTITUTE(SUBSTITUTE(SUBSTITUTE(BIASA[[#This Row],[NAMA BARANG]]," ",""),"-",""),".",""))</f>
        <v>crayon010112ybabydragonbaru</v>
      </c>
      <c r="B691">
        <f>IF(BIASA[[#This Row],[CTN]]=0,"",COUNT($B$2:$B690)+1)</f>
        <v>689</v>
      </c>
      <c r="C691" t="s">
        <v>971</v>
      </c>
      <c r="D691" s="9" t="s">
        <v>227</v>
      </c>
      <c r="E691">
        <f>SUM(BIASA[[#This Row],[AWAL]]-BIASA[[#This Row],[KELUAR]])</f>
        <v>2</v>
      </c>
      <c r="F691">
        <v>2</v>
      </c>
      <c r="G691" t="str">
        <f>IFERROR(INDEX(masuk[CTN],MATCH("B"&amp;ROW()-ROWS($A$1:$A$2),masuk[id],0)),"")</f>
        <v/>
      </c>
      <c r="H691">
        <f>SUMIF(keluar[concat],BIASA[[#This Row],[concat]],keluar[CTN])</f>
        <v>0</v>
      </c>
      <c r="I691" s="16" t="str">
        <f>IF(BIASA[[#This Row],[CTN]]=BIASA[[#This Row],[AWAL]],"",BIASA[[#This Row],[CTN]])</f>
        <v/>
      </c>
    </row>
    <row r="692" spans="1:9" x14ac:dyDescent="0.25">
      <c r="A692" t="str">
        <f>LOWER(SUBSTITUTE(SUBSTITUTE(SUBSTITUTE(BIASA[[#This Row],[NAMA BARANG]]," ",""),"-",""),".",""))</f>
        <v>crayon12wpdkfancy1011</v>
      </c>
      <c r="B692">
        <f>IF(BIASA[[#This Row],[CTN]]=0,"",COUNT($B$2:$B691)+1)</f>
        <v>690</v>
      </c>
      <c r="C692" t="s">
        <v>972</v>
      </c>
      <c r="D692" s="9" t="s">
        <v>225</v>
      </c>
      <c r="E692">
        <f>SUM(BIASA[[#This Row],[AWAL]]-BIASA[[#This Row],[KELUAR]])</f>
        <v>33</v>
      </c>
      <c r="F692">
        <v>33</v>
      </c>
      <c r="G692" t="str">
        <f>IFERROR(INDEX(masuk[CTN],MATCH("B"&amp;ROW()-ROWS($A$1:$A$2),masuk[id],0)),"")</f>
        <v/>
      </c>
      <c r="H692">
        <f>SUMIF(keluar[concat],BIASA[[#This Row],[concat]],keluar[CTN])</f>
        <v>0</v>
      </c>
      <c r="I692" s="16" t="str">
        <f>IF(BIASA[[#This Row],[CTN]]=BIASA[[#This Row],[AWAL]],"",BIASA[[#This Row],[CTN]])</f>
        <v/>
      </c>
    </row>
    <row r="693" spans="1:9" x14ac:dyDescent="0.25">
      <c r="A693" t="str">
        <f>LOWER(SUBSTITUTE(SUBSTITUTE(SUBSTITUTE(BIASA[[#This Row],[NAMA BARANG]]," ",""),"-",""),".",""))</f>
        <v>crayon12wsqueezy</v>
      </c>
      <c r="B693">
        <f>IF(BIASA[[#This Row],[CTN]]=0,"",COUNT($B$2:$B692)+1)</f>
        <v>691</v>
      </c>
      <c r="C693" t="s">
        <v>973</v>
      </c>
      <c r="D693" s="9" t="s">
        <v>235</v>
      </c>
      <c r="E693">
        <f>SUM(BIASA[[#This Row],[AWAL]]-BIASA[[#This Row],[KELUAR]])</f>
        <v>6</v>
      </c>
      <c r="F693">
        <v>6</v>
      </c>
      <c r="G693" t="str">
        <f>IFERROR(INDEX(masuk[CTN],MATCH("B"&amp;ROW()-ROWS($A$1:$A$2),masuk[id],0)),"")</f>
        <v/>
      </c>
      <c r="H693">
        <f>SUMIF(keluar[concat],BIASA[[#This Row],[concat]],keluar[CTN])</f>
        <v>0</v>
      </c>
      <c r="I693" s="16" t="str">
        <f>IF(BIASA[[#This Row],[CTN]]=BIASA[[#This Row],[AWAL]],"",BIASA[[#This Row],[CTN]])</f>
        <v/>
      </c>
    </row>
    <row r="694" spans="1:9" x14ac:dyDescent="0.25">
      <c r="A694" t="str">
        <f>LOWER(SUBSTITUTE(SUBSTITUTE(SUBSTITUTE(BIASA[[#This Row],[NAMA BARANG]]," ",""),"-",""),".",""))</f>
        <v>crayon59918</v>
      </c>
      <c r="B694">
        <f>IF(BIASA[[#This Row],[CTN]]=0,"",COUNT($B$2:$B693)+1)</f>
        <v>692</v>
      </c>
      <c r="C694" t="s">
        <v>974</v>
      </c>
      <c r="D694" s="9">
        <v>96</v>
      </c>
      <c r="E694">
        <f>SUM(BIASA[[#This Row],[AWAL]]-BIASA[[#This Row],[KELUAR]])</f>
        <v>3</v>
      </c>
      <c r="F694">
        <v>3</v>
      </c>
      <c r="G694" t="str">
        <f>IFERROR(INDEX(masuk[CTN],MATCH("B"&amp;ROW()-ROWS($A$1:$A$2),masuk[id],0)),"")</f>
        <v/>
      </c>
      <c r="H694">
        <f>SUMIF(keluar[concat],BIASA[[#This Row],[concat]],keluar[CTN])</f>
        <v>0</v>
      </c>
      <c r="I694" s="16" t="str">
        <f>IF(BIASA[[#This Row],[CTN]]=BIASA[[#This Row],[AWAL]],"",BIASA[[#This Row],[CTN]])</f>
        <v/>
      </c>
    </row>
    <row r="695" spans="1:9" x14ac:dyDescent="0.25">
      <c r="A695" t="str">
        <f>LOWER(SUBSTITUTE(SUBSTITUTE(SUBSTITUTE(BIASA[[#This Row],[NAMA BARANG]]," ",""),"-",""),".",""))</f>
        <v>crayondb77718putar</v>
      </c>
      <c r="B695">
        <f>IF(BIASA[[#This Row],[CTN]]=0,"",COUNT($B$2:$B694)+1)</f>
        <v>693</v>
      </c>
      <c r="C695" t="s">
        <v>975</v>
      </c>
      <c r="D695" s="9" t="s">
        <v>210</v>
      </c>
      <c r="E695">
        <f>SUM(BIASA[[#This Row],[AWAL]]-BIASA[[#This Row],[KELUAR]])</f>
        <v>23</v>
      </c>
      <c r="F695">
        <v>23</v>
      </c>
      <c r="G695" t="str">
        <f>IFERROR(INDEX(masuk[CTN],MATCH("B"&amp;ROW()-ROWS($A$1:$A$2),masuk[id],0)),"")</f>
        <v/>
      </c>
      <c r="H695">
        <f>SUMIF(keluar[concat],BIASA[[#This Row],[concat]],keluar[CTN])</f>
        <v>0</v>
      </c>
      <c r="I695" s="16" t="str">
        <f>IF(BIASA[[#This Row],[CTN]]=BIASA[[#This Row],[AWAL]],"",BIASA[[#This Row],[CTN]])</f>
        <v/>
      </c>
    </row>
    <row r="696" spans="1:9" x14ac:dyDescent="0.25">
      <c r="A696" t="str">
        <f>LOWER(SUBSTITUTE(SUBSTITUTE(SUBSTITUTE(BIASA[[#This Row],[NAMA BARANG]]," ",""),"-",""),".",""))</f>
        <v>crayonkojico12w</v>
      </c>
      <c r="B696">
        <f>IF(BIASA[[#This Row],[CTN]]=0,"",COUNT($B$2:$B695)+1)</f>
        <v>694</v>
      </c>
      <c r="C696" t="s">
        <v>976</v>
      </c>
      <c r="D696" s="9" t="s">
        <v>231</v>
      </c>
      <c r="E696">
        <f>SUM(BIASA[[#This Row],[AWAL]]-BIASA[[#This Row],[KELUAR]])</f>
        <v>8</v>
      </c>
      <c r="F696">
        <v>8</v>
      </c>
      <c r="G696" t="str">
        <f>IFERROR(INDEX(masuk[CTN],MATCH("B"&amp;ROW()-ROWS($A$1:$A$2),masuk[id],0)),"")</f>
        <v/>
      </c>
      <c r="H696">
        <f>SUMIF(keluar[concat],BIASA[[#This Row],[concat]],keluar[CTN])</f>
        <v>0</v>
      </c>
      <c r="I696" s="16" t="str">
        <f>IF(BIASA[[#This Row],[CTN]]=BIASA[[#This Row],[AWAL]],"",BIASA[[#This Row],[CTN]])</f>
        <v/>
      </c>
    </row>
    <row r="697" spans="1:9" x14ac:dyDescent="0.25">
      <c r="A697" t="str">
        <f>LOWER(SUBSTITUTE(SUBSTITUTE(SUBSTITUTE(BIASA[[#This Row],[NAMA BARANG]]," ",""),"-",""),".",""))</f>
        <v>crayonnavanta55w</v>
      </c>
      <c r="B697">
        <f>IF(BIASA[[#This Row],[CTN]]=0,"",COUNT($B$2:$B696)+1)</f>
        <v>695</v>
      </c>
      <c r="C697" t="s">
        <v>977</v>
      </c>
      <c r="D697" s="9" t="s">
        <v>2885</v>
      </c>
      <c r="E697">
        <f>SUM(BIASA[[#This Row],[AWAL]]-BIASA[[#This Row],[KELUAR]])</f>
        <v>63</v>
      </c>
      <c r="F697">
        <v>63</v>
      </c>
      <c r="G697" t="str">
        <f>IFERROR(INDEX(masuk[CTN],MATCH("B"&amp;ROW()-ROWS($A$1:$A$2),masuk[id],0)),"")</f>
        <v/>
      </c>
      <c r="H697">
        <f>SUMIF(keluar[concat],BIASA[[#This Row],[concat]],keluar[CTN])</f>
        <v>0</v>
      </c>
      <c r="I697" s="16" t="str">
        <f>IF(BIASA[[#This Row],[CTN]]=BIASA[[#This Row],[AWAL]],"",BIASA[[#This Row],[CTN]])</f>
        <v/>
      </c>
    </row>
    <row r="698" spans="1:9" x14ac:dyDescent="0.25">
      <c r="A698" t="str">
        <f>LOWER(SUBSTITUTE(SUBSTITUTE(SUBSTITUTE(BIASA[[#This Row],[NAMA BARANG]]," ",""),"-",""),".",""))</f>
        <v>crayonputar12wno208pendek</v>
      </c>
      <c r="B698">
        <f>IF(BIASA[[#This Row],[CTN]]=0,"",COUNT($B$2:$B697)+1)</f>
        <v>696</v>
      </c>
      <c r="C698" t="s">
        <v>978</v>
      </c>
      <c r="D698" s="9" t="s">
        <v>235</v>
      </c>
      <c r="E698">
        <f>SUM(BIASA[[#This Row],[AWAL]]-BIASA[[#This Row],[KELUAR]])</f>
        <v>26</v>
      </c>
      <c r="F698">
        <v>26</v>
      </c>
      <c r="G698" t="str">
        <f>IFERROR(INDEX(masuk[CTN],MATCH("B"&amp;ROW()-ROWS($A$1:$A$2),masuk[id],0)),"")</f>
        <v/>
      </c>
      <c r="H698">
        <f>SUMIF(keluar[concat],BIASA[[#This Row],[concat]],keluar[CTN])</f>
        <v>0</v>
      </c>
      <c r="I698" s="16" t="str">
        <f>IF(BIASA[[#This Row],[CTN]]=BIASA[[#This Row],[AWAL]],"",BIASA[[#This Row],[CTN]])</f>
        <v/>
      </c>
    </row>
    <row r="699" spans="1:9" x14ac:dyDescent="0.25">
      <c r="A699" t="str">
        <f>LOWER(SUBSTITUTE(SUBSTITUTE(SUBSTITUTE(BIASA[[#This Row],[NAMA BARANG]]," ",""),"-",""),".",""))</f>
        <v>crayonputar12wpdkdeboss</v>
      </c>
      <c r="B699">
        <f>IF(BIASA[[#This Row],[CTN]]=0,"",COUNT($B$2:$B698)+1)</f>
        <v>697</v>
      </c>
      <c r="C699" t="s">
        <v>979</v>
      </c>
      <c r="D699" s="9" t="s">
        <v>210</v>
      </c>
      <c r="E699">
        <f>SUM(BIASA[[#This Row],[AWAL]]-BIASA[[#This Row],[KELUAR]])</f>
        <v>6</v>
      </c>
      <c r="F699">
        <v>6</v>
      </c>
      <c r="G699" t="str">
        <f>IFERROR(INDEX(masuk[CTN],MATCH("B"&amp;ROW()-ROWS($A$1:$A$2),masuk[id],0)),"")</f>
        <v/>
      </c>
      <c r="H699">
        <f>SUMIF(keluar[concat],BIASA[[#This Row],[concat]],keluar[CTN])</f>
        <v>0</v>
      </c>
      <c r="I699" s="16" t="str">
        <f>IF(BIASA[[#This Row],[CTN]]=BIASA[[#This Row],[AWAL]],"",BIASA[[#This Row],[CTN]])</f>
        <v/>
      </c>
    </row>
    <row r="700" spans="1:9" x14ac:dyDescent="0.25">
      <c r="A700" t="str">
        <f>LOWER(SUBSTITUTE(SUBSTITUTE(SUBSTITUTE(BIASA[[#This Row],[NAMA BARANG]]," ",""),"-",""),".",""))</f>
        <v>crayonputar24wdeboss</v>
      </c>
      <c r="B700">
        <f>IF(BIASA[[#This Row],[CTN]]=0,"",COUNT($B$2:$B699)+1)</f>
        <v>698</v>
      </c>
      <c r="C700" t="s">
        <v>980</v>
      </c>
      <c r="D700" s="9" t="s">
        <v>206</v>
      </c>
      <c r="E700">
        <f>SUM(BIASA[[#This Row],[AWAL]]-BIASA[[#This Row],[KELUAR]])</f>
        <v>39</v>
      </c>
      <c r="F700">
        <v>39</v>
      </c>
      <c r="G700" t="str">
        <f>IFERROR(INDEX(masuk[CTN],MATCH("B"&amp;ROW()-ROWS($A$1:$A$2),masuk[id],0)),"")</f>
        <v/>
      </c>
      <c r="H700">
        <f>SUMIF(keluar[concat],BIASA[[#This Row],[concat]],keluar[CTN])</f>
        <v>0</v>
      </c>
      <c r="I700" s="16" t="str">
        <f>IF(BIASA[[#This Row],[CTN]]=BIASA[[#This Row],[AWAL]],"",BIASA[[#This Row],[CTN]])</f>
        <v/>
      </c>
    </row>
    <row r="701" spans="1:9" x14ac:dyDescent="0.25">
      <c r="A701" t="str">
        <f>LOWER(SUBSTITUTE(SUBSTITUTE(SUBSTITUTE(BIASA[[#This Row],[NAMA BARANG]]," ",""),"-",""),".",""))</f>
        <v>crayonputar602zhendi</v>
      </c>
      <c r="B701">
        <f>IF(BIASA[[#This Row],[CTN]]=0,"",COUNT($B$2:$B700)+1)</f>
        <v>699</v>
      </c>
      <c r="C701" t="s">
        <v>981</v>
      </c>
      <c r="D701" s="9" t="s">
        <v>2769</v>
      </c>
      <c r="E701">
        <f>SUM(BIASA[[#This Row],[AWAL]]-BIASA[[#This Row],[KELUAR]])</f>
        <v>4</v>
      </c>
      <c r="F701">
        <v>4</v>
      </c>
      <c r="G701" t="str">
        <f>IFERROR(INDEX(masuk[CTN],MATCH("B"&amp;ROW()-ROWS($A$1:$A$2),masuk[id],0)),"")</f>
        <v/>
      </c>
      <c r="H701">
        <f>SUMIF(keluar[concat],BIASA[[#This Row],[concat]],keluar[CTN])</f>
        <v>0</v>
      </c>
      <c r="I701" s="16" t="str">
        <f>IF(BIASA[[#This Row],[CTN]]=BIASA[[#This Row],[AWAL]],"",BIASA[[#This Row],[CTN]])</f>
        <v/>
      </c>
    </row>
    <row r="702" spans="1:9" x14ac:dyDescent="0.25">
      <c r="A702" t="str">
        <f>LOWER(SUBSTITUTE(SUBSTITUTE(SUBSTITUTE(BIASA[[#This Row],[NAMA BARANG]]," ",""),"-",""),".",""))</f>
        <v>crayonputarfancypdk12wseeyou</v>
      </c>
      <c r="B702">
        <f>IF(BIASA[[#This Row],[CTN]]=0,"",COUNT($B$2:$B701)+1)</f>
        <v>700</v>
      </c>
      <c r="C702" t="s">
        <v>982</v>
      </c>
      <c r="D702" s="9" t="s">
        <v>235</v>
      </c>
      <c r="E702">
        <f>SUM(BIASA[[#This Row],[AWAL]]-BIASA[[#This Row],[KELUAR]])</f>
        <v>21</v>
      </c>
      <c r="F702">
        <v>21</v>
      </c>
      <c r="G702" t="str">
        <f>IFERROR(INDEX(masuk[CTN],MATCH("B"&amp;ROW()-ROWS($A$1:$A$2),masuk[id],0)),"")</f>
        <v/>
      </c>
      <c r="H702">
        <f>SUMIF(keluar[concat],BIASA[[#This Row],[concat]],keluar[CTN])</f>
        <v>0</v>
      </c>
      <c r="I702" s="16" t="str">
        <f>IF(BIASA[[#This Row],[CTN]]=BIASA[[#This Row],[AWAL]],"",BIASA[[#This Row],[CTN]])</f>
        <v/>
      </c>
    </row>
    <row r="703" spans="1:9" x14ac:dyDescent="0.25">
      <c r="A703" t="str">
        <f>LOWER(SUBSTITUTE(SUBSTITUTE(SUBSTITUTE(BIASA[[#This Row],[NAMA BARANG]]," ",""),"-",""),".",""))</f>
        <v>crayonputarpjgfancykarakter12w2530mix</v>
      </c>
      <c r="B703">
        <f>IF(BIASA[[#This Row],[CTN]]=0,"",COUNT($B$2:$B702)+1)</f>
        <v>701</v>
      </c>
      <c r="C703" t="s">
        <v>983</v>
      </c>
      <c r="D703" s="9" t="s">
        <v>235</v>
      </c>
      <c r="E703">
        <f>SUM(BIASA[[#This Row],[AWAL]]-BIASA[[#This Row],[KELUAR]])</f>
        <v>2</v>
      </c>
      <c r="F703">
        <v>2</v>
      </c>
      <c r="G703" t="str">
        <f>IFERROR(INDEX(masuk[CTN],MATCH("B"&amp;ROW()-ROWS($A$1:$A$2),masuk[id],0)),"")</f>
        <v/>
      </c>
      <c r="H703">
        <f>SUMIF(keluar[concat],BIASA[[#This Row],[concat]],keluar[CTN])</f>
        <v>0</v>
      </c>
      <c r="I703" s="16" t="str">
        <f>IF(BIASA[[#This Row],[CTN]]=BIASA[[#This Row],[AWAL]],"",BIASA[[#This Row],[CTN]])</f>
        <v/>
      </c>
    </row>
    <row r="704" spans="1:9" x14ac:dyDescent="0.25">
      <c r="A704" t="str">
        <f>LOWER(SUBSTITUTE(SUBSTITUTE(SUBSTITUTE(BIASA[[#This Row],[NAMA BARANG]]," ",""),"-",""),".",""))</f>
        <v>crayonputarsmalltc12montanapdk</v>
      </c>
      <c r="B704">
        <f>IF(BIASA[[#This Row],[CTN]]=0,"",COUNT($B$2:$B703)+1)</f>
        <v>702</v>
      </c>
      <c r="C704" t="s">
        <v>984</v>
      </c>
      <c r="D704" s="9" t="s">
        <v>235</v>
      </c>
      <c r="E704">
        <f>SUM(BIASA[[#This Row],[AWAL]]-BIASA[[#This Row],[KELUAR]])</f>
        <v>3</v>
      </c>
      <c r="F704">
        <v>3</v>
      </c>
      <c r="G704" t="str">
        <f>IFERROR(INDEX(masuk[CTN],MATCH("B"&amp;ROW()-ROWS($A$1:$A$2),masuk[id],0)),"")</f>
        <v/>
      </c>
      <c r="H704">
        <f>SUMIF(keluar[concat],BIASA[[#This Row],[concat]],keluar[CTN])</f>
        <v>0</v>
      </c>
      <c r="I704" s="16" t="str">
        <f>IF(BIASA[[#This Row],[CTN]]=BIASA[[#This Row],[AWAL]],"",BIASA[[#This Row],[CTN]])</f>
        <v/>
      </c>
    </row>
    <row r="705" spans="1:9" x14ac:dyDescent="0.25">
      <c r="A705" t="str">
        <f>LOWER(SUBSTITUTE(SUBSTITUTE(SUBSTITUTE(BIASA[[#This Row],[NAMA BARANG]]," ",""),"-",""),".",""))</f>
        <v>crayontss12putarpjgminion</v>
      </c>
      <c r="B705">
        <f>IF(BIASA[[#This Row],[CTN]]=0,"",COUNT($B$2:$B704)+1)</f>
        <v>703</v>
      </c>
      <c r="C705" t="s">
        <v>985</v>
      </c>
      <c r="D705" s="9" t="s">
        <v>235</v>
      </c>
      <c r="E705">
        <f>SUM(BIASA[[#This Row],[AWAL]]-BIASA[[#This Row],[KELUAR]])</f>
        <v>15</v>
      </c>
      <c r="F705">
        <v>15</v>
      </c>
      <c r="G705" t="str">
        <f>IFERROR(INDEX(masuk[CTN],MATCH("B"&amp;ROW()-ROWS($A$1:$A$2),masuk[id],0)),"")</f>
        <v/>
      </c>
      <c r="H705">
        <f>SUMIF(keluar[concat],BIASA[[#This Row],[concat]],keluar[CTN])</f>
        <v>0</v>
      </c>
      <c r="I705" s="16" t="str">
        <f>IF(BIASA[[#This Row],[CTN]]=BIASA[[#This Row],[AWAL]],"",BIASA[[#This Row],[CTN]])</f>
        <v/>
      </c>
    </row>
    <row r="706" spans="1:9" x14ac:dyDescent="0.25">
      <c r="A706" t="str">
        <f>LOWER(SUBSTITUTE(SUBSTITUTE(SUBSTITUTE(BIASA[[#This Row],[NAMA BARANG]]," ",""),"-",""),".",""))</f>
        <v>crayontwister24wtfspp</v>
      </c>
      <c r="B706">
        <f>IF(BIASA[[#This Row],[CTN]]=0,"",COUNT($B$2:$B705)+1)</f>
        <v>704</v>
      </c>
      <c r="C706" t="s">
        <v>986</v>
      </c>
      <c r="D706" s="9" t="s">
        <v>243</v>
      </c>
      <c r="E706">
        <f>SUM(BIASA[[#This Row],[AWAL]]-BIASA[[#This Row],[KELUAR]])</f>
        <v>4</v>
      </c>
      <c r="F706">
        <v>4</v>
      </c>
      <c r="G706" t="str">
        <f>IFERROR(INDEX(masuk[CTN],MATCH("B"&amp;ROW()-ROWS($A$1:$A$2),masuk[id],0)),"")</f>
        <v/>
      </c>
      <c r="H706">
        <f>SUMIF(keluar[concat],BIASA[[#This Row],[concat]],keluar[CTN])</f>
        <v>0</v>
      </c>
      <c r="I706" s="16" t="str">
        <f>IF(BIASA[[#This Row],[CTN]]=BIASA[[#This Row],[AWAL]],"",BIASA[[#This Row],[CTN]])</f>
        <v/>
      </c>
    </row>
    <row r="707" spans="1:9" x14ac:dyDescent="0.25">
      <c r="A707" t="str">
        <f>LOWER(SUBSTITUTE(SUBSTITUTE(SUBSTITUTE(BIASA[[#This Row],[NAMA BARANG]]," ",""),"-",""),".",""))</f>
        <v>crayonzhonghwamini2h12crs</v>
      </c>
      <c r="B707">
        <f>IF(BIASA[[#This Row],[CTN]]=0,"",COUNT($B$2:$B706)+1)</f>
        <v>705</v>
      </c>
      <c r="C707" t="s">
        <v>987</v>
      </c>
      <c r="D707" s="9" t="s">
        <v>235</v>
      </c>
      <c r="E707">
        <f>SUM(BIASA[[#This Row],[AWAL]]-BIASA[[#This Row],[KELUAR]])</f>
        <v>4</v>
      </c>
      <c r="F707">
        <v>4</v>
      </c>
      <c r="G707" t="str">
        <f>IFERROR(INDEX(masuk[CTN],MATCH("B"&amp;ROW()-ROWS($A$1:$A$2),masuk[id],0)),"")</f>
        <v/>
      </c>
      <c r="H707">
        <f>SUMIF(keluar[concat],BIASA[[#This Row],[concat]],keluar[CTN])</f>
        <v>0</v>
      </c>
      <c r="I707" s="16" t="str">
        <f>IF(BIASA[[#This Row],[CTN]]=BIASA[[#This Row],[AWAL]],"",BIASA[[#This Row],[CTN]])</f>
        <v/>
      </c>
    </row>
    <row r="708" spans="1:9" x14ac:dyDescent="0.25">
      <c r="A708" t="str">
        <f>LOWER(SUBSTITUTE(SUBSTITUTE(SUBSTITUTE(BIASA[[#This Row],[NAMA BARANG]]," ",""),"-",""),".",""))</f>
        <v>cutter332</v>
      </c>
      <c r="B708">
        <f>IF(BIASA[[#This Row],[CTN]]=0,"",COUNT($B$2:$B707)+1)</f>
        <v>706</v>
      </c>
      <c r="C708" t="s">
        <v>988</v>
      </c>
      <c r="D708" s="9" t="s">
        <v>211</v>
      </c>
      <c r="E708">
        <f>SUM(BIASA[[#This Row],[AWAL]]-BIASA[[#This Row],[KELUAR]])</f>
        <v>42</v>
      </c>
      <c r="F708">
        <v>42</v>
      </c>
      <c r="G708" t="str">
        <f>IFERROR(INDEX(masuk[CTN],MATCH("B"&amp;ROW()-ROWS($A$1:$A$2),masuk[id],0)),"")</f>
        <v/>
      </c>
      <c r="H708">
        <f>SUMIF(keluar[concat],BIASA[[#This Row],[concat]],keluar[CTN])</f>
        <v>0</v>
      </c>
      <c r="I708" s="16" t="str">
        <f>IF(BIASA[[#This Row],[CTN]]=BIASA[[#This Row],[AWAL]],"",BIASA[[#This Row],[CTN]])</f>
        <v/>
      </c>
    </row>
    <row r="709" spans="1:9" x14ac:dyDescent="0.25">
      <c r="A709" t="str">
        <f>LOWER(SUBSTITUTE(SUBSTITUTE(SUBSTITUTE(BIASA[[#This Row],[NAMA BARANG]]," ",""),"-",""),".",""))</f>
        <v>cutter6898(3)/6838(1)</v>
      </c>
      <c r="B709">
        <f>IF(BIASA[[#This Row],[CTN]]=0,"",COUNT($B$2:$B708)+1)</f>
        <v>707</v>
      </c>
      <c r="C709" t="s">
        <v>989</v>
      </c>
      <c r="D709" s="9" t="s">
        <v>2790</v>
      </c>
      <c r="E709">
        <f>SUM(BIASA[[#This Row],[AWAL]]-BIASA[[#This Row],[KELUAR]])</f>
        <v>4</v>
      </c>
      <c r="F709">
        <v>4</v>
      </c>
      <c r="G709" t="str">
        <f>IFERROR(INDEX(masuk[CTN],MATCH("B"&amp;ROW()-ROWS($A$1:$A$2),masuk[id],0)),"")</f>
        <v/>
      </c>
      <c r="H709">
        <f>SUMIF(keluar[concat],BIASA[[#This Row],[concat]],keluar[CTN])</f>
        <v>0</v>
      </c>
      <c r="I709" s="16" t="str">
        <f>IF(BIASA[[#This Row],[CTN]]=BIASA[[#This Row],[AWAL]],"",BIASA[[#This Row],[CTN]])</f>
        <v/>
      </c>
    </row>
    <row r="710" spans="1:9" x14ac:dyDescent="0.25">
      <c r="A710" t="str">
        <f>LOWER(SUBSTITUTE(SUBSTITUTE(SUBSTITUTE(BIASA[[#This Row],[NAMA BARANG]]," ",""),"-",""),".",""))</f>
        <v>cuttertaco78kecil(blk)</v>
      </c>
      <c r="B710">
        <f>IF(BIASA[[#This Row],[CTN]]=0,"",COUNT($B$2:$B709)+1)</f>
        <v>708</v>
      </c>
      <c r="C710" t="s">
        <v>990</v>
      </c>
      <c r="D710" s="9" t="s">
        <v>208</v>
      </c>
      <c r="E710">
        <f>SUM(BIASA[[#This Row],[AWAL]]-BIASA[[#This Row],[KELUAR]])</f>
        <v>1</v>
      </c>
      <c r="F710">
        <v>1</v>
      </c>
      <c r="G710" t="str">
        <f>IFERROR(INDEX(masuk[CTN],MATCH("B"&amp;ROW()-ROWS($A$1:$A$2),masuk[id],0)),"")</f>
        <v/>
      </c>
      <c r="H710">
        <f>SUMIF(keluar[concat],BIASA[[#This Row],[concat]],keluar[CTN])</f>
        <v>0</v>
      </c>
      <c r="I710" s="16" t="str">
        <f>IF(BIASA[[#This Row],[CTN]]=BIASA[[#This Row],[AWAL]],"",BIASA[[#This Row],[CTN]])</f>
        <v/>
      </c>
    </row>
    <row r="711" spans="1:9" x14ac:dyDescent="0.25">
      <c r="A711" t="str">
        <f>LOWER(SUBSTITUTE(SUBSTITUTE(SUBSTITUTE(BIASA[[#This Row],[NAMA BARANG]]," ",""),"-",""),".",""))</f>
        <v>cuttertacob</v>
      </c>
      <c r="B711">
        <f>IF(BIASA[[#This Row],[CTN]]=0,"",COUNT($B$2:$B710)+1)</f>
        <v>709</v>
      </c>
      <c r="C711" t="s">
        <v>991</v>
      </c>
      <c r="D711" s="9" t="s">
        <v>233</v>
      </c>
      <c r="E711">
        <f>SUM(BIASA[[#This Row],[AWAL]]-BIASA[[#This Row],[KELUAR]])</f>
        <v>9</v>
      </c>
      <c r="F711">
        <v>14</v>
      </c>
      <c r="G711" t="str">
        <f>IFERROR(INDEX(masuk[CTN],MATCH("B"&amp;ROW()-ROWS($A$1:$A$2),masuk[id],0)),"")</f>
        <v/>
      </c>
      <c r="H711">
        <v>5</v>
      </c>
      <c r="I711" s="16">
        <f>IF(BIASA[[#This Row],[CTN]]=BIASA[[#This Row],[AWAL]],"",BIASA[[#This Row],[CTN]])</f>
        <v>9</v>
      </c>
    </row>
    <row r="712" spans="1:9" x14ac:dyDescent="0.25">
      <c r="A712" t="str">
        <f>LOWER(SUBSTITUTE(SUBSTITUTE(SUBSTITUTE(BIASA[[#This Row],[NAMA BARANG]]," ",""),"-",""),".",""))</f>
        <v>cuttertacokcl78trpremiumtransparan(4)</v>
      </c>
      <c r="B712">
        <f>IF(BIASA[[#This Row],[CTN]]=0,"",COUNT($B$2:$B711)+1)</f>
        <v>710</v>
      </c>
      <c r="C712" t="s">
        <v>992</v>
      </c>
      <c r="D712" s="9" t="s">
        <v>208</v>
      </c>
      <c r="E712">
        <f>SUM(BIASA[[#This Row],[AWAL]]-BIASA[[#This Row],[KELUAR]])</f>
        <v>4</v>
      </c>
      <c r="F712">
        <v>4</v>
      </c>
      <c r="G712" t="str">
        <f>IFERROR(INDEX(masuk[CTN],MATCH("B"&amp;ROW()-ROWS($A$1:$A$2),masuk[id],0)),"")</f>
        <v/>
      </c>
      <c r="H712">
        <f>SUMIF(keluar[concat],BIASA[[#This Row],[concat]],keluar[CTN])</f>
        <v>0</v>
      </c>
      <c r="I712" s="16" t="str">
        <f>IF(BIASA[[#This Row],[CTN]]=BIASA[[#This Row],[AWAL]],"",BIASA[[#This Row],[CTN]])</f>
        <v/>
      </c>
    </row>
    <row r="713" spans="1:9" x14ac:dyDescent="0.25">
      <c r="A713" t="str">
        <f>LOWER(SUBSTITUTE(SUBSTITUTE(SUBSTITUTE(BIASA[[#This Row],[NAMA BARANG]]," ",""),"-",""),".",""))</f>
        <v>cuttertranspgoldengc888</v>
      </c>
      <c r="B713">
        <f>IF(BIASA[[#This Row],[CTN]]=0,"",COUNT($B$2:$B712)+1)</f>
        <v>711</v>
      </c>
      <c r="C713" t="s">
        <v>993</v>
      </c>
      <c r="D713" s="9" t="s">
        <v>233</v>
      </c>
      <c r="E713">
        <f>SUM(BIASA[[#This Row],[AWAL]]-BIASA[[#This Row],[KELUAR]])</f>
        <v>6</v>
      </c>
      <c r="F713">
        <v>6</v>
      </c>
      <c r="G713" t="str">
        <f>IFERROR(INDEX(masuk[CTN],MATCH("B"&amp;ROW()-ROWS($A$1:$A$2),masuk[id],0)),"")</f>
        <v/>
      </c>
      <c r="H713">
        <f>SUMIF(keluar[concat],BIASA[[#This Row],[concat]],keluar[CTN])</f>
        <v>0</v>
      </c>
      <c r="I713" s="16" t="str">
        <f>IF(BIASA[[#This Row],[CTN]]=BIASA[[#This Row],[AWAL]],"",BIASA[[#This Row],[CTN]])</f>
        <v/>
      </c>
    </row>
    <row r="714" spans="1:9" x14ac:dyDescent="0.25">
      <c r="A714" t="str">
        <f>LOWER(SUBSTITUTE(SUBSTITUTE(SUBSTITUTE(BIASA[[#This Row],[NAMA BARANG]]," ",""),"-",""),".",""))</f>
        <v>deskorganiser838</v>
      </c>
      <c r="B714">
        <f>IF(BIASA[[#This Row],[CTN]]=0,"",COUNT($B$2:$B713)+1)</f>
        <v>712</v>
      </c>
      <c r="C714" t="s">
        <v>994</v>
      </c>
      <c r="D714" s="9" t="s">
        <v>206</v>
      </c>
      <c r="E714">
        <f>SUM(BIASA[[#This Row],[AWAL]]-BIASA[[#This Row],[KELUAR]])</f>
        <v>9</v>
      </c>
      <c r="F714">
        <v>9</v>
      </c>
      <c r="G714" t="str">
        <f>IFERROR(INDEX(masuk[CTN],MATCH("B"&amp;ROW()-ROWS($A$1:$A$2),masuk[id],0)),"")</f>
        <v/>
      </c>
      <c r="H714">
        <f>SUMIF(keluar[concat],BIASA[[#This Row],[concat]],keluar[CTN])</f>
        <v>0</v>
      </c>
      <c r="I714" s="16" t="str">
        <f>IF(BIASA[[#This Row],[CTN]]=BIASA[[#This Row],[AWAL]],"",BIASA[[#This Row],[CTN]])</f>
        <v/>
      </c>
    </row>
    <row r="715" spans="1:9" x14ac:dyDescent="0.25">
      <c r="A715" t="str">
        <f>LOWER(SUBSTITUTE(SUBSTITUTE(SUBSTITUTE(BIASA[[#This Row],[NAMA BARANG]]," ",""),"-",""),".",""))</f>
        <v>desksetbulat802ht</v>
      </c>
      <c r="B715">
        <f>IF(BIASA[[#This Row],[CTN]]=0,"",COUNT($B$2:$B714)+1)</f>
        <v>713</v>
      </c>
      <c r="C715" t="s">
        <v>995</v>
      </c>
      <c r="D715" s="9">
        <v>96</v>
      </c>
      <c r="E715">
        <f>SUM(BIASA[[#This Row],[AWAL]]-BIASA[[#This Row],[KELUAR]])</f>
        <v>69</v>
      </c>
      <c r="F715">
        <v>69</v>
      </c>
      <c r="G715" t="str">
        <f>IFERROR(INDEX(masuk[CTN],MATCH("B"&amp;ROW()-ROWS($A$1:$A$2),masuk[id],0)),"")</f>
        <v/>
      </c>
      <c r="H715">
        <f>SUMIF(keluar[concat],BIASA[[#This Row],[concat]],keluar[CTN])</f>
        <v>0</v>
      </c>
      <c r="I715" s="16" t="str">
        <f>IF(BIASA[[#This Row],[CTN]]=BIASA[[#This Row],[AWAL]],"",BIASA[[#This Row],[CTN]])</f>
        <v/>
      </c>
    </row>
    <row r="716" spans="1:9" x14ac:dyDescent="0.25">
      <c r="A716" t="str">
        <f>LOWER(SUBSTITUTE(SUBSTITUTE(SUBSTITUTE(BIASA[[#This Row],[NAMA BARANG]]," ",""),"-",""),".",""))</f>
        <v>desksetdeluxe5098bening</v>
      </c>
      <c r="B716">
        <f>IF(BIASA[[#This Row],[CTN]]=0,"",COUNT($B$2:$B715)+1)</f>
        <v>714</v>
      </c>
      <c r="C716" t="s">
        <v>996</v>
      </c>
      <c r="D716" s="9" t="s">
        <v>210</v>
      </c>
      <c r="E716">
        <f>SUM(BIASA[[#This Row],[AWAL]]-BIASA[[#This Row],[KELUAR]])</f>
        <v>2</v>
      </c>
      <c r="F716">
        <v>2</v>
      </c>
      <c r="G716" t="str">
        <f>IFERROR(INDEX(masuk[CTN],MATCH("B"&amp;ROW()-ROWS($A$1:$A$2),masuk[id],0)),"")</f>
        <v/>
      </c>
      <c r="H716">
        <f>SUMIF(keluar[concat],BIASA[[#This Row],[concat]],keluar[CTN])</f>
        <v>0</v>
      </c>
      <c r="I716" s="16" t="str">
        <f>IF(BIASA[[#This Row],[CTN]]=BIASA[[#This Row],[AWAL]],"",BIASA[[#This Row],[CTN]])</f>
        <v/>
      </c>
    </row>
    <row r="717" spans="1:9" x14ac:dyDescent="0.25">
      <c r="A717" t="str">
        <f>LOWER(SUBSTITUTE(SUBSTITUTE(SUBSTITUTE(BIASA[[#This Row],[NAMA BARANG]]," ",""),"-",""),".",""))</f>
        <v>desksetkotak804ht</v>
      </c>
      <c r="B717">
        <f>IF(BIASA[[#This Row],[CTN]]=0,"",COUNT($B$2:$B716)+1)</f>
        <v>715</v>
      </c>
      <c r="C717" t="s">
        <v>997</v>
      </c>
      <c r="D717" s="9">
        <v>96</v>
      </c>
      <c r="E717">
        <f>SUM(BIASA[[#This Row],[AWAL]]-BIASA[[#This Row],[KELUAR]])</f>
        <v>87</v>
      </c>
      <c r="F717">
        <v>87</v>
      </c>
      <c r="G717" t="str">
        <f>IFERROR(INDEX(masuk[CTN],MATCH("B"&amp;ROW()-ROWS($A$1:$A$2),masuk[id],0)),"")</f>
        <v/>
      </c>
      <c r="H717">
        <f>SUMIF(keluar[concat],BIASA[[#This Row],[concat]],keluar[CTN])</f>
        <v>0</v>
      </c>
      <c r="I717" s="16" t="str">
        <f>IF(BIASA[[#This Row],[CTN]]=BIASA[[#This Row],[AWAL]],"",BIASA[[#This Row],[CTN]])</f>
        <v/>
      </c>
    </row>
    <row r="718" spans="1:9" x14ac:dyDescent="0.25">
      <c r="A718" t="str">
        <f>LOWER(SUBSTITUTE(SUBSTITUTE(SUBSTITUTE(BIASA[[#This Row],[NAMA BARANG]]," ",""),"-",""),".",""))</f>
        <v>diarydostasgliterfs32003</v>
      </c>
      <c r="B718">
        <f>IF(BIASA[[#This Row],[CTN]]=0,"",COUNT($B$2:$B717)+1)</f>
        <v>716</v>
      </c>
      <c r="C718" t="s">
        <v>998</v>
      </c>
      <c r="D718" s="9" t="s">
        <v>219</v>
      </c>
      <c r="E718">
        <f>SUM(BIASA[[#This Row],[AWAL]]-BIASA[[#This Row],[KELUAR]])</f>
        <v>3</v>
      </c>
      <c r="F718">
        <v>3</v>
      </c>
      <c r="G718" t="str">
        <f>IFERROR(INDEX(masuk[CTN],MATCH("B"&amp;ROW()-ROWS($A$1:$A$2),masuk[id],0)),"")</f>
        <v/>
      </c>
      <c r="H718">
        <f>SUMIF(keluar[concat],BIASA[[#This Row],[concat]],keluar[CTN])</f>
        <v>0</v>
      </c>
      <c r="I718" s="16" t="str">
        <f>IF(BIASA[[#This Row],[CTN]]=BIASA[[#This Row],[AWAL]],"",BIASA[[#This Row],[CTN]])</f>
        <v/>
      </c>
    </row>
    <row r="719" spans="1:9" x14ac:dyDescent="0.25">
      <c r="A719" t="str">
        <f>LOWER(SUBSTITUTE(SUBSTITUTE(SUBSTITUTE(BIASA[[#This Row],[NAMA BARANG]]," ",""),"-",""),".",""))</f>
        <v>diarygpkclkholo</v>
      </c>
      <c r="B719">
        <f>IF(BIASA[[#This Row],[CTN]]=0,"",COUNT($B$2:$B718)+1)</f>
        <v>717</v>
      </c>
      <c r="C719" t="s">
        <v>999</v>
      </c>
      <c r="D719" s="9" t="s">
        <v>216</v>
      </c>
      <c r="E719">
        <f>SUM(BIASA[[#This Row],[AWAL]]-BIASA[[#This Row],[KELUAR]])</f>
        <v>11</v>
      </c>
      <c r="F719">
        <v>11</v>
      </c>
      <c r="G719" t="str">
        <f>IFERROR(INDEX(masuk[CTN],MATCH("B"&amp;ROW()-ROWS($A$1:$A$2),masuk[id],0)),"")</f>
        <v/>
      </c>
      <c r="H719">
        <f>SUMIF(keluar[concat],BIASA[[#This Row],[concat]],keluar[CTN])</f>
        <v>0</v>
      </c>
      <c r="I719" s="16" t="str">
        <f>IF(BIASA[[#This Row],[CTN]]=BIASA[[#This Row],[AWAL]],"",BIASA[[#This Row],[CTN]])</f>
        <v/>
      </c>
    </row>
    <row r="720" spans="1:9" x14ac:dyDescent="0.25">
      <c r="A720" t="str">
        <f>LOWER(SUBSTITUTE(SUBSTITUTE(SUBSTITUTE(BIASA[[#This Row],[NAMA BARANG]]," ",""),"-",""),".",""))</f>
        <v>diaryhololiccakcl</v>
      </c>
      <c r="B720">
        <f>IF(BIASA[[#This Row],[CTN]]=0,"",COUNT($B$2:$B719)+1)</f>
        <v>718</v>
      </c>
      <c r="C720" t="s">
        <v>1000</v>
      </c>
      <c r="D720" s="9" t="s">
        <v>211</v>
      </c>
      <c r="E720">
        <f>SUM(BIASA[[#This Row],[AWAL]]-BIASA[[#This Row],[KELUAR]])</f>
        <v>9</v>
      </c>
      <c r="F720">
        <v>9</v>
      </c>
      <c r="G720" t="str">
        <f>IFERROR(INDEX(masuk[CTN],MATCH("B"&amp;ROW()-ROWS($A$1:$A$2),masuk[id],0)),"")</f>
        <v/>
      </c>
      <c r="H720">
        <f>SUMIF(keluar[concat],BIASA[[#This Row],[concat]],keluar[CTN])</f>
        <v>0</v>
      </c>
      <c r="I720" s="16" t="str">
        <f>IF(BIASA[[#This Row],[CTN]]=BIASA[[#This Row],[AWAL]],"",BIASA[[#This Row],[CTN]])</f>
        <v/>
      </c>
    </row>
    <row r="721" spans="1:9" x14ac:dyDescent="0.25">
      <c r="A721" t="str">
        <f>LOWER(SUBSTITUTE(SUBSTITUTE(SUBSTITUTE(BIASA[[#This Row],[NAMA BARANG]]," ",""),"-",""),".",""))</f>
        <v>diaryholopkctgphsmillenium2000</v>
      </c>
      <c r="B721">
        <f>IF(BIASA[[#This Row],[CTN]]=0,"",COUNT($B$2:$B720)+1)</f>
        <v>719</v>
      </c>
      <c r="C721" t="s">
        <v>1001</v>
      </c>
      <c r="D721" s="9" t="s">
        <v>217</v>
      </c>
      <c r="E721">
        <f>SUM(BIASA[[#This Row],[AWAL]]-BIASA[[#This Row],[KELUAR]])</f>
        <v>1</v>
      </c>
      <c r="F721">
        <v>1</v>
      </c>
      <c r="G721" t="str">
        <f>IFERROR(INDEX(masuk[CTN],MATCH("B"&amp;ROW()-ROWS($A$1:$A$2),masuk[id],0)),"")</f>
        <v/>
      </c>
      <c r="H721">
        <f>SUMIF(keluar[concat],BIASA[[#This Row],[concat]],keluar[CTN])</f>
        <v>0</v>
      </c>
      <c r="I721" s="16" t="str">
        <f>IF(BIASA[[#This Row],[CTN]]=BIASA[[#This Row],[AWAL]],"",BIASA[[#This Row],[CTN]])</f>
        <v/>
      </c>
    </row>
    <row r="722" spans="1:9" x14ac:dyDescent="0.25">
      <c r="A722" t="str">
        <f>LOWER(SUBSTITUTE(SUBSTITUTE(SUBSTITUTE(BIASA[[#This Row],[NAMA BARANG]]," ",""),"-",""),".",""))</f>
        <v>diarykancingnbs402</v>
      </c>
      <c r="B722">
        <f>IF(BIASA[[#This Row],[CTN]]=0,"",COUNT($B$2:$B721)+1)</f>
        <v>720</v>
      </c>
      <c r="C722" t="s">
        <v>1002</v>
      </c>
      <c r="D722" s="9" t="s">
        <v>235</v>
      </c>
      <c r="E722">
        <f>SUM(BIASA[[#This Row],[AWAL]]-BIASA[[#This Row],[KELUAR]])</f>
        <v>2</v>
      </c>
      <c r="F722">
        <v>2</v>
      </c>
      <c r="G722" t="str">
        <f>IFERROR(INDEX(masuk[CTN],MATCH("B"&amp;ROW()-ROWS($A$1:$A$2),masuk[id],0)),"")</f>
        <v/>
      </c>
      <c r="H722">
        <f>SUMIF(keluar[concat],BIASA[[#This Row],[concat]],keluar[CTN])</f>
        <v>0</v>
      </c>
      <c r="I722" s="16" t="str">
        <f>IF(BIASA[[#This Row],[CTN]]=BIASA[[#This Row],[AWAL]],"",BIASA[[#This Row],[CTN]])</f>
        <v/>
      </c>
    </row>
    <row r="723" spans="1:9" x14ac:dyDescent="0.25">
      <c r="A723" t="str">
        <f>LOWER(SUBSTITUTE(SUBSTITUTE(SUBSTITUTE(BIASA[[#This Row],[NAMA BARANG]]," ",""),"-",""),".",""))</f>
        <v>diarykunci64kb0239</v>
      </c>
      <c r="B723">
        <f>IF(BIASA[[#This Row],[CTN]]=0,"",COUNT($B$2:$B722)+1)</f>
        <v>721</v>
      </c>
      <c r="C723" t="s">
        <v>1003</v>
      </c>
      <c r="D723" s="9" t="s">
        <v>223</v>
      </c>
      <c r="E723">
        <f>SUM(BIASA[[#This Row],[AWAL]]-BIASA[[#This Row],[KELUAR]])</f>
        <v>6</v>
      </c>
      <c r="F723">
        <v>6</v>
      </c>
      <c r="G723" t="str">
        <f>IFERROR(INDEX(masuk[CTN],MATCH("B"&amp;ROW()-ROWS($A$1:$A$2),masuk[id],0)),"")</f>
        <v/>
      </c>
      <c r="H723">
        <f>SUMIF(keluar[concat],BIASA[[#This Row],[concat]],keluar[CTN])</f>
        <v>0</v>
      </c>
      <c r="I723" s="16" t="str">
        <f>IF(BIASA[[#This Row],[CTN]]=BIASA[[#This Row],[AWAL]],"",BIASA[[#This Row],[CTN]])</f>
        <v/>
      </c>
    </row>
    <row r="724" spans="1:9" x14ac:dyDescent="0.25">
      <c r="A724" t="str">
        <f>LOWER(SUBSTITUTE(SUBSTITUTE(SUBSTITUTE(BIASA[[#This Row],[NAMA BARANG]]," ",""),"-",""),".",""))</f>
        <v>diarykunciholojumbosnoopy</v>
      </c>
      <c r="B724">
        <f>IF(BIASA[[#This Row],[CTN]]=0,"",COUNT($B$2:$B723)+1)</f>
        <v>722</v>
      </c>
      <c r="C724" t="s">
        <v>1004</v>
      </c>
      <c r="D724" s="9" t="s">
        <v>214</v>
      </c>
      <c r="E724">
        <f>SUM(BIASA[[#This Row],[AWAL]]-BIASA[[#This Row],[KELUAR]])</f>
        <v>2</v>
      </c>
      <c r="F724">
        <v>2</v>
      </c>
      <c r="G724" t="str">
        <f>IFERROR(INDEX(masuk[CTN],MATCH("B"&amp;ROW()-ROWS($A$1:$A$2),masuk[id],0)),"")</f>
        <v/>
      </c>
      <c r="H724">
        <f>SUMIF(keluar[concat],BIASA[[#This Row],[concat]],keluar[CTN])</f>
        <v>0</v>
      </c>
      <c r="I724" s="16" t="str">
        <f>IF(BIASA[[#This Row],[CTN]]=BIASA[[#This Row],[AWAL]],"",BIASA[[#This Row],[CTN]])</f>
        <v/>
      </c>
    </row>
    <row r="725" spans="1:9" x14ac:dyDescent="0.25">
      <c r="A725" t="str">
        <f>LOWER(SUBSTITUTE(SUBSTITUTE(SUBSTITUTE(BIASA[[#This Row],[NAMA BARANG]]," ",""),"-",""),".",""))</f>
        <v>diarykuncimutiara2500</v>
      </c>
      <c r="B725">
        <f>IF(BIASA[[#This Row],[CTN]]=0,"",COUNT($B$2:$B724)+1)</f>
        <v>723</v>
      </c>
      <c r="C725" t="s">
        <v>1005</v>
      </c>
      <c r="D725" s="9" t="s">
        <v>2880</v>
      </c>
      <c r="E725">
        <f>SUM(BIASA[[#This Row],[AWAL]]-BIASA[[#This Row],[KELUAR]])</f>
        <v>42</v>
      </c>
      <c r="F725">
        <v>42</v>
      </c>
      <c r="G725" t="str">
        <f>IFERROR(INDEX(masuk[CTN],MATCH("B"&amp;ROW()-ROWS($A$1:$A$2),masuk[id],0)),"")</f>
        <v/>
      </c>
      <c r="H725">
        <f>SUMIF(keluar[concat],BIASA[[#This Row],[concat]],keluar[CTN])</f>
        <v>0</v>
      </c>
      <c r="I725" s="16" t="str">
        <f>IF(BIASA[[#This Row],[CTN]]=BIASA[[#This Row],[AWAL]],"",BIASA[[#This Row],[CTN]])</f>
        <v/>
      </c>
    </row>
    <row r="726" spans="1:9" x14ac:dyDescent="0.25">
      <c r="A726" t="str">
        <f>LOWER(SUBSTITUTE(SUBSTITUTE(SUBSTITUTE(BIASA[[#This Row],[NAMA BARANG]]," ",""),"-",""),".",""))</f>
        <v>diaryminikadommouse</v>
      </c>
      <c r="B726">
        <f>IF(BIASA[[#This Row],[CTN]]=0,"",COUNT($B$2:$B725)+1)</f>
        <v>724</v>
      </c>
      <c r="C726" t="s">
        <v>1006</v>
      </c>
      <c r="D726" s="9" t="s">
        <v>2886</v>
      </c>
      <c r="E726">
        <f>SUM(BIASA[[#This Row],[AWAL]]-BIASA[[#This Row],[KELUAR]])</f>
        <v>3</v>
      </c>
      <c r="F726">
        <v>3</v>
      </c>
      <c r="G726" t="str">
        <f>IFERROR(INDEX(masuk[CTN],MATCH("B"&amp;ROW()-ROWS($A$1:$A$2),masuk[id],0)),"")</f>
        <v/>
      </c>
      <c r="H726">
        <f>SUMIF(keluar[concat],BIASA[[#This Row],[concat]],keluar[CTN])</f>
        <v>0</v>
      </c>
      <c r="I726" s="16" t="str">
        <f>IF(BIASA[[#This Row],[CTN]]=BIASA[[#This Row],[AWAL]],"",BIASA[[#This Row],[CTN]])</f>
        <v/>
      </c>
    </row>
    <row r="727" spans="1:9" x14ac:dyDescent="0.25">
      <c r="A727" t="str">
        <f>LOWER(SUBSTITUTE(SUBSTITUTE(SUBSTITUTE(BIASA[[#This Row],[NAMA BARANG]]," ",""),"-",""),".",""))</f>
        <v>diaryminikembang/tigro</v>
      </c>
      <c r="B727">
        <f>IF(BIASA[[#This Row],[CTN]]=0,"",COUNT($B$2:$B726)+1)</f>
        <v>725</v>
      </c>
      <c r="C727" t="s">
        <v>1007</v>
      </c>
      <c r="D727" s="9" t="s">
        <v>2815</v>
      </c>
      <c r="E727">
        <f>SUM(BIASA[[#This Row],[AWAL]]-BIASA[[#This Row],[KELUAR]])</f>
        <v>1</v>
      </c>
      <c r="F727">
        <v>1</v>
      </c>
      <c r="G727" t="str">
        <f>IFERROR(INDEX(masuk[CTN],MATCH("B"&amp;ROW()-ROWS($A$1:$A$2),masuk[id],0)),"")</f>
        <v/>
      </c>
      <c r="H727">
        <f>SUMIF(keluar[concat],BIASA[[#This Row],[concat]],keluar[CTN])</f>
        <v>0</v>
      </c>
      <c r="I727" s="16" t="str">
        <f>IF(BIASA[[#This Row],[CTN]]=BIASA[[#This Row],[AWAL]],"",BIASA[[#This Row],[CTN]])</f>
        <v/>
      </c>
    </row>
    <row r="728" spans="1:9" x14ac:dyDescent="0.25">
      <c r="A728" t="str">
        <f>LOWER(SUBSTITUTE(SUBSTITUTE(SUBSTITUTE(BIASA[[#This Row],[NAMA BARANG]]," ",""),"-",""),".",""))</f>
        <v>diaryorgikecil083</v>
      </c>
      <c r="B728">
        <f>IF(BIASA[[#This Row],[CTN]]=0,"",COUNT($B$2:$B727)+1)</f>
        <v>726</v>
      </c>
      <c r="C728" t="s">
        <v>1008</v>
      </c>
      <c r="D728" s="9" t="s">
        <v>2788</v>
      </c>
      <c r="E728">
        <f>SUM(BIASA[[#This Row],[AWAL]]-BIASA[[#This Row],[KELUAR]])</f>
        <v>1</v>
      </c>
      <c r="F728">
        <v>1</v>
      </c>
      <c r="G728" t="str">
        <f>IFERROR(INDEX(masuk[CTN],MATCH("B"&amp;ROW()-ROWS($A$1:$A$2),masuk[id],0)),"")</f>
        <v/>
      </c>
      <c r="H728">
        <f>SUMIF(keluar[concat],BIASA[[#This Row],[concat]],keluar[CTN])</f>
        <v>0</v>
      </c>
      <c r="I728" s="16" t="str">
        <f>IF(BIASA[[#This Row],[CTN]]=BIASA[[#This Row],[AWAL]],"",BIASA[[#This Row],[CTN]])</f>
        <v/>
      </c>
    </row>
    <row r="729" spans="1:9" x14ac:dyDescent="0.25">
      <c r="A729" t="str">
        <f>LOWER(SUBSTITUTE(SUBSTITUTE(SUBSTITUTE(BIASA[[#This Row],[NAMA BARANG]]," ",""),"-",""),".",""))</f>
        <v>diaryparfumeasiong</v>
      </c>
      <c r="B729">
        <f>IF(BIASA[[#This Row],[CTN]]=0,"",COUNT($B$2:$B728)+1)</f>
        <v>727</v>
      </c>
      <c r="C729" t="s">
        <v>1009</v>
      </c>
      <c r="D729" s="9" t="s">
        <v>235</v>
      </c>
      <c r="E729">
        <f>SUM(BIASA[[#This Row],[AWAL]]-BIASA[[#This Row],[KELUAR]])</f>
        <v>1</v>
      </c>
      <c r="F729">
        <v>3</v>
      </c>
      <c r="G729" t="str">
        <f>IFERROR(INDEX(masuk[CTN],MATCH("B"&amp;ROW()-ROWS($A$1:$A$2),masuk[id],0)),"")</f>
        <v/>
      </c>
      <c r="H729">
        <f>SUMIF(keluar[concat],BIASA[[#This Row],[concat]],keluar[CTN])</f>
        <v>2</v>
      </c>
      <c r="I729" s="16">
        <f>IF(BIASA[[#This Row],[CTN]]=BIASA[[#This Row],[AWAL]],"",BIASA[[#This Row],[CTN]])</f>
        <v>1</v>
      </c>
    </row>
    <row r="730" spans="1:9" x14ac:dyDescent="0.25">
      <c r="A730" t="str">
        <f>LOWER(SUBSTITUTE(SUBSTITUTE(SUBSTITUTE(BIASA[[#This Row],[NAMA BARANG]]," ",""),"-",""),".",""))</f>
        <v>diaryprincess/sheep/mm</v>
      </c>
      <c r="B730">
        <f>IF(BIASA[[#This Row],[CTN]]=0,"",COUNT($B$2:$B729)+1)</f>
        <v>728</v>
      </c>
      <c r="C730" t="s">
        <v>1010</v>
      </c>
      <c r="D730" s="9" t="s">
        <v>2791</v>
      </c>
      <c r="E730">
        <f>SUM(BIASA[[#This Row],[AWAL]]-BIASA[[#This Row],[KELUAR]])</f>
        <v>2</v>
      </c>
      <c r="F730">
        <v>2</v>
      </c>
      <c r="G730" t="str">
        <f>IFERROR(INDEX(masuk[CTN],MATCH("B"&amp;ROW()-ROWS($A$1:$A$2),masuk[id],0)),"")</f>
        <v/>
      </c>
      <c r="H730">
        <f>SUMIF(keluar[concat],BIASA[[#This Row],[concat]],keluar[CTN])</f>
        <v>0</v>
      </c>
      <c r="I730" s="16" t="str">
        <f>IF(BIASA[[#This Row],[CTN]]=BIASA[[#This Row],[AWAL]],"",BIASA[[#This Row],[CTN]])</f>
        <v/>
      </c>
    </row>
    <row r="731" spans="1:9" x14ac:dyDescent="0.25">
      <c r="A731" t="str">
        <f>LOWER(SUBSTITUTE(SUBSTITUTE(SUBSTITUTE(BIASA[[#This Row],[NAMA BARANG]]," ",""),"-",""),".",""))</f>
        <v>diaryq32ks002fr</v>
      </c>
      <c r="B731">
        <f>IF(BIASA[[#This Row],[CTN]]=0,"",COUNT($B$2:$B730)+1)</f>
        <v>729</v>
      </c>
      <c r="C731" t="s">
        <v>1011</v>
      </c>
      <c r="D731" s="9">
        <v>320</v>
      </c>
      <c r="E731">
        <f>SUM(BIASA[[#This Row],[AWAL]]-BIASA[[#This Row],[KELUAR]])</f>
        <v>2</v>
      </c>
      <c r="F731">
        <v>2</v>
      </c>
      <c r="G731" t="str">
        <f>IFERROR(INDEX(masuk[CTN],MATCH("B"&amp;ROW()-ROWS($A$1:$A$2),masuk[id],0)),"")</f>
        <v/>
      </c>
      <c r="H731">
        <f>SUMIF(keluar[concat],BIASA[[#This Row],[concat]],keluar[CTN])</f>
        <v>0</v>
      </c>
      <c r="I731" s="16" t="str">
        <f>IF(BIASA[[#This Row],[CTN]]=BIASA[[#This Row],[AWAL]],"",BIASA[[#This Row],[CTN]])</f>
        <v/>
      </c>
    </row>
    <row r="732" spans="1:9" x14ac:dyDescent="0.25">
      <c r="A732" t="str">
        <f>LOWER(SUBSTITUTE(SUBSTITUTE(SUBSTITUTE(BIASA[[#This Row],[NAMA BARANG]]," ",""),"-",""),".",""))</f>
        <v>diaryq32kg318fr</v>
      </c>
      <c r="B732">
        <f>IF(BIASA[[#This Row],[CTN]]=0,"",COUNT($B$2:$B731)+1)</f>
        <v>730</v>
      </c>
      <c r="C732" t="s">
        <v>1012</v>
      </c>
      <c r="D732" s="9">
        <v>240</v>
      </c>
      <c r="E732">
        <f>SUM(BIASA[[#This Row],[AWAL]]-BIASA[[#This Row],[KELUAR]])</f>
        <v>5</v>
      </c>
      <c r="F732">
        <v>5</v>
      </c>
      <c r="G732" t="str">
        <f>IFERROR(INDEX(masuk[CTN],MATCH("B"&amp;ROW()-ROWS($A$1:$A$2),masuk[id],0)),"")</f>
        <v/>
      </c>
      <c r="H732">
        <f>SUMIF(keluar[concat],BIASA[[#This Row],[concat]],keluar[CTN])</f>
        <v>0</v>
      </c>
      <c r="I732" s="16" t="str">
        <f>IF(BIASA[[#This Row],[CTN]]=BIASA[[#This Row],[AWAL]],"",BIASA[[#This Row],[CTN]])</f>
        <v/>
      </c>
    </row>
    <row r="733" spans="1:9" x14ac:dyDescent="0.25">
      <c r="A733" t="str">
        <f>LOWER(SUBSTITUTE(SUBSTITUTE(SUBSTITUTE(BIASA[[#This Row],[NAMA BARANG]]," ",""),"-",""),".",""))</f>
        <v>diaryq64ks001/kitty</v>
      </c>
      <c r="B733">
        <f>IF(BIASA[[#This Row],[CTN]]=0,"",COUNT($B$2:$B732)+1)</f>
        <v>731</v>
      </c>
      <c r="C733" t="s">
        <v>1013</v>
      </c>
      <c r="D733" s="9">
        <v>520</v>
      </c>
      <c r="E733">
        <f>SUM(BIASA[[#This Row],[AWAL]]-BIASA[[#This Row],[KELUAR]])</f>
        <v>5</v>
      </c>
      <c r="F733">
        <v>5</v>
      </c>
      <c r="G733" t="str">
        <f>IFERROR(INDEX(masuk[CTN],MATCH("B"&amp;ROW()-ROWS($A$1:$A$2),masuk[id],0)),"")</f>
        <v/>
      </c>
      <c r="H733">
        <f>SUMIF(keluar[concat],BIASA[[#This Row],[concat]],keluar[CTN])</f>
        <v>0</v>
      </c>
      <c r="I733" s="16" t="str">
        <f>IF(BIASA[[#This Row],[CTN]]=BIASA[[#This Row],[AWAL]],"",BIASA[[#This Row],[CTN]])</f>
        <v/>
      </c>
    </row>
    <row r="734" spans="1:9" x14ac:dyDescent="0.25">
      <c r="A734" t="str">
        <f>LOWER(SUBSTITUTE(SUBSTITUTE(SUBSTITUTE(BIASA[[#This Row],[NAMA BARANG]]," ",""),"-",""),".",""))</f>
        <v>diaryq64ks002pr</v>
      </c>
      <c r="B734">
        <f>IF(BIASA[[#This Row],[CTN]]=0,"",COUNT($B$2:$B733)+1)</f>
        <v>732</v>
      </c>
      <c r="C734" t="s">
        <v>1014</v>
      </c>
      <c r="D734" s="9">
        <v>520</v>
      </c>
      <c r="E734">
        <f>SUM(BIASA[[#This Row],[AWAL]]-BIASA[[#This Row],[KELUAR]])</f>
        <v>2</v>
      </c>
      <c r="F734">
        <v>2</v>
      </c>
      <c r="G734" t="str">
        <f>IFERROR(INDEX(masuk[CTN],MATCH("B"&amp;ROW()-ROWS($A$1:$A$2),masuk[id],0)),"")</f>
        <v/>
      </c>
      <c r="H734">
        <f>SUMIF(keluar[concat],BIASA[[#This Row],[concat]],keluar[CTN])</f>
        <v>0</v>
      </c>
      <c r="I734" s="16" t="str">
        <f>IF(BIASA[[#This Row],[CTN]]=BIASA[[#This Row],[AWAL]],"",BIASA[[#This Row],[CTN]])</f>
        <v/>
      </c>
    </row>
    <row r="735" spans="1:9" x14ac:dyDescent="0.25">
      <c r="A735" t="str">
        <f>LOWER(SUBSTITUTE(SUBSTITUTE(SUBSTITUTE(BIASA[[#This Row],[NAMA BARANG]]," ",""),"-",""),".",""))</f>
        <v>diarysampulmikahellokittybsr</v>
      </c>
      <c r="B735">
        <f>IF(BIASA[[#This Row],[CTN]]=0,"",COUNT($B$2:$B734)+1)</f>
        <v>733</v>
      </c>
      <c r="C735" t="s">
        <v>1015</v>
      </c>
      <c r="D735" s="9" t="s">
        <v>216</v>
      </c>
      <c r="E735">
        <f>SUM(BIASA[[#This Row],[AWAL]]-BIASA[[#This Row],[KELUAR]])</f>
        <v>11</v>
      </c>
      <c r="F735">
        <v>11</v>
      </c>
      <c r="G735" t="str">
        <f>IFERROR(INDEX(masuk[CTN],MATCH("B"&amp;ROW()-ROWS($A$1:$A$2),masuk[id],0)),"")</f>
        <v/>
      </c>
      <c r="H735">
        <f>SUMIF(keluar[concat],BIASA[[#This Row],[concat]],keluar[CTN])</f>
        <v>0</v>
      </c>
      <c r="I735" s="16" t="str">
        <f>IF(BIASA[[#This Row],[CTN]]=BIASA[[#This Row],[AWAL]],"",BIASA[[#This Row],[CTN]])</f>
        <v/>
      </c>
    </row>
    <row r="736" spans="1:9" x14ac:dyDescent="0.25">
      <c r="A736" t="str">
        <f>LOWER(SUBSTITUTE(SUBSTITUTE(SUBSTITUTE(BIASA[[#This Row],[NAMA BARANG]]," ",""),"-",""),".",""))</f>
        <v>diarysepakbolabholo</v>
      </c>
      <c r="B736">
        <f>IF(BIASA[[#This Row],[CTN]]=0,"",COUNT($B$2:$B735)+1)</f>
        <v>734</v>
      </c>
      <c r="C736" t="s">
        <v>1016</v>
      </c>
      <c r="D736" s="9" t="s">
        <v>2882</v>
      </c>
      <c r="E736">
        <f>SUM(BIASA[[#This Row],[AWAL]]-BIASA[[#This Row],[KELUAR]])</f>
        <v>1</v>
      </c>
      <c r="F736">
        <v>1</v>
      </c>
      <c r="G736" t="str">
        <f>IFERROR(INDEX(masuk[CTN],MATCH("B"&amp;ROW()-ROWS($A$1:$A$2),masuk[id],0)),"")</f>
        <v/>
      </c>
      <c r="H736">
        <f>SUMIF(keluar[concat],BIASA[[#This Row],[concat]],keluar[CTN])</f>
        <v>0</v>
      </c>
      <c r="I736" s="16" t="str">
        <f>IF(BIASA[[#This Row],[CTN]]=BIASA[[#This Row],[AWAL]],"",BIASA[[#This Row],[CTN]])</f>
        <v/>
      </c>
    </row>
    <row r="737" spans="1:9" x14ac:dyDescent="0.25">
      <c r="A737" t="str">
        <f>LOWER(SUBSTITUTE(SUBSTITUTE(SUBSTITUTE(BIASA[[#This Row],[NAMA BARANG]]," ",""),"-",""),".",""))</f>
        <v>diaryshinchana/b</v>
      </c>
      <c r="B737">
        <f>IF(BIASA[[#This Row],[CTN]]=0,"",COUNT($B$2:$B736)+1)</f>
        <v>735</v>
      </c>
      <c r="C737" t="s">
        <v>1017</v>
      </c>
      <c r="D737" s="9" t="s">
        <v>2887</v>
      </c>
      <c r="E737">
        <f>SUM(BIASA[[#This Row],[AWAL]]-BIASA[[#This Row],[KELUAR]])</f>
        <v>1</v>
      </c>
      <c r="F737">
        <v>1</v>
      </c>
      <c r="G737" t="str">
        <f>IFERROR(INDEX(masuk[CTN],MATCH("B"&amp;ROW()-ROWS($A$1:$A$2),masuk[id],0)),"")</f>
        <v/>
      </c>
      <c r="H737">
        <f>SUMIF(keluar[concat],BIASA[[#This Row],[concat]],keluar[CTN])</f>
        <v>0</v>
      </c>
      <c r="I737" s="16" t="str">
        <f>IF(BIASA[[#This Row],[CTN]]=BIASA[[#This Row],[AWAL]],"",BIASA[[#This Row],[CTN]])</f>
        <v/>
      </c>
    </row>
    <row r="738" spans="1:9" x14ac:dyDescent="0.25">
      <c r="A738" t="str">
        <f>LOWER(SUBSTITUTE(SUBSTITUTE(SUBSTITUTE(BIASA[[#This Row],[NAMA BARANG]]," ",""),"-",""),".",""))</f>
        <v>diaryspiralcoverppa6</v>
      </c>
      <c r="B738">
        <f>IF(BIASA[[#This Row],[CTN]]=0,"",COUNT($B$2:$B737)+1)</f>
        <v>736</v>
      </c>
      <c r="C738" t="s">
        <v>1018</v>
      </c>
      <c r="E738">
        <f>SUM(BIASA[[#This Row],[AWAL]]-BIASA[[#This Row],[KELUAR]])</f>
        <v>2</v>
      </c>
      <c r="F738">
        <v>2</v>
      </c>
      <c r="G738" t="str">
        <f>IFERROR(INDEX(masuk[CTN],MATCH("B"&amp;ROW()-ROWS($A$1:$A$2),masuk[id],0)),"")</f>
        <v/>
      </c>
      <c r="H738">
        <f>SUMIF(keluar[concat],BIASA[[#This Row],[concat]],keluar[CTN])</f>
        <v>0</v>
      </c>
      <c r="I738" s="16" t="str">
        <f>IF(BIASA[[#This Row],[CTN]]=BIASA[[#This Row],[AWAL]],"",BIASA[[#This Row],[CTN]])</f>
        <v/>
      </c>
    </row>
    <row r="739" spans="1:9" x14ac:dyDescent="0.25">
      <c r="A739" t="str">
        <f>LOWER(SUBSTITUTE(SUBSTITUTE(SUBSTITUTE(BIASA[[#This Row],[NAMA BARANG]]," ",""),"-",""),".",""))</f>
        <v>diaryspiralparohama</v>
      </c>
      <c r="B739">
        <f>IF(BIASA[[#This Row],[CTN]]=0,"",COUNT($B$2:$B738)+1)</f>
        <v>737</v>
      </c>
      <c r="C739" t="s">
        <v>1019</v>
      </c>
      <c r="D739" s="9" t="s">
        <v>2796</v>
      </c>
      <c r="E739">
        <f>SUM(BIASA[[#This Row],[AWAL]]-BIASA[[#This Row],[KELUAR]])</f>
        <v>9</v>
      </c>
      <c r="F739">
        <v>9</v>
      </c>
      <c r="G739" t="str">
        <f>IFERROR(INDEX(masuk[CTN],MATCH("B"&amp;ROW()-ROWS($A$1:$A$2),masuk[id],0)),"")</f>
        <v/>
      </c>
      <c r="H739">
        <f>SUMIF(keluar[concat],BIASA[[#This Row],[concat]],keluar[CTN])</f>
        <v>0</v>
      </c>
      <c r="I739" s="16" t="str">
        <f>IF(BIASA[[#This Row],[CTN]]=BIASA[[#This Row],[AWAL]],"",BIASA[[#This Row],[CTN]])</f>
        <v/>
      </c>
    </row>
    <row r="740" spans="1:9" x14ac:dyDescent="0.25">
      <c r="A740" t="str">
        <f>LOWER(SUBSTITUTE(SUBSTITUTE(SUBSTITUTE(BIASA[[#This Row],[NAMA BARANG]]," ",""),"-",""),".",""))</f>
        <v>diaryspoonfd2000hk/mm/wtp/tltb</v>
      </c>
      <c r="B740">
        <f>IF(BIASA[[#This Row],[CTN]]=0,"",COUNT($B$2:$B739)+1)</f>
        <v>738</v>
      </c>
      <c r="C740" t="s">
        <v>1020</v>
      </c>
      <c r="D740" s="9" t="s">
        <v>217</v>
      </c>
      <c r="E740">
        <f>SUM(BIASA[[#This Row],[AWAL]]-BIASA[[#This Row],[KELUAR]])</f>
        <v>10</v>
      </c>
      <c r="F740">
        <v>10</v>
      </c>
      <c r="G740" t="str">
        <f>IFERROR(INDEX(masuk[CTN],MATCH("B"&amp;ROW()-ROWS($A$1:$A$2),masuk[id],0)),"")</f>
        <v/>
      </c>
      <c r="H740">
        <f>SUMIF(keluar[concat],BIASA[[#This Row],[concat]],keluar[CTN])</f>
        <v>0</v>
      </c>
      <c r="I740" s="16" t="str">
        <f>IF(BIASA[[#This Row],[CTN]]=BIASA[[#This Row],[AWAL]],"",BIASA[[#This Row],[CTN]])</f>
        <v/>
      </c>
    </row>
    <row r="741" spans="1:9" x14ac:dyDescent="0.25">
      <c r="A741" t="str">
        <f>LOWER(SUBSTITUTE(SUBSTITUTE(SUBSTITUTE(BIASA[[#This Row],[NAMA BARANG]]," ",""),"-",""),".",""))</f>
        <v>diarysystem1000el3m593withlock</v>
      </c>
      <c r="B741">
        <f>IF(BIASA[[#This Row],[CTN]]=0,"",COUNT($B$2:$B740)+1)</f>
        <v>739</v>
      </c>
      <c r="C741" t="s">
        <v>1021</v>
      </c>
      <c r="D741" s="9" t="s">
        <v>2888</v>
      </c>
      <c r="E741">
        <f>SUM(BIASA[[#This Row],[AWAL]]-BIASA[[#This Row],[KELUAR]])</f>
        <v>1</v>
      </c>
      <c r="F741">
        <v>1</v>
      </c>
      <c r="G741" t="str">
        <f>IFERROR(INDEX(masuk[CTN],MATCH("B"&amp;ROW()-ROWS($A$1:$A$2),masuk[id],0)),"")</f>
        <v/>
      </c>
      <c r="H741">
        <f>SUMIF(keluar[concat],BIASA[[#This Row],[concat]],keluar[CTN])</f>
        <v>0</v>
      </c>
      <c r="I741" s="16" t="str">
        <f>IF(BIASA[[#This Row],[CTN]]=BIASA[[#This Row],[AWAL]],"",BIASA[[#This Row],[CTN]])</f>
        <v/>
      </c>
    </row>
    <row r="742" spans="1:9" x14ac:dyDescent="0.25">
      <c r="A742" t="str">
        <f>LOWER(SUBSTITUTE(SUBSTITUTE(SUBSTITUTE(BIASA[[#This Row],[NAMA BARANG]]," ",""),"-",""),".",""))</f>
        <v>diarysystemjsld1078bsr</v>
      </c>
      <c r="B742">
        <f>IF(BIASA[[#This Row],[CTN]]=0,"",COUNT($B$2:$B741)+1)</f>
        <v>740</v>
      </c>
      <c r="C742" t="s">
        <v>1022</v>
      </c>
      <c r="D742" s="9" t="s">
        <v>223</v>
      </c>
      <c r="E742">
        <f>SUM(BIASA[[#This Row],[AWAL]]-BIASA[[#This Row],[KELUAR]])</f>
        <v>12</v>
      </c>
      <c r="F742">
        <v>12</v>
      </c>
      <c r="G742" t="str">
        <f>IFERROR(INDEX(masuk[CTN],MATCH("B"&amp;ROW()-ROWS($A$1:$A$2),masuk[id],0)),"")</f>
        <v/>
      </c>
      <c r="H742">
        <f>SUMIF(keluar[concat],BIASA[[#This Row],[concat]],keluar[CTN])</f>
        <v>0</v>
      </c>
      <c r="I742" s="16" t="str">
        <f>IF(BIASA[[#This Row],[CTN]]=BIASA[[#This Row],[AWAL]],"",BIASA[[#This Row],[CTN]])</f>
        <v/>
      </c>
    </row>
    <row r="743" spans="1:9" x14ac:dyDescent="0.25">
      <c r="A743" t="str">
        <f>LOWER(SUBSTITUTE(SUBSTITUTE(SUBSTITUTE(BIASA[[#This Row],[NAMA BARANG]]," ",""),"-",""),".",""))</f>
        <v>diarytgdigimon</v>
      </c>
      <c r="B743">
        <f>IF(BIASA[[#This Row],[CTN]]=0,"",COUNT($B$2:$B742)+1)</f>
        <v>741</v>
      </c>
      <c r="C743" t="s">
        <v>1023</v>
      </c>
      <c r="D743" s="9" t="s">
        <v>217</v>
      </c>
      <c r="E743">
        <f>SUM(BIASA[[#This Row],[AWAL]]-BIASA[[#This Row],[KELUAR]])</f>
        <v>3</v>
      </c>
      <c r="F743">
        <v>3</v>
      </c>
      <c r="G743" t="str">
        <f>IFERROR(INDEX(masuk[CTN],MATCH("B"&amp;ROW()-ROWS($A$1:$A$2),masuk[id],0)),"")</f>
        <v/>
      </c>
      <c r="H743">
        <f>SUMIF(keluar[concat],BIASA[[#This Row],[concat]],keluar[CTN])</f>
        <v>0</v>
      </c>
      <c r="I743" s="16" t="str">
        <f>IF(BIASA[[#This Row],[CTN]]=BIASA[[#This Row],[AWAL]],"",BIASA[[#This Row],[CTN]])</f>
        <v/>
      </c>
    </row>
    <row r="744" spans="1:9" x14ac:dyDescent="0.25">
      <c r="A744" t="str">
        <f>LOWER(SUBSTITUTE(SUBSTITUTE(SUBSTITUTE(BIASA[[#This Row],[NAMA BARANG]]," ",""),"-",""),".",""))</f>
        <v>dispenser+solasi10604</v>
      </c>
      <c r="B744">
        <f>IF(BIASA[[#This Row],[CTN]]=0,"",COUNT($B$2:$B743)+1)</f>
        <v>742</v>
      </c>
      <c r="C744" t="s">
        <v>1024</v>
      </c>
      <c r="D744" s="9" t="s">
        <v>2889</v>
      </c>
      <c r="E744">
        <f>SUM(BIASA[[#This Row],[AWAL]]-BIASA[[#This Row],[KELUAR]])</f>
        <v>7</v>
      </c>
      <c r="F744">
        <v>7</v>
      </c>
      <c r="G744" t="str">
        <f>IFERROR(INDEX(masuk[CTN],MATCH("B"&amp;ROW()-ROWS($A$1:$A$2),masuk[id],0)),"")</f>
        <v/>
      </c>
      <c r="H744">
        <f>SUMIF(keluar[concat],BIASA[[#This Row],[concat]],keluar[CTN])</f>
        <v>0</v>
      </c>
      <c r="I744" s="16" t="str">
        <f>IF(BIASA[[#This Row],[CTN]]=BIASA[[#This Row],[AWAL]],"",BIASA[[#This Row],[CTN]])</f>
        <v/>
      </c>
    </row>
    <row r="745" spans="1:9" x14ac:dyDescent="0.25">
      <c r="A745" t="str">
        <f>LOWER(SUBSTITUTE(SUBSTITUTE(SUBSTITUTE(BIASA[[#This Row],[NAMA BARANG]]," ",""),"-",""),".",""))</f>
        <v>dispenser0688/1000gj</v>
      </c>
      <c r="B745">
        <f>IF(BIASA[[#This Row],[CTN]]=0,"",COUNT($B$2:$B744)+1)</f>
        <v>743</v>
      </c>
      <c r="C745" t="s">
        <v>1025</v>
      </c>
      <c r="D745" s="9">
        <v>400</v>
      </c>
      <c r="E745">
        <f>SUM(BIASA[[#This Row],[AWAL]]-BIASA[[#This Row],[KELUAR]])</f>
        <v>1</v>
      </c>
      <c r="F745">
        <v>1</v>
      </c>
      <c r="G745" t="str">
        <f>IFERROR(INDEX(masuk[CTN],MATCH("B"&amp;ROW()-ROWS($A$1:$A$2),masuk[id],0)),"")</f>
        <v/>
      </c>
      <c r="H745">
        <f>SUMIF(keluar[concat],BIASA[[#This Row],[concat]],keluar[CTN])</f>
        <v>0</v>
      </c>
      <c r="I745" s="16" t="str">
        <f>IF(BIASA[[#This Row],[CTN]]=BIASA[[#This Row],[AWAL]],"",BIASA[[#This Row],[CTN]])</f>
        <v/>
      </c>
    </row>
    <row r="746" spans="1:9" x14ac:dyDescent="0.25">
      <c r="A746" t="str">
        <f>LOWER(SUBSTITUTE(SUBSTITUTE(SUBSTITUTE(BIASA[[#This Row],[NAMA BARANG]]," ",""),"-",""),".",""))</f>
        <v>dispenserbesienter</v>
      </c>
      <c r="B746">
        <f>IF(BIASA[[#This Row],[CTN]]=0,"",COUNT($B$2:$B745)+1)</f>
        <v>744</v>
      </c>
      <c r="C746" t="s">
        <v>1026</v>
      </c>
      <c r="D746" s="9" t="s">
        <v>218</v>
      </c>
      <c r="E746">
        <f>SUM(BIASA[[#This Row],[AWAL]]-BIASA[[#This Row],[KELUAR]])</f>
        <v>4</v>
      </c>
      <c r="F746">
        <v>4</v>
      </c>
      <c r="G746" t="str">
        <f>IFERROR(INDEX(masuk[CTN],MATCH("B"&amp;ROW()-ROWS($A$1:$A$2),masuk[id],0)),"")</f>
        <v/>
      </c>
      <c r="H746">
        <f>SUMIF(keluar[concat],BIASA[[#This Row],[concat]],keluar[CTN])</f>
        <v>0</v>
      </c>
      <c r="I746" s="16" t="str">
        <f>IF(BIASA[[#This Row],[CTN]]=BIASA[[#This Row],[AWAL]],"",BIASA[[#This Row],[CTN]])</f>
        <v/>
      </c>
    </row>
    <row r="747" spans="1:9" x14ac:dyDescent="0.25">
      <c r="A747" t="str">
        <f>LOWER(SUBSTITUTE(SUBSTITUTE(SUBSTITUTE(BIASA[[#This Row],[NAMA BARANG]]," ",""),"-",""),".",""))</f>
        <v>dispensercamat</v>
      </c>
      <c r="B747">
        <f>IF(BIASA[[#This Row],[CTN]]=0,"",COUNT($B$2:$B746)+1)</f>
        <v>745</v>
      </c>
      <c r="C747" t="s">
        <v>1027</v>
      </c>
      <c r="D747" s="9" t="s">
        <v>2769</v>
      </c>
      <c r="E747">
        <f>SUM(BIASA[[#This Row],[AWAL]]-BIASA[[#This Row],[KELUAR]])</f>
        <v>5</v>
      </c>
      <c r="F747">
        <v>5</v>
      </c>
      <c r="G747" t="str">
        <f>IFERROR(INDEX(masuk[CTN],MATCH("B"&amp;ROW()-ROWS($A$1:$A$2),masuk[id],0)),"")</f>
        <v/>
      </c>
      <c r="H747">
        <f>SUMIF(keluar[concat],BIASA[[#This Row],[concat]],keluar[CTN])</f>
        <v>0</v>
      </c>
      <c r="I747" s="16" t="str">
        <f>IF(BIASA[[#This Row],[CTN]]=BIASA[[#This Row],[AWAL]],"",BIASA[[#This Row],[CTN]])</f>
        <v/>
      </c>
    </row>
    <row r="748" spans="1:9" x14ac:dyDescent="0.25">
      <c r="A748" t="str">
        <f>LOWER(SUBSTITUTE(SUBSTITUTE(SUBSTITUTE(BIASA[[#This Row],[NAMA BARANG]]," ",""),"-",""),".",""))</f>
        <v>dispenserdtd888/889</v>
      </c>
      <c r="B748">
        <f>IF(BIASA[[#This Row],[CTN]]=0,"",COUNT($B$2:$B747)+1)</f>
        <v>746</v>
      </c>
      <c r="C748" t="s">
        <v>1028</v>
      </c>
      <c r="D748" s="9" t="s">
        <v>2890</v>
      </c>
      <c r="E748">
        <f>SUM(BIASA[[#This Row],[AWAL]]-BIASA[[#This Row],[KELUAR]])</f>
        <v>1</v>
      </c>
      <c r="F748">
        <v>1</v>
      </c>
      <c r="G748" t="str">
        <f>IFERROR(INDEX(masuk[CTN],MATCH("B"&amp;ROW()-ROWS($A$1:$A$2),masuk[id],0)),"")</f>
        <v/>
      </c>
      <c r="H748">
        <f>SUMIF(keluar[concat],BIASA[[#This Row],[concat]],keluar[CTN])</f>
        <v>0</v>
      </c>
      <c r="I748" s="16" t="str">
        <f>IF(BIASA[[#This Row],[CTN]]=BIASA[[#This Row],[AWAL]],"",BIASA[[#This Row],[CTN]])</f>
        <v/>
      </c>
    </row>
    <row r="749" spans="1:9" x14ac:dyDescent="0.25">
      <c r="A749" t="str">
        <f>LOWER(SUBSTITUTE(SUBSTITUTE(SUBSTITUTE(BIASA[[#This Row],[NAMA BARANG]]," ",""),"-",""),".",""))</f>
        <v>dispenserkenjoy25</v>
      </c>
      <c r="B749">
        <f>IF(BIASA[[#This Row],[CTN]]=0,"",COUNT($B$2:$B748)+1)</f>
        <v>747</v>
      </c>
      <c r="C749" t="s">
        <v>1029</v>
      </c>
      <c r="D749" s="9" t="s">
        <v>2891</v>
      </c>
      <c r="E749">
        <f>SUM(BIASA[[#This Row],[AWAL]]-BIASA[[#This Row],[KELUAR]])</f>
        <v>6</v>
      </c>
      <c r="F749">
        <v>6</v>
      </c>
      <c r="G749" t="str">
        <f>IFERROR(INDEX(masuk[CTN],MATCH("B"&amp;ROW()-ROWS($A$1:$A$2),masuk[id],0)),"")</f>
        <v/>
      </c>
      <c r="H749">
        <f>SUMIF(keluar[concat],BIASA[[#This Row],[concat]],keluar[CTN])</f>
        <v>0</v>
      </c>
      <c r="I749" s="16" t="str">
        <f>IF(BIASA[[#This Row],[CTN]]=BIASA[[#This Row],[AWAL]],"",BIASA[[#This Row],[CTN]])</f>
        <v/>
      </c>
    </row>
    <row r="750" spans="1:9" x14ac:dyDescent="0.25">
      <c r="A750" t="str">
        <f>LOWER(SUBSTITUTE(SUBSTITUTE(SUBSTITUTE(BIASA[[#This Row],[NAMA BARANG]]," ",""),"-",""),".",""))</f>
        <v>dispenserkeongvt216</v>
      </c>
      <c r="B750">
        <f>IF(BIASA[[#This Row],[CTN]]=0,"",COUNT($B$2:$B749)+1)</f>
        <v>748</v>
      </c>
      <c r="C750" t="s">
        <v>1030</v>
      </c>
      <c r="D750" s="9" t="s">
        <v>218</v>
      </c>
      <c r="E750">
        <f>SUM(BIASA[[#This Row],[AWAL]]-BIASA[[#This Row],[KELUAR]])</f>
        <v>39</v>
      </c>
      <c r="F750">
        <v>39</v>
      </c>
      <c r="G750" t="str">
        <f>IFERROR(INDEX(masuk[CTN],MATCH("B"&amp;ROW()-ROWS($A$1:$A$2),masuk[id],0)),"")</f>
        <v/>
      </c>
      <c r="H750">
        <f>SUMIF(keluar[concat],BIASA[[#This Row],[concat]],keluar[CTN])</f>
        <v>0</v>
      </c>
      <c r="I750" s="16" t="str">
        <f>IF(BIASA[[#This Row],[CTN]]=BIASA[[#This Row],[AWAL]],"",BIASA[[#This Row],[CTN]])</f>
        <v/>
      </c>
    </row>
    <row r="751" spans="1:9" x14ac:dyDescent="0.25">
      <c r="A751" t="str">
        <f>LOWER(SUBSTITUTE(SUBSTITUTE(SUBSTITUTE(BIASA[[#This Row],[NAMA BARANG]]," ",""),"-",""),".",""))</f>
        <v>dispensermini+refill20st</v>
      </c>
      <c r="B751">
        <f>IF(BIASA[[#This Row],[CTN]]=0,"",COUNT($B$2:$B750)+1)</f>
        <v>749</v>
      </c>
      <c r="C751" t="s">
        <v>1031</v>
      </c>
      <c r="D751" s="9" t="s">
        <v>2892</v>
      </c>
      <c r="E751">
        <f>SUM(BIASA[[#This Row],[AWAL]]-BIASA[[#This Row],[KELUAR]])</f>
        <v>5</v>
      </c>
      <c r="F751">
        <v>5</v>
      </c>
      <c r="G751" t="str">
        <f>IFERROR(INDEX(masuk[CTN],MATCH("B"&amp;ROW()-ROWS($A$1:$A$2),masuk[id],0)),"")</f>
        <v/>
      </c>
      <c r="H751">
        <f>SUMIF(keluar[concat],BIASA[[#This Row],[concat]],keluar[CTN])</f>
        <v>0</v>
      </c>
      <c r="I751" s="16" t="str">
        <f>IF(BIASA[[#This Row],[CTN]]=BIASA[[#This Row],[AWAL]],"",BIASA[[#This Row],[CTN]])</f>
        <v/>
      </c>
    </row>
    <row r="752" spans="1:9" x14ac:dyDescent="0.25">
      <c r="A752" t="str">
        <f>LOWER(SUBSTITUTE(SUBSTITUTE(SUBSTITUTE(BIASA[[#This Row],[NAMA BARANG]]," ",""),"-",""),".",""))</f>
        <v>dispenserplakbandbesia806moshi"</v>
      </c>
      <c r="B752">
        <f>IF(BIASA[[#This Row],[CTN]]=0,"",COUNT($B$2:$B751)+1)</f>
        <v>750</v>
      </c>
      <c r="C752" t="s">
        <v>1032</v>
      </c>
      <c r="D752" s="9">
        <v>100</v>
      </c>
      <c r="E752">
        <f>SUM(BIASA[[#This Row],[AWAL]]-BIASA[[#This Row],[KELUAR]])</f>
        <v>26</v>
      </c>
      <c r="F752">
        <v>27</v>
      </c>
      <c r="G752" t="str">
        <f>IFERROR(INDEX(masuk[CTN],MATCH("B"&amp;ROW()-ROWS($A$1:$A$2),masuk[id],0)),"")</f>
        <v/>
      </c>
      <c r="H752">
        <f>SUMIF(keluar[concat],BIASA[[#This Row],[concat]],keluar[CTN])</f>
        <v>1</v>
      </c>
      <c r="I752" s="16">
        <f>IF(BIASA[[#This Row],[CTN]]=BIASA[[#This Row],[AWAL]],"",BIASA[[#This Row],[CTN]])</f>
        <v>26</v>
      </c>
    </row>
    <row r="753" spans="1:9" x14ac:dyDescent="0.25">
      <c r="A753" t="str">
        <f>LOWER(SUBSTITUTE(SUBSTITUTE(SUBSTITUTE(BIASA[[#This Row],[NAMA BARANG]]," ",""),"-",""),".",""))</f>
        <v>dispenserplakbandplastika805moshi"</v>
      </c>
      <c r="B753">
        <f>IF(BIASA[[#This Row],[CTN]]=0,"",COUNT($B$2:$B752)+1)</f>
        <v>751</v>
      </c>
      <c r="C753" t="s">
        <v>1033</v>
      </c>
      <c r="D753" s="9" t="s">
        <v>2769</v>
      </c>
      <c r="E753">
        <f>SUM(BIASA[[#This Row],[AWAL]]-BIASA[[#This Row],[KELUAR]])</f>
        <v>13</v>
      </c>
      <c r="F753">
        <v>13</v>
      </c>
      <c r="G753" t="str">
        <f>IFERROR(INDEX(masuk[CTN],MATCH("B"&amp;ROW()-ROWS($A$1:$A$2),masuk[id],0)),"")</f>
        <v/>
      </c>
      <c r="H753">
        <f>SUMIF(keluar[concat],BIASA[[#This Row],[concat]],keluar[CTN])</f>
        <v>0</v>
      </c>
      <c r="I753" s="16" t="str">
        <f>IF(BIASA[[#This Row],[CTN]]=BIASA[[#This Row],[AWAL]],"",BIASA[[#This Row],[CTN]])</f>
        <v/>
      </c>
    </row>
    <row r="754" spans="1:9" x14ac:dyDescent="0.25">
      <c r="A754" t="str">
        <f>LOWER(SUBSTITUTE(SUBSTITUTE(SUBSTITUTE(BIASA[[#This Row],[NAMA BARANG]]," ",""),"-",""),".",""))</f>
        <v>dispenserpolarmn305(f)</v>
      </c>
      <c r="B754">
        <f>IF(BIASA[[#This Row],[CTN]]=0,"",COUNT($B$2:$B753)+1)</f>
        <v>752</v>
      </c>
      <c r="C754" t="s">
        <v>1034</v>
      </c>
      <c r="D754" s="9" t="s">
        <v>231</v>
      </c>
      <c r="E754">
        <f>SUM(BIASA[[#This Row],[AWAL]]-BIASA[[#This Row],[KELUAR]])</f>
        <v>3</v>
      </c>
      <c r="F754">
        <v>3</v>
      </c>
      <c r="G754" t="str">
        <f>IFERROR(INDEX(masuk[CTN],MATCH("B"&amp;ROW()-ROWS($A$1:$A$2),masuk[id],0)),"")</f>
        <v/>
      </c>
      <c r="H754">
        <f>SUMIF(keluar[concat],BIASA[[#This Row],[concat]],keluar[CTN])</f>
        <v>0</v>
      </c>
      <c r="I754" s="16" t="str">
        <f>IF(BIASA[[#This Row],[CTN]]=BIASA[[#This Row],[AWAL]],"",BIASA[[#This Row],[CTN]])</f>
        <v/>
      </c>
    </row>
    <row r="755" spans="1:9" x14ac:dyDescent="0.25">
      <c r="A755" t="str">
        <f>LOWER(SUBSTITUTE(SUBSTITUTE(SUBSTITUTE(BIASA[[#This Row],[NAMA BARANG]]," ",""),"-",""),".",""))</f>
        <v>dispensersrm2066(faktur)</v>
      </c>
      <c r="B755">
        <f>IF(BIASA[[#This Row],[CTN]]=0,"",COUNT($B$2:$B754)+1)</f>
        <v>753</v>
      </c>
      <c r="C755" t="s">
        <v>1035</v>
      </c>
      <c r="D755" s="9" t="s">
        <v>230</v>
      </c>
      <c r="E755">
        <f>SUM(BIASA[[#This Row],[AWAL]]-BIASA[[#This Row],[KELUAR]])</f>
        <v>4</v>
      </c>
      <c r="F755">
        <v>4</v>
      </c>
      <c r="G755" t="str">
        <f>IFERROR(INDEX(masuk[CTN],MATCH("B"&amp;ROW()-ROWS($A$1:$A$2),masuk[id],0)),"")</f>
        <v/>
      </c>
      <c r="H755">
        <f>SUMIF(keluar[concat],BIASA[[#This Row],[concat]],keluar[CTN])</f>
        <v>0</v>
      </c>
      <c r="I755" s="16" t="str">
        <f>IF(BIASA[[#This Row],[CTN]]=BIASA[[#This Row],[AWAL]],"",BIASA[[#This Row],[CTN]])</f>
        <v/>
      </c>
    </row>
    <row r="756" spans="1:9" x14ac:dyDescent="0.25">
      <c r="A756" t="str">
        <f>LOWER(SUBSTITUTE(SUBSTITUTE(SUBSTITUTE(BIASA[[#This Row],[NAMA BARANG]]," ",""),"-",""),".",""))</f>
        <v>dispensersy9013(97013)harrypotter</v>
      </c>
      <c r="B756">
        <f>IF(BIASA[[#This Row],[CTN]]=0,"",COUNT($B$2:$B755)+1)</f>
        <v>754</v>
      </c>
      <c r="C756" t="s">
        <v>1036</v>
      </c>
      <c r="D756" s="9" t="s">
        <v>2819</v>
      </c>
      <c r="E756">
        <f>SUM(BIASA[[#This Row],[AWAL]]-BIASA[[#This Row],[KELUAR]])</f>
        <v>14</v>
      </c>
      <c r="F756">
        <v>14</v>
      </c>
      <c r="G756" t="str">
        <f>IFERROR(INDEX(masuk[CTN],MATCH("B"&amp;ROW()-ROWS($A$1:$A$2),masuk[id],0)),"")</f>
        <v/>
      </c>
      <c r="H756">
        <f>SUMIF(keluar[concat],BIASA[[#This Row],[concat]],keluar[CTN])</f>
        <v>0</v>
      </c>
      <c r="I756" s="16" t="str">
        <f>IF(BIASA[[#This Row],[CTN]]=BIASA[[#This Row],[AWAL]],"",BIASA[[#This Row],[CTN]])</f>
        <v/>
      </c>
    </row>
    <row r="757" spans="1:9" x14ac:dyDescent="0.25">
      <c r="A757" t="str">
        <f>LOWER(SUBSTITUTE(SUBSTITUTE(SUBSTITUTE(BIASA[[#This Row],[NAMA BARANG]]," ",""),"-",""),".",""))</f>
        <v>dispensertapetz52048</v>
      </c>
      <c r="B757">
        <f>IF(BIASA[[#This Row],[CTN]]=0,"",COUNT($B$2:$B756)+1)</f>
        <v>755</v>
      </c>
      <c r="C757" t="s">
        <v>1037</v>
      </c>
      <c r="D757" s="9">
        <v>72</v>
      </c>
      <c r="E757">
        <f>SUM(BIASA[[#This Row],[AWAL]]-BIASA[[#This Row],[KELUAR]])</f>
        <v>5</v>
      </c>
      <c r="F757">
        <v>5</v>
      </c>
      <c r="G757" t="str">
        <f>IFERROR(INDEX(masuk[CTN],MATCH("B"&amp;ROW()-ROWS($A$1:$A$2),masuk[id],0)),"")</f>
        <v/>
      </c>
      <c r="H757">
        <f>SUMIF(keluar[concat],BIASA[[#This Row],[concat]],keluar[CTN])</f>
        <v>0</v>
      </c>
      <c r="I757" s="16" t="str">
        <f>IF(BIASA[[#This Row],[CTN]]=BIASA[[#This Row],[AWAL]],"",BIASA[[#This Row],[CTN]])</f>
        <v/>
      </c>
    </row>
    <row r="758" spans="1:9" x14ac:dyDescent="0.25">
      <c r="A758" t="str">
        <f>LOWER(SUBSTITUTE(SUBSTITUTE(SUBSTITUTE(BIASA[[#This Row],[NAMA BARANG]]," ",""),"-",""),".",""))</f>
        <v>dispensertf100</v>
      </c>
      <c r="B758">
        <f>IF(BIASA[[#This Row],[CTN]]=0,"",COUNT($B$2:$B757)+1)</f>
        <v>756</v>
      </c>
      <c r="C758" t="s">
        <v>1038</v>
      </c>
      <c r="D758" s="9">
        <v>24</v>
      </c>
      <c r="E758">
        <f>SUM(BIASA[[#This Row],[AWAL]]-BIASA[[#This Row],[KELUAR]])</f>
        <v>2</v>
      </c>
      <c r="F758">
        <v>2</v>
      </c>
      <c r="G758" t="str">
        <f>IFERROR(INDEX(masuk[CTN],MATCH("B"&amp;ROW()-ROWS($A$1:$A$2),masuk[id],0)),"")</f>
        <v/>
      </c>
      <c r="H758">
        <f>SUMIF(keluar[concat],BIASA[[#This Row],[concat]],keluar[CTN])</f>
        <v>0</v>
      </c>
      <c r="I758" s="16" t="str">
        <f>IF(BIASA[[#This Row],[CTN]]=BIASA[[#This Row],[AWAL]],"",BIASA[[#This Row],[CTN]])</f>
        <v/>
      </c>
    </row>
    <row r="759" spans="1:9" x14ac:dyDescent="0.25">
      <c r="A759" t="str">
        <f>LOWER(SUBSTITUTE(SUBSTITUTE(SUBSTITUTE(BIASA[[#This Row],[NAMA BARANG]]," ",""),"-",""),".",""))</f>
        <v>dispensertopla801</v>
      </c>
      <c r="B759">
        <f>IF(BIASA[[#This Row],[CTN]]=0,"",COUNT($B$2:$B758)+1)</f>
        <v>757</v>
      </c>
      <c r="C759" t="s">
        <v>1039</v>
      </c>
      <c r="D759" s="9" t="s">
        <v>230</v>
      </c>
      <c r="E759">
        <f>SUM(BIASA[[#This Row],[AWAL]]-BIASA[[#This Row],[KELUAR]])</f>
        <v>20</v>
      </c>
      <c r="F759">
        <v>20</v>
      </c>
      <c r="G759" t="str">
        <f>IFERROR(INDEX(masuk[CTN],MATCH("B"&amp;ROW()-ROWS($A$1:$A$2),masuk[id],0)),"")</f>
        <v/>
      </c>
      <c r="H759">
        <f>SUMIF(keluar[concat],BIASA[[#This Row],[concat]],keluar[CTN])</f>
        <v>0</v>
      </c>
      <c r="I759" s="16" t="str">
        <f>IF(BIASA[[#This Row],[CTN]]=BIASA[[#This Row],[AWAL]],"",BIASA[[#This Row],[CTN]])</f>
        <v/>
      </c>
    </row>
    <row r="760" spans="1:9" x14ac:dyDescent="0.25">
      <c r="A760" t="str">
        <f>LOWER(SUBSTITUTE(SUBSTITUTE(SUBSTITUTE(BIASA[[#This Row],[NAMA BARANG]]," ",""),"-",""),".",""))</f>
        <v>dispensertopla805</v>
      </c>
      <c r="B760">
        <f>IF(BIASA[[#This Row],[CTN]]=0,"",COUNT($B$2:$B759)+1)</f>
        <v>758</v>
      </c>
      <c r="C760" t="s">
        <v>1040</v>
      </c>
      <c r="D760" s="9" t="s">
        <v>2821</v>
      </c>
      <c r="E760">
        <f>SUM(BIASA[[#This Row],[AWAL]]-BIASA[[#This Row],[KELUAR]])</f>
        <v>13</v>
      </c>
      <c r="F760">
        <v>13</v>
      </c>
      <c r="G760" t="str">
        <f>IFERROR(INDEX(masuk[CTN],MATCH("B"&amp;ROW()-ROWS($A$1:$A$2),masuk[id],0)),"")</f>
        <v/>
      </c>
      <c r="H760">
        <f>SUMIF(keluar[concat],BIASA[[#This Row],[concat]],keluar[CTN])</f>
        <v>0</v>
      </c>
      <c r="I760" s="16" t="str">
        <f>IF(BIASA[[#This Row],[CTN]]=BIASA[[#This Row],[AWAL]],"",BIASA[[#This Row],[CTN]])</f>
        <v/>
      </c>
    </row>
    <row r="761" spans="1:9" x14ac:dyDescent="0.25">
      <c r="A761" t="str">
        <f>LOWER(SUBSTITUTE(SUBSTITUTE(SUBSTITUTE(BIASA[[#This Row],[NAMA BARANG]]," ",""),"-",""),".",""))</f>
        <v>documentbagfilef001</v>
      </c>
      <c r="B761">
        <f>IF(BIASA[[#This Row],[CTN]]=0,"",COUNT($B$2:$B760)+1)</f>
        <v>759</v>
      </c>
      <c r="C761" t="s">
        <v>1042</v>
      </c>
      <c r="D761" s="9" t="s">
        <v>2828</v>
      </c>
      <c r="E761">
        <f>SUM(BIASA[[#This Row],[AWAL]]-BIASA[[#This Row],[KELUAR]])</f>
        <v>3</v>
      </c>
      <c r="F761">
        <v>3</v>
      </c>
      <c r="G761" t="str">
        <f>IFERROR(INDEX(masuk[CTN],MATCH("B"&amp;ROW()-ROWS($A$1:$A$2),masuk[id],0)),"")</f>
        <v/>
      </c>
      <c r="H761">
        <f>SUMIF(keluar[concat],BIASA[[#This Row],[concat]],keluar[CTN])</f>
        <v>0</v>
      </c>
      <c r="I761" s="16" t="str">
        <f>IF(BIASA[[#This Row],[CTN]]=BIASA[[#This Row],[AWAL]],"",BIASA[[#This Row],[CTN]])</f>
        <v/>
      </c>
    </row>
    <row r="762" spans="1:9" x14ac:dyDescent="0.25">
      <c r="A762" t="str">
        <f>LOWER(SUBSTITUTE(SUBSTITUTE(SUBSTITUTE(BIASA[[#This Row],[NAMA BARANG]]," ",""),"-",""),".",""))</f>
        <v>dokchp20florecion/yoeker</v>
      </c>
      <c r="B762">
        <f>IF(BIASA[[#This Row],[CTN]]=0,"",COUNT($B$2:$B761)+1)</f>
        <v>760</v>
      </c>
      <c r="C762" t="s">
        <v>1043</v>
      </c>
      <c r="D762" s="9" t="s">
        <v>221</v>
      </c>
      <c r="E762">
        <f>SUM(BIASA[[#This Row],[AWAL]]-BIASA[[#This Row],[KELUAR]])</f>
        <v>12</v>
      </c>
      <c r="F762">
        <v>12</v>
      </c>
      <c r="G762" t="str">
        <f>IFERROR(INDEX(masuk[CTN],MATCH("B"&amp;ROW()-ROWS($A$1:$A$2),masuk[id],0)),"")</f>
        <v/>
      </c>
      <c r="H762">
        <f>SUMIF(keluar[concat],BIASA[[#This Row],[concat]],keluar[CTN])</f>
        <v>0</v>
      </c>
      <c r="I762" s="16" t="str">
        <f>IF(BIASA[[#This Row],[CTN]]=BIASA[[#This Row],[AWAL]],"",BIASA[[#This Row],[CTN]])</f>
        <v/>
      </c>
    </row>
    <row r="763" spans="1:9" x14ac:dyDescent="0.25">
      <c r="A763" t="str">
        <f>LOWER(SUBSTITUTE(SUBSTITUTE(SUBSTITUTE(BIASA[[#This Row],[NAMA BARANG]]," ",""),"-",""),".",""))</f>
        <v>dokchp60florecion/yoeker</v>
      </c>
      <c r="B763">
        <f>IF(BIASA[[#This Row],[CTN]]=0,"",COUNT($B$2:$B762)+1)</f>
        <v>761</v>
      </c>
      <c r="C763" t="s">
        <v>1044</v>
      </c>
      <c r="D763" s="9" t="s">
        <v>221</v>
      </c>
      <c r="E763">
        <f>SUM(BIASA[[#This Row],[AWAL]]-BIASA[[#This Row],[KELUAR]])</f>
        <v>10</v>
      </c>
      <c r="F763">
        <v>10</v>
      </c>
      <c r="G763" t="str">
        <f>IFERROR(INDEX(masuk[CTN],MATCH("B"&amp;ROW()-ROWS($A$1:$A$2),masuk[id],0)),"")</f>
        <v/>
      </c>
      <c r="H763">
        <f>SUMIF(keluar[concat],BIASA[[#This Row],[concat]],keluar[CTN])</f>
        <v>0</v>
      </c>
      <c r="I763" s="16" t="str">
        <f>IF(BIASA[[#This Row],[CTN]]=BIASA[[#This Row],[AWAL]],"",BIASA[[#This Row],[CTN]])</f>
        <v/>
      </c>
    </row>
    <row r="764" spans="1:9" x14ac:dyDescent="0.25">
      <c r="A764" t="str">
        <f>LOWER(SUBSTITUTE(SUBSTITUTE(SUBSTITUTE(BIASA[[#This Row],[NAMA BARANG]]," ",""),"-",""),".",""))</f>
        <v>dokkeepermicrotopkt340h</v>
      </c>
      <c r="B764">
        <f>IF(BIASA[[#This Row],[CTN]]=0,"",COUNT($B$2:$B763)+1)</f>
        <v>762</v>
      </c>
      <c r="C764" t="s">
        <v>1045</v>
      </c>
      <c r="D764" s="9" t="s">
        <v>2820</v>
      </c>
      <c r="E764">
        <f>SUM(BIASA[[#This Row],[AWAL]]-BIASA[[#This Row],[KELUAR]])</f>
        <v>5</v>
      </c>
      <c r="F764">
        <v>5</v>
      </c>
      <c r="G764" t="str">
        <f>IFERROR(INDEX(masuk[CTN],MATCH("B"&amp;ROW()-ROWS($A$1:$A$2),masuk[id],0)),"")</f>
        <v/>
      </c>
      <c r="H764">
        <f>SUMIF(keluar[concat],BIASA[[#This Row],[concat]],keluar[CTN])</f>
        <v>0</v>
      </c>
      <c r="I764" s="16" t="str">
        <f>IF(BIASA[[#This Row],[CTN]]=BIASA[[#This Row],[AWAL]],"",BIASA[[#This Row],[CTN]])</f>
        <v/>
      </c>
    </row>
    <row r="765" spans="1:9" x14ac:dyDescent="0.25">
      <c r="A765" t="str">
        <f>LOWER(SUBSTITUTE(SUBSTITUTE(SUBSTITUTE(BIASA[[#This Row],[NAMA BARANG]]," ",""),"-",""),".",""))</f>
        <v>dokkeeperoptimabiru</v>
      </c>
      <c r="B765">
        <f>IF(BIASA[[#This Row],[CTN]]=0,"",COUNT($B$2:$B764)+1)</f>
        <v>763</v>
      </c>
      <c r="C765" t="s">
        <v>1046</v>
      </c>
      <c r="D765" s="9" t="s">
        <v>2893</v>
      </c>
      <c r="E765">
        <f>SUM(BIASA[[#This Row],[AWAL]]-BIASA[[#This Row],[KELUAR]])</f>
        <v>1</v>
      </c>
      <c r="F765">
        <v>1</v>
      </c>
      <c r="G765" t="str">
        <f>IFERROR(INDEX(masuk[CTN],MATCH("B"&amp;ROW()-ROWS($A$1:$A$2),masuk[id],0)),"")</f>
        <v/>
      </c>
      <c r="H765">
        <f>SUMIF(keluar[concat],BIASA[[#This Row],[concat]],keluar[CTN])</f>
        <v>0</v>
      </c>
      <c r="I765" s="16" t="str">
        <f>IF(BIASA[[#This Row],[CTN]]=BIASA[[#This Row],[AWAL]],"",BIASA[[#This Row],[CTN]])</f>
        <v/>
      </c>
    </row>
    <row r="766" spans="1:9" x14ac:dyDescent="0.25">
      <c r="A766" t="str">
        <f>LOWER(SUBSTITUTE(SUBSTITUTE(SUBSTITUTE(BIASA[[#This Row],[NAMA BARANG]]," ",""),"-",""),".",""))</f>
        <v>dokretdiplomat</v>
      </c>
      <c r="B766">
        <f>IF(BIASA[[#This Row],[CTN]]=0,"",COUNT($B$2:$B765)+1)</f>
        <v>764</v>
      </c>
      <c r="C766" t="s">
        <v>1047</v>
      </c>
      <c r="D766" s="9" t="s">
        <v>2893</v>
      </c>
      <c r="E766">
        <f>SUM(BIASA[[#This Row],[AWAL]]-BIASA[[#This Row],[KELUAR]])</f>
        <v>2</v>
      </c>
      <c r="F766">
        <v>2</v>
      </c>
      <c r="G766" t="str">
        <f>IFERROR(INDEX(masuk[CTN],MATCH("B"&amp;ROW()-ROWS($A$1:$A$2),masuk[id],0)),"")</f>
        <v/>
      </c>
      <c r="H766">
        <f>SUMIF(keluar[concat],BIASA[[#This Row],[concat]],keluar[CTN])</f>
        <v>0</v>
      </c>
      <c r="I766" s="16" t="str">
        <f>IF(BIASA[[#This Row],[CTN]]=BIASA[[#This Row],[AWAL]],"",BIASA[[#This Row],[CTN]])</f>
        <v/>
      </c>
    </row>
    <row r="767" spans="1:9" x14ac:dyDescent="0.25">
      <c r="A767" t="str">
        <f>LOWER(SUBSTITUTE(SUBSTITUTE(SUBSTITUTE(BIASA[[#This Row],[NAMA BARANG]]," ",""),"-",""),".",""))</f>
        <v>dokumenkeeperhd50</v>
      </c>
      <c r="B767">
        <f>IF(BIASA[[#This Row],[CTN]]=0,"",COUNT($B$2:$B766)+1)</f>
        <v>765</v>
      </c>
      <c r="C767" t="s">
        <v>1048</v>
      </c>
      <c r="D767" s="9" t="s">
        <v>2881</v>
      </c>
      <c r="E767">
        <f>SUM(BIASA[[#This Row],[AWAL]]-BIASA[[#This Row],[KELUAR]])</f>
        <v>1</v>
      </c>
      <c r="F767">
        <v>1</v>
      </c>
      <c r="G767" t="str">
        <f>IFERROR(INDEX(masuk[CTN],MATCH("B"&amp;ROW()-ROWS($A$1:$A$2),masuk[id],0)),"")</f>
        <v/>
      </c>
      <c r="H767">
        <f>SUMIF(keluar[concat],BIASA[[#This Row],[concat]],keluar[CTN])</f>
        <v>0</v>
      </c>
      <c r="I767" s="16" t="str">
        <f>IF(BIASA[[#This Row],[CTN]]=BIASA[[#This Row],[AWAL]],"",BIASA[[#This Row],[CTN]])</f>
        <v/>
      </c>
    </row>
    <row r="768" spans="1:9" x14ac:dyDescent="0.25">
      <c r="A768" t="str">
        <f>LOWER(SUBSTITUTE(SUBSTITUTE(SUBSTITUTE(BIASA[[#This Row],[NAMA BARANG]]," ",""),"-",""),".",""))</f>
        <v>dokumenmicrotopkt320</v>
      </c>
      <c r="B768">
        <f>IF(BIASA[[#This Row],[CTN]]=0,"",COUNT($B$2:$B767)+1)</f>
        <v>766</v>
      </c>
      <c r="C768" t="s">
        <v>1049</v>
      </c>
      <c r="D768" s="9" t="s">
        <v>2791</v>
      </c>
      <c r="E768">
        <f>SUM(BIASA[[#This Row],[AWAL]]-BIASA[[#This Row],[KELUAR]])</f>
        <v>3</v>
      </c>
      <c r="F768">
        <v>3</v>
      </c>
      <c r="G768" t="str">
        <f>IFERROR(INDEX(masuk[CTN],MATCH("B"&amp;ROW()-ROWS($A$1:$A$2),masuk[id],0)),"")</f>
        <v/>
      </c>
      <c r="H768">
        <f>SUMIF(keluar[concat],BIASA[[#This Row],[concat]],keluar[CTN])</f>
        <v>0</v>
      </c>
      <c r="I768" s="16" t="str">
        <f>IF(BIASA[[#This Row],[CTN]]=BIASA[[#This Row],[AWAL]],"",BIASA[[#This Row],[CTN]])</f>
        <v/>
      </c>
    </row>
    <row r="769" spans="1:9" x14ac:dyDescent="0.25">
      <c r="A769" t="str">
        <f>LOWER(SUBSTITUTE(SUBSTITUTE(SUBSTITUTE(BIASA[[#This Row],[NAMA BARANG]]," ",""),"-",""),".",""))</f>
        <v>dokumenutn201</v>
      </c>
      <c r="B769">
        <f>IF(BIASA[[#This Row],[CTN]]=0,"",COUNT($B$2:$B768)+1)</f>
        <v>767</v>
      </c>
      <c r="C769" t="s">
        <v>1050</v>
      </c>
      <c r="D769" s="9" t="s">
        <v>2893</v>
      </c>
      <c r="E769">
        <f>SUM(BIASA[[#This Row],[AWAL]]-BIASA[[#This Row],[KELUAR]])</f>
        <v>14</v>
      </c>
      <c r="F769">
        <v>14</v>
      </c>
      <c r="G769" t="str">
        <f>IFERROR(INDEX(masuk[CTN],MATCH("B"&amp;ROW()-ROWS($A$1:$A$2),masuk[id],0)),"")</f>
        <v/>
      </c>
      <c r="H769">
        <f>SUMIF(keluar[concat],BIASA[[#This Row],[concat]],keluar[CTN])</f>
        <v>0</v>
      </c>
      <c r="I769" s="16" t="str">
        <f>IF(BIASA[[#This Row],[CTN]]=BIASA[[#This Row],[AWAL]],"",BIASA[[#This Row],[CTN]])</f>
        <v/>
      </c>
    </row>
    <row r="770" spans="1:9" x14ac:dyDescent="0.25">
      <c r="A770" t="str">
        <f>LOWER(SUBSTITUTE(SUBSTITUTE(SUBSTITUTE(BIASA[[#This Row],[NAMA BARANG]]," ",""),"-",""),".",""))</f>
        <v>doublefoamkojiko2"</v>
      </c>
      <c r="B770">
        <f>IF(BIASA[[#This Row],[CTN]]=0,"",COUNT($B$2:$B769)+1)</f>
        <v>768</v>
      </c>
      <c r="C770" t="s">
        <v>1051</v>
      </c>
      <c r="D770" s="9">
        <v>150</v>
      </c>
      <c r="E770">
        <f>SUM(BIASA[[#This Row],[AWAL]]-BIASA[[#This Row],[KELUAR]])</f>
        <v>6</v>
      </c>
      <c r="F770">
        <v>6</v>
      </c>
      <c r="G770" t="str">
        <f>IFERROR(INDEX(masuk[CTN],MATCH("B"&amp;ROW()-ROWS($A$1:$A$2),masuk[id],0)),"")</f>
        <v/>
      </c>
      <c r="H770">
        <f>SUMIF(keluar[concat],BIASA[[#This Row],[concat]],keluar[CTN])</f>
        <v>0</v>
      </c>
      <c r="I770" s="16" t="str">
        <f>IF(BIASA[[#This Row],[CTN]]=BIASA[[#This Row],[AWAL]],"",BIASA[[#This Row],[CTN]])</f>
        <v/>
      </c>
    </row>
    <row r="771" spans="1:9" x14ac:dyDescent="0.25">
      <c r="A771" t="str">
        <f>LOWER(SUBSTITUTE(SUBSTITUTE(SUBSTITUTE(BIASA[[#This Row],[NAMA BARANG]]," ",""),"-",""),".",""))</f>
        <v>doublefoampolarsp015(4)/f(2)</v>
      </c>
      <c r="B771">
        <f>IF(BIASA[[#This Row],[CTN]]=0,"",COUNT($B$2:$B770)+1)</f>
        <v>769</v>
      </c>
      <c r="C771" t="s">
        <v>1052</v>
      </c>
      <c r="D771" s="9" t="s">
        <v>241</v>
      </c>
      <c r="E771">
        <f>SUM(BIASA[[#This Row],[AWAL]]-BIASA[[#This Row],[KELUAR]])</f>
        <v>6</v>
      </c>
      <c r="F771">
        <v>6</v>
      </c>
      <c r="G771" t="str">
        <f>IFERROR(INDEX(masuk[CTN],MATCH("B"&amp;ROW()-ROWS($A$1:$A$2),masuk[id],0)),"")</f>
        <v/>
      </c>
      <c r="H771">
        <f>SUMIF(keluar[concat],BIASA[[#This Row],[concat]],keluar[CTN])</f>
        <v>0</v>
      </c>
      <c r="I771" s="16" t="str">
        <f>IF(BIASA[[#This Row],[CTN]]=BIASA[[#This Row],[AWAL]],"",BIASA[[#This Row],[CTN]])</f>
        <v/>
      </c>
    </row>
    <row r="772" spans="1:9" x14ac:dyDescent="0.25">
      <c r="A772" t="str">
        <f>LOWER(SUBSTITUTE(SUBSTITUTE(SUBSTITUTE(BIASA[[#This Row],[NAMA BARANG]]," ",""),"-",""),".",""))</f>
        <v>doublefoampolarsp016(2)/f(4)</v>
      </c>
      <c r="B772">
        <f>IF(BIASA[[#This Row],[CTN]]=0,"",COUNT($B$2:$B771)+1)</f>
        <v>770</v>
      </c>
      <c r="C772" t="s">
        <v>1053</v>
      </c>
      <c r="D772" s="9" t="s">
        <v>241</v>
      </c>
      <c r="E772">
        <f>SUM(BIASA[[#This Row],[AWAL]]-BIASA[[#This Row],[KELUAR]])</f>
        <v>6</v>
      </c>
      <c r="F772">
        <v>6</v>
      </c>
      <c r="G772" t="str">
        <f>IFERROR(INDEX(masuk[CTN],MATCH("B"&amp;ROW()-ROWS($A$1:$A$2),masuk[id],0)),"")</f>
        <v/>
      </c>
      <c r="H772">
        <f>SUMIF(keluar[concat],BIASA[[#This Row],[concat]],keluar[CTN])</f>
        <v>0</v>
      </c>
      <c r="I772" s="16" t="str">
        <f>IF(BIASA[[#This Row],[CTN]]=BIASA[[#This Row],[AWAL]],"",BIASA[[#This Row],[CTN]])</f>
        <v/>
      </c>
    </row>
    <row r="773" spans="1:9" x14ac:dyDescent="0.25">
      <c r="A773" t="str">
        <f>LOWER(SUBSTITUTE(SUBSTITUTE(SUBSTITUTE(BIASA[[#This Row],[NAMA BARANG]]," ",""),"-",""),".",""))</f>
        <v>doubletapenippon1hj</v>
      </c>
      <c r="B773">
        <f>IF(BIASA[[#This Row],[CTN]]=0,"",COUNT($B$2:$B772)+1)</f>
        <v>771</v>
      </c>
      <c r="C773" t="s">
        <v>1054</v>
      </c>
      <c r="D773" s="9">
        <v>150</v>
      </c>
      <c r="E773">
        <f>SUM(BIASA[[#This Row],[AWAL]]-BIASA[[#This Row],[KELUAR]])</f>
        <v>90</v>
      </c>
      <c r="F773">
        <v>90</v>
      </c>
      <c r="G773" t="str">
        <f>IFERROR(INDEX(masuk[CTN],MATCH("B"&amp;ROW()-ROWS($A$1:$A$2),masuk[id],0)),"")</f>
        <v/>
      </c>
      <c r="H773">
        <f>SUMIF(keluar[concat],BIASA[[#This Row],[concat]],keluar[CTN])</f>
        <v>0</v>
      </c>
      <c r="I773" s="16" t="str">
        <f>IF(BIASA[[#This Row],[CTN]]=BIASA[[#This Row],[AWAL]],"",BIASA[[#This Row],[CTN]])</f>
        <v/>
      </c>
    </row>
    <row r="774" spans="1:9" x14ac:dyDescent="0.25">
      <c r="A774" t="str">
        <f>LOWER(SUBSTITUTE(SUBSTITUTE(SUBSTITUTE(BIASA[[#This Row],[NAMA BARANG]]," ",""),"-",""),".",""))</f>
        <v>drawingboard2mukads20x30k</v>
      </c>
      <c r="B774">
        <f>IF(BIASA[[#This Row],[CTN]]=0,"",COUNT($B$2:$B773)+1)</f>
        <v>772</v>
      </c>
      <c r="C774" t="s">
        <v>1055</v>
      </c>
      <c r="D774" s="9" t="s">
        <v>206</v>
      </c>
      <c r="E774">
        <f>SUM(BIASA[[#This Row],[AWAL]]-BIASA[[#This Row],[KELUAR]])</f>
        <v>2</v>
      </c>
      <c r="F774">
        <v>2</v>
      </c>
      <c r="G774" t="str">
        <f>IFERROR(INDEX(masuk[CTN],MATCH("B"&amp;ROW()-ROWS($A$1:$A$2),masuk[id],0)),"")</f>
        <v/>
      </c>
      <c r="H774">
        <f>SUMIF(keluar[concat],BIASA[[#This Row],[concat]],keluar[CTN])</f>
        <v>0</v>
      </c>
      <c r="I774" s="16" t="str">
        <f>IF(BIASA[[#This Row],[CTN]]=BIASA[[#This Row],[AWAL]],"",BIASA[[#This Row],[CTN]])</f>
        <v/>
      </c>
    </row>
    <row r="775" spans="1:9" x14ac:dyDescent="0.25">
      <c r="A775" t="str">
        <f>LOWER(SUBSTITUTE(SUBSTITUTE(SUBSTITUTE(BIASA[[#This Row],[NAMA BARANG]]," ",""),"-",""),".",""))</f>
        <v>drawingboard2mukads25x35k</v>
      </c>
      <c r="B775">
        <f>IF(BIASA[[#This Row],[CTN]]=0,"",COUNT($B$2:$B774)+1)</f>
        <v>773</v>
      </c>
      <c r="C775" t="s">
        <v>1056</v>
      </c>
      <c r="D775" s="9" t="s">
        <v>210</v>
      </c>
      <c r="E775">
        <f>SUM(BIASA[[#This Row],[AWAL]]-BIASA[[#This Row],[KELUAR]])</f>
        <v>2</v>
      </c>
      <c r="F775">
        <v>2</v>
      </c>
      <c r="G775" t="str">
        <f>IFERROR(INDEX(masuk[CTN],MATCH("B"&amp;ROW()-ROWS($A$1:$A$2),masuk[id],0)),"")</f>
        <v/>
      </c>
      <c r="H775">
        <f>SUMIF(keluar[concat],BIASA[[#This Row],[concat]],keluar[CTN])</f>
        <v>0</v>
      </c>
      <c r="I775" s="16" t="str">
        <f>IF(BIASA[[#This Row],[CTN]]=BIASA[[#This Row],[AWAL]],"",BIASA[[#This Row],[CTN]])</f>
        <v/>
      </c>
    </row>
    <row r="776" spans="1:9" x14ac:dyDescent="0.25">
      <c r="A776" t="str">
        <f>LOWER(SUBSTITUTE(SUBSTITUTE(SUBSTITUTE(BIASA[[#This Row],[NAMA BARANG]]," ",""),"-",""),".",""))</f>
        <v>drawingboardbt21no216</v>
      </c>
      <c r="B776">
        <f>IF(BIASA[[#This Row],[CTN]]=0,"",COUNT($B$2:$B775)+1)</f>
        <v>774</v>
      </c>
      <c r="C776" t="s">
        <v>1057</v>
      </c>
      <c r="D776" s="9" t="s">
        <v>215</v>
      </c>
      <c r="E776">
        <f>SUM(BIASA[[#This Row],[AWAL]]-BIASA[[#This Row],[KELUAR]])</f>
        <v>4</v>
      </c>
      <c r="F776">
        <v>4</v>
      </c>
      <c r="G776" t="str">
        <f>IFERROR(INDEX(masuk[CTN],MATCH("B"&amp;ROW()-ROWS($A$1:$A$2),masuk[id],0)),"")</f>
        <v/>
      </c>
      <c r="H776">
        <f>SUMIF(keluar[concat],BIASA[[#This Row],[concat]],keluar[CTN])</f>
        <v>0</v>
      </c>
      <c r="I776" s="16" t="str">
        <f>IF(BIASA[[#This Row],[CTN]]=BIASA[[#This Row],[AWAL]],"",BIASA[[#This Row],[CTN]])</f>
        <v/>
      </c>
    </row>
    <row r="777" spans="1:9" x14ac:dyDescent="0.25">
      <c r="A777" t="str">
        <f>LOWER(SUBSTITUTE(SUBSTITUTE(SUBSTITUTE(BIASA[[#This Row],[NAMA BARANG]]," ",""),"-",""),".",""))</f>
        <v>drawingboardfancykecilfd057</v>
      </c>
      <c r="B777">
        <f>IF(BIASA[[#This Row],[CTN]]=0,"",COUNT($B$2:$B776)+1)</f>
        <v>775</v>
      </c>
      <c r="C777" t="s">
        <v>1058</v>
      </c>
      <c r="D777" s="9" t="s">
        <v>215</v>
      </c>
      <c r="E777">
        <f>SUM(BIASA[[#This Row],[AWAL]]-BIASA[[#This Row],[KELUAR]])</f>
        <v>26</v>
      </c>
      <c r="F777">
        <v>26</v>
      </c>
      <c r="G777" t="str">
        <f>IFERROR(INDEX(masuk[CTN],MATCH("B"&amp;ROW()-ROWS($A$1:$A$2),masuk[id],0)),"")</f>
        <v/>
      </c>
      <c r="H777">
        <f>SUMIF(keluar[concat],BIASA[[#This Row],[concat]],keluar[CTN])</f>
        <v>0</v>
      </c>
      <c r="I777" s="16" t="str">
        <f>IF(BIASA[[#This Row],[CTN]]=BIASA[[#This Row],[AWAL]],"",BIASA[[#This Row],[CTN]])</f>
        <v/>
      </c>
    </row>
    <row r="778" spans="1:9" x14ac:dyDescent="0.25">
      <c r="A778" t="str">
        <f>LOWER(SUBSTITUTE(SUBSTITUTE(SUBSTITUTE(BIASA[[#This Row],[NAMA BARANG]]," ",""),"-",""),".",""))</f>
        <v>drawingboardkertas(29x21)</v>
      </c>
      <c r="B778">
        <f>IF(BIASA[[#This Row],[CTN]]=0,"",COUNT($B$2:$B777)+1)</f>
        <v>776</v>
      </c>
      <c r="C778" t="s">
        <v>1059</v>
      </c>
      <c r="D778" s="9" t="s">
        <v>2883</v>
      </c>
      <c r="E778">
        <f>SUM(BIASA[[#This Row],[AWAL]]-BIASA[[#This Row],[KELUAR]])</f>
        <v>4</v>
      </c>
      <c r="F778">
        <v>4</v>
      </c>
      <c r="G778" t="str">
        <f>IFERROR(INDEX(masuk[CTN],MATCH("B"&amp;ROW()-ROWS($A$1:$A$2),masuk[id],0)),"")</f>
        <v/>
      </c>
      <c r="H778">
        <f>SUMIF(keluar[concat],BIASA[[#This Row],[concat]],keluar[CTN])</f>
        <v>0</v>
      </c>
      <c r="I778" s="16" t="str">
        <f>IF(BIASA[[#This Row],[CTN]]=BIASA[[#This Row],[AWAL]],"",BIASA[[#This Row],[CTN]])</f>
        <v/>
      </c>
    </row>
    <row r="779" spans="1:9" x14ac:dyDescent="0.25">
      <c r="A779" t="str">
        <f>LOWER(SUBSTITUTE(SUBSTITUTE(SUBSTITUTE(BIASA[[#This Row],[NAMA BARANG]]," ",""),"-",""),".",""))</f>
        <v>drawingboardkertas29x21</v>
      </c>
      <c r="B779">
        <f>IF(BIASA[[#This Row],[CTN]]=0,"",COUNT($B$2:$B778)+1)</f>
        <v>777</v>
      </c>
      <c r="C779" t="s">
        <v>1060</v>
      </c>
      <c r="D779" s="9" t="s">
        <v>221</v>
      </c>
      <c r="E779">
        <f>SUM(BIASA[[#This Row],[AWAL]]-BIASA[[#This Row],[KELUAR]])</f>
        <v>5</v>
      </c>
      <c r="F779">
        <v>5</v>
      </c>
      <c r="G779" t="str">
        <f>IFERROR(INDEX(masuk[CTN],MATCH("B"&amp;ROW()-ROWS($A$1:$A$2),masuk[id],0)),"")</f>
        <v/>
      </c>
      <c r="H779">
        <f>SUMIF(keluar[concat],BIASA[[#This Row],[concat]],keluar[CTN])</f>
        <v>0</v>
      </c>
      <c r="I779" s="16" t="str">
        <f>IF(BIASA[[#This Row],[CTN]]=BIASA[[#This Row],[AWAL]],"",BIASA[[#This Row],[CTN]])</f>
        <v/>
      </c>
    </row>
    <row r="780" spans="1:9" x14ac:dyDescent="0.25">
      <c r="A780" t="str">
        <f>LOWER(SUBSTITUTE(SUBSTITUTE(SUBSTITUTE(BIASA[[#This Row],[NAMA BARANG]]," ",""),"-",""),".",""))</f>
        <v>drawingboardsh0902d/20x30</v>
      </c>
      <c r="B780">
        <f>IF(BIASA[[#This Row],[CTN]]=0,"",COUNT($B$2:$B779)+1)</f>
        <v>778</v>
      </c>
      <c r="C780" t="s">
        <v>1061</v>
      </c>
      <c r="D780" s="9" t="s">
        <v>206</v>
      </c>
      <c r="E780">
        <f>SUM(BIASA[[#This Row],[AWAL]]-BIASA[[#This Row],[KELUAR]])</f>
        <v>16</v>
      </c>
      <c r="F780">
        <v>16</v>
      </c>
      <c r="G780" t="str">
        <f>IFERROR(INDEX(masuk[CTN],MATCH("B"&amp;ROW()-ROWS($A$1:$A$2),masuk[id],0)),"")</f>
        <v/>
      </c>
      <c r="H780">
        <f>SUMIF(keluar[concat],BIASA[[#This Row],[concat]],keluar[CTN])</f>
        <v>0</v>
      </c>
      <c r="I780" s="16" t="str">
        <f>IF(BIASA[[#This Row],[CTN]]=BIASA[[#This Row],[AWAL]],"",BIASA[[#This Row],[CTN]])</f>
        <v/>
      </c>
    </row>
    <row r="781" spans="1:9" x14ac:dyDescent="0.25">
      <c r="A781" t="str">
        <f>LOWER(SUBSTITUTE(SUBSTITUTE(SUBSTITUTE(BIASA[[#This Row],[NAMA BARANG]]," ",""),"-",""),".",""))</f>
        <v>elevatedtray602</v>
      </c>
      <c r="B781">
        <f>IF(BIASA[[#This Row],[CTN]]=0,"",COUNT($B$2:$B780)+1)</f>
        <v>779</v>
      </c>
      <c r="C781" t="s">
        <v>1062</v>
      </c>
      <c r="D781" s="9" t="s">
        <v>2894</v>
      </c>
      <c r="E781">
        <f>SUM(BIASA[[#This Row],[AWAL]]-BIASA[[#This Row],[KELUAR]])</f>
        <v>2</v>
      </c>
      <c r="F781">
        <v>2</v>
      </c>
      <c r="G781" t="str">
        <f>IFERROR(INDEX(masuk[CTN],MATCH("B"&amp;ROW()-ROWS($A$1:$A$2),masuk[id],0)),"")</f>
        <v/>
      </c>
      <c r="H781">
        <f>SUMIF(keluar[concat],BIASA[[#This Row],[concat]],keluar[CTN])</f>
        <v>0</v>
      </c>
      <c r="I781" s="16" t="str">
        <f>IF(BIASA[[#This Row],[CTN]]=BIASA[[#This Row],[AWAL]],"",BIASA[[#This Row],[CTN]])</f>
        <v/>
      </c>
    </row>
    <row r="782" spans="1:9" x14ac:dyDescent="0.25">
      <c r="A782" t="str">
        <f>LOWER(SUBSTITUTE(SUBSTITUTE(SUBSTITUTE(BIASA[[#This Row],[NAMA BARANG]]," ",""),"-",""),".",""))</f>
        <v>elevatedtraymicrotop603</v>
      </c>
      <c r="B782">
        <f>IF(BIASA[[#This Row],[CTN]]=0,"",COUNT($B$2:$B781)+1)</f>
        <v>780</v>
      </c>
      <c r="C782" t="s">
        <v>1063</v>
      </c>
      <c r="D782" s="9" t="s">
        <v>2895</v>
      </c>
      <c r="E782">
        <f>SUM(BIASA[[#This Row],[AWAL]]-BIASA[[#This Row],[KELUAR]])</f>
        <v>4</v>
      </c>
      <c r="F782">
        <v>4</v>
      </c>
      <c r="G782" t="str">
        <f>IFERROR(INDEX(masuk[CTN],MATCH("B"&amp;ROW()-ROWS($A$1:$A$2),masuk[id],0)),"")</f>
        <v/>
      </c>
      <c r="H782">
        <f>SUMIF(keluar[concat],BIASA[[#This Row],[concat]],keluar[CTN])</f>
        <v>0</v>
      </c>
      <c r="I782" s="16" t="str">
        <f>IF(BIASA[[#This Row],[CTN]]=BIASA[[#This Row],[AWAL]],"",BIASA[[#This Row],[CTN]])</f>
        <v/>
      </c>
    </row>
    <row r="783" spans="1:9" x14ac:dyDescent="0.25">
      <c r="A783" t="str">
        <f>LOWER(SUBSTITUTE(SUBSTITUTE(SUBSTITUTE(BIASA[[#This Row],[NAMA BARANG]]," ",""),"-",""),".",""))</f>
        <v>expandingfile5304</v>
      </c>
      <c r="B783">
        <f>IF(BIASA[[#This Row],[CTN]]=0,"",COUNT($B$2:$B782)+1)</f>
        <v>781</v>
      </c>
      <c r="C783" t="s">
        <v>1064</v>
      </c>
      <c r="D783" s="9" t="s">
        <v>210</v>
      </c>
      <c r="E783">
        <f>SUM(BIASA[[#This Row],[AWAL]]-BIASA[[#This Row],[KELUAR]])</f>
        <v>13</v>
      </c>
      <c r="F783">
        <v>13</v>
      </c>
      <c r="G783" t="str">
        <f>IFERROR(INDEX(masuk[CTN],MATCH("B"&amp;ROW()-ROWS($A$1:$A$2),masuk[id],0)),"")</f>
        <v/>
      </c>
      <c r="H783">
        <f>SUMIF(keluar[concat],BIASA[[#This Row],[concat]],keluar[CTN])</f>
        <v>0</v>
      </c>
      <c r="I783" s="16" t="str">
        <f>IF(BIASA[[#This Row],[CTN]]=BIASA[[#This Row],[AWAL]],"",BIASA[[#This Row],[CTN]])</f>
        <v/>
      </c>
    </row>
    <row r="784" spans="1:9" x14ac:dyDescent="0.25">
      <c r="A784" t="str">
        <f>LOWER(SUBSTITUTE(SUBSTITUTE(SUBSTITUTE(BIASA[[#This Row],[NAMA BARANG]]," ",""),"-",""),".",""))</f>
        <v>expandingfile8402</v>
      </c>
      <c r="B784">
        <f>IF(BIASA[[#This Row],[CTN]]=0,"",COUNT($B$2:$B783)+1)</f>
        <v>782</v>
      </c>
      <c r="C784" t="s">
        <v>1065</v>
      </c>
      <c r="D784" s="9" t="s">
        <v>243</v>
      </c>
      <c r="E784">
        <f>SUM(BIASA[[#This Row],[AWAL]]-BIASA[[#This Row],[KELUAR]])</f>
        <v>2</v>
      </c>
      <c r="F784">
        <v>2</v>
      </c>
      <c r="G784" t="str">
        <f>IFERROR(INDEX(masuk[CTN],MATCH("B"&amp;ROW()-ROWS($A$1:$A$2),masuk[id],0)),"")</f>
        <v/>
      </c>
      <c r="H784">
        <f>SUMIF(keluar[concat],BIASA[[#This Row],[concat]],keluar[CTN])</f>
        <v>0</v>
      </c>
      <c r="I784" s="16" t="str">
        <f>IF(BIASA[[#This Row],[CTN]]=BIASA[[#This Row],[AWAL]],"",BIASA[[#This Row],[CTN]])</f>
        <v/>
      </c>
    </row>
    <row r="785" spans="1:9" x14ac:dyDescent="0.25">
      <c r="A785" t="str">
        <f>LOWER(SUBSTITUTE(SUBSTITUTE(SUBSTITUTE(BIASA[[#This Row],[NAMA BARANG]]," ",""),"-",""),".",""))</f>
        <v>expandingfiletz2012</v>
      </c>
      <c r="B785">
        <f>IF(BIASA[[#This Row],[CTN]]=0,"",COUNT($B$2:$B784)+1)</f>
        <v>783</v>
      </c>
      <c r="C785" t="s">
        <v>1067</v>
      </c>
      <c r="D785" s="9" t="s">
        <v>2788</v>
      </c>
      <c r="E785">
        <f>SUM(BIASA[[#This Row],[AWAL]]-BIASA[[#This Row],[KELUAR]])</f>
        <v>12</v>
      </c>
      <c r="F785">
        <v>12</v>
      </c>
      <c r="G785" t="str">
        <f>IFERROR(INDEX(masuk[CTN],MATCH("B"&amp;ROW()-ROWS($A$1:$A$2),masuk[id],0)),"")</f>
        <v/>
      </c>
      <c r="H785">
        <f>SUMIF(keluar[concat],BIASA[[#This Row],[concat]],keluar[CTN])</f>
        <v>0</v>
      </c>
      <c r="I785" s="16" t="str">
        <f>IF(BIASA[[#This Row],[CTN]]=BIASA[[#This Row],[AWAL]],"",BIASA[[#This Row],[CTN]])</f>
        <v/>
      </c>
    </row>
    <row r="786" spans="1:9" x14ac:dyDescent="0.25">
      <c r="A786" t="str">
        <f>LOWER(SUBSTITUTE(SUBSTITUTE(SUBSTITUTE(BIASA[[#This Row],[NAMA BARANG]]," ",""),"-",""),".",""))</f>
        <v>expandingfiletz2016</v>
      </c>
      <c r="B786">
        <f>IF(BIASA[[#This Row],[CTN]]=0,"",COUNT($B$2:$B785)+1)</f>
        <v>784</v>
      </c>
      <c r="C786" t="s">
        <v>1068</v>
      </c>
      <c r="D786" s="9" t="s">
        <v>2788</v>
      </c>
      <c r="E786">
        <f>SUM(BIASA[[#This Row],[AWAL]]-BIASA[[#This Row],[KELUAR]])</f>
        <v>4</v>
      </c>
      <c r="F786">
        <v>4</v>
      </c>
      <c r="G786" t="str">
        <f>IFERROR(INDEX(masuk[CTN],MATCH("B"&amp;ROW()-ROWS($A$1:$A$2),masuk[id],0)),"")</f>
        <v/>
      </c>
      <c r="H786">
        <f>SUMIF(keluar[concat],BIASA[[#This Row],[concat]],keluar[CTN])</f>
        <v>0</v>
      </c>
      <c r="I786" s="16" t="str">
        <f>IF(BIASA[[#This Row],[CTN]]=BIASA[[#This Row],[AWAL]],"",BIASA[[#This Row],[CTN]])</f>
        <v/>
      </c>
    </row>
    <row r="787" spans="1:9" x14ac:dyDescent="0.25">
      <c r="A787" t="str">
        <f>LOWER(SUBSTITUTE(SUBSTITUTE(SUBSTITUTE(BIASA[[#This Row],[NAMA BARANG]]," ",""),"-",""),".",""))</f>
        <v>fabriccolourca130(9ml)</v>
      </c>
      <c r="B787">
        <f>IF(BIASA[[#This Row],[CTN]]=0,"",COUNT($B$2:$B786)+1)</f>
        <v>785</v>
      </c>
      <c r="C787" t="s">
        <v>1069</v>
      </c>
      <c r="D787" s="9" t="s">
        <v>2896</v>
      </c>
      <c r="E787">
        <f>SUM(BIASA[[#This Row],[AWAL]]-BIASA[[#This Row],[KELUAR]])</f>
        <v>2</v>
      </c>
      <c r="F787">
        <v>2</v>
      </c>
      <c r="G787" t="str">
        <f>IFERROR(INDEX(masuk[CTN],MATCH("B"&amp;ROW()-ROWS($A$1:$A$2),masuk[id],0)),"")</f>
        <v/>
      </c>
      <c r="H787">
        <f>SUMIF(keluar[concat],BIASA[[#This Row],[concat]],keluar[CTN])</f>
        <v>0</v>
      </c>
      <c r="I787" s="16" t="str">
        <f>IF(BIASA[[#This Row],[CTN]]=BIASA[[#This Row],[AWAL]],"",BIASA[[#This Row],[CTN]])</f>
        <v/>
      </c>
    </row>
    <row r="788" spans="1:9" x14ac:dyDescent="0.25">
      <c r="A788" t="str">
        <f>LOWER(SUBSTITUTE(SUBSTITUTE(SUBSTITUTE(BIASA[[#This Row],[NAMA BARANG]]," ",""),"-",""),".",""))</f>
        <v>faceshieldanak(m)</v>
      </c>
      <c r="B788">
        <f>IF(BIASA[[#This Row],[CTN]]=0,"",COUNT($B$2:$B787)+1)</f>
        <v>786</v>
      </c>
      <c r="C788" t="s">
        <v>1070</v>
      </c>
      <c r="D788" s="9" t="s">
        <v>2787</v>
      </c>
      <c r="E788">
        <f>SUM(BIASA[[#This Row],[AWAL]]-BIASA[[#This Row],[KELUAR]])</f>
        <v>1</v>
      </c>
      <c r="F788">
        <v>1</v>
      </c>
      <c r="G788" t="str">
        <f>IFERROR(INDEX(masuk[CTN],MATCH("B"&amp;ROW()-ROWS($A$1:$A$2),masuk[id],0)),"")</f>
        <v/>
      </c>
      <c r="H788">
        <f>SUMIF(keluar[concat],BIASA[[#This Row],[concat]],keluar[CTN])</f>
        <v>0</v>
      </c>
      <c r="I788" s="16" t="str">
        <f>IF(BIASA[[#This Row],[CTN]]=BIASA[[#This Row],[AWAL]],"",BIASA[[#This Row],[CTN]])</f>
        <v/>
      </c>
    </row>
    <row r="789" spans="1:9" x14ac:dyDescent="0.25">
      <c r="A789" t="str">
        <f>LOWER(SUBSTITUTE(SUBSTITUTE(SUBSTITUTE(BIASA[[#This Row],[NAMA BARANG]]," ",""),"-",""),".",""))</f>
        <v>faceshielddewasa</v>
      </c>
      <c r="B789">
        <f>IF(BIASA[[#This Row],[CTN]]=0,"",COUNT($B$2:$B788)+1)</f>
        <v>787</v>
      </c>
      <c r="C789" t="s">
        <v>1071</v>
      </c>
      <c r="D789" s="9" t="s">
        <v>2787</v>
      </c>
      <c r="E789">
        <f>SUM(BIASA[[#This Row],[AWAL]]-BIASA[[#This Row],[KELUAR]])</f>
        <v>48</v>
      </c>
      <c r="F789">
        <v>48</v>
      </c>
      <c r="G789" t="str">
        <f>IFERROR(INDEX(masuk[CTN],MATCH("B"&amp;ROW()-ROWS($A$1:$A$2),masuk[id],0)),"")</f>
        <v/>
      </c>
      <c r="H789">
        <f>SUMIF(keluar[concat],BIASA[[#This Row],[concat]],keluar[CTN])</f>
        <v>0</v>
      </c>
      <c r="I789" s="16" t="str">
        <f>IF(BIASA[[#This Row],[CTN]]=BIASA[[#This Row],[AWAL]],"",BIASA[[#This Row],[CTN]])</f>
        <v/>
      </c>
    </row>
    <row r="790" spans="1:9" x14ac:dyDescent="0.25">
      <c r="A790" t="str">
        <f>LOWER(SUBSTITUTE(SUBSTITUTE(SUBSTITUTE(BIASA[[#This Row],[NAMA BARANG]]," ",""),"-",""),".",""))</f>
        <v>faceshieldkacamata12</v>
      </c>
      <c r="B790">
        <f>IF(BIASA[[#This Row],[CTN]]=0,"",COUNT($B$2:$B789)+1)</f>
        <v>788</v>
      </c>
      <c r="C790" t="s">
        <v>1072</v>
      </c>
      <c r="D790" s="9" t="s">
        <v>2897</v>
      </c>
      <c r="E790">
        <f>SUM(BIASA[[#This Row],[AWAL]]-BIASA[[#This Row],[KELUAR]])</f>
        <v>6</v>
      </c>
      <c r="F790">
        <v>6</v>
      </c>
      <c r="G790" t="str">
        <f>IFERROR(INDEX(masuk[CTN],MATCH("B"&amp;ROW()-ROWS($A$1:$A$2),masuk[id],0)),"")</f>
        <v/>
      </c>
      <c r="H790">
        <f>SUMIF(keluar[concat],BIASA[[#This Row],[concat]],keluar[CTN])</f>
        <v>0</v>
      </c>
      <c r="I790" s="16" t="str">
        <f>IF(BIASA[[#This Row],[CTN]]=BIASA[[#This Row],[AWAL]],"",BIASA[[#This Row],[CTN]])</f>
        <v/>
      </c>
    </row>
    <row r="791" spans="1:9" x14ac:dyDescent="0.25">
      <c r="A791" t="str">
        <f>LOWER(SUBSTITUTE(SUBSTITUTE(SUBSTITUTE(BIASA[[#This Row],[NAMA BARANG]]," ",""),"-",""),".",""))</f>
        <v>fancyset2062</v>
      </c>
      <c r="B791">
        <f>IF(BIASA[[#This Row],[CTN]]=0,"",COUNT($B$2:$B790)+1)</f>
        <v>789</v>
      </c>
      <c r="C791" t="s">
        <v>1073</v>
      </c>
      <c r="D791" s="9" t="s">
        <v>235</v>
      </c>
      <c r="E791">
        <f>SUM(BIASA[[#This Row],[AWAL]]-BIASA[[#This Row],[KELUAR]])</f>
        <v>12</v>
      </c>
      <c r="F791">
        <v>12</v>
      </c>
      <c r="G791" t="str">
        <f>IFERROR(INDEX(masuk[CTN],MATCH("B"&amp;ROW()-ROWS($A$1:$A$2),masuk[id],0)),"")</f>
        <v/>
      </c>
      <c r="H791">
        <f>SUMIF(keluar[concat],BIASA[[#This Row],[concat]],keluar[CTN])</f>
        <v>0</v>
      </c>
      <c r="I791" s="16" t="str">
        <f>IF(BIASA[[#This Row],[CTN]]=BIASA[[#This Row],[AWAL]],"",BIASA[[#This Row],[CTN]])</f>
        <v/>
      </c>
    </row>
    <row r="792" spans="1:9" x14ac:dyDescent="0.25">
      <c r="A792" t="str">
        <f>LOWER(SUBSTITUTE(SUBSTITUTE(SUBSTITUTE(BIASA[[#This Row],[NAMA BARANG]]," ",""),"-",""),".",""))</f>
        <v>fancyset2067</v>
      </c>
      <c r="B792">
        <f>IF(BIASA[[#This Row],[CTN]]=0,"",COUNT($B$2:$B791)+1)</f>
        <v>790</v>
      </c>
      <c r="C792" t="s">
        <v>1074</v>
      </c>
      <c r="D792" s="9" t="s">
        <v>235</v>
      </c>
      <c r="E792">
        <f>SUM(BIASA[[#This Row],[AWAL]]-BIASA[[#This Row],[KELUAR]])</f>
        <v>1</v>
      </c>
      <c r="F792">
        <v>1</v>
      </c>
      <c r="G792" t="str">
        <f>IFERROR(INDEX(masuk[CTN],MATCH("B"&amp;ROW()-ROWS($A$1:$A$2),masuk[id],0)),"")</f>
        <v/>
      </c>
      <c r="H792">
        <f>SUMIF(keluar[concat],BIASA[[#This Row],[concat]],keluar[CTN])</f>
        <v>0</v>
      </c>
      <c r="I792" s="16" t="str">
        <f>IF(BIASA[[#This Row],[CTN]]=BIASA[[#This Row],[AWAL]],"",BIASA[[#This Row],[CTN]])</f>
        <v/>
      </c>
    </row>
    <row r="793" spans="1:9" x14ac:dyDescent="0.25">
      <c r="A793" t="str">
        <f>LOWER(SUBSTITUTE(SUBSTITUTE(SUBSTITUTE(BIASA[[#This Row],[NAMA BARANG]]," ",""),"-",""),".",""))</f>
        <v>fancysetabjbsm30hk1</v>
      </c>
      <c r="B793">
        <f>IF(BIASA[[#This Row],[CTN]]=0,"",COUNT($B$2:$B792)+1)</f>
        <v>791</v>
      </c>
      <c r="C793" t="s">
        <v>1075</v>
      </c>
      <c r="D793" s="9" t="s">
        <v>2791</v>
      </c>
      <c r="E793">
        <f>SUM(BIASA[[#This Row],[AWAL]]-BIASA[[#This Row],[KELUAR]])</f>
        <v>50</v>
      </c>
      <c r="F793">
        <v>51</v>
      </c>
      <c r="G793" t="str">
        <f>IFERROR(INDEX(masuk[CTN],MATCH("B"&amp;ROW()-ROWS($A$1:$A$2),masuk[id],0)),"")</f>
        <v/>
      </c>
      <c r="H793">
        <f>SUMIF(keluar[concat],BIASA[[#This Row],[concat]],keluar[CTN])</f>
        <v>1</v>
      </c>
      <c r="I793" s="16">
        <f>IF(BIASA[[#This Row],[CTN]]=BIASA[[#This Row],[AWAL]],"",BIASA[[#This Row],[CTN]])</f>
        <v>50</v>
      </c>
    </row>
    <row r="794" spans="1:9" x14ac:dyDescent="0.25">
      <c r="A794" t="str">
        <f>LOWER(SUBSTITUTE(SUBSTITUTE(SUBSTITUTE(BIASA[[#This Row],[NAMA BARANG]]," ",""),"-",""),".",""))</f>
        <v>fancysetrs2008+pcmab</v>
      </c>
      <c r="B794">
        <f>IF(BIASA[[#This Row],[CTN]]=0,"",COUNT($B$2:$B793)+1)</f>
        <v>792</v>
      </c>
      <c r="C794" t="s">
        <v>1076</v>
      </c>
      <c r="D794" s="9" t="s">
        <v>2791</v>
      </c>
      <c r="E794">
        <f>SUM(BIASA[[#This Row],[AWAL]]-BIASA[[#This Row],[KELUAR]])</f>
        <v>12</v>
      </c>
      <c r="F794">
        <v>12</v>
      </c>
      <c r="G794" t="str">
        <f>IFERROR(INDEX(masuk[CTN],MATCH("B"&amp;ROW()-ROWS($A$1:$A$2),masuk[id],0)),"")</f>
        <v/>
      </c>
      <c r="H794">
        <f>SUMIF(keluar[concat],BIASA[[#This Row],[concat]],keluar[CTN])</f>
        <v>0</v>
      </c>
      <c r="I794" s="16" t="str">
        <f>IF(BIASA[[#This Row],[CTN]]=BIASA[[#This Row],[AWAL]],"",BIASA[[#This Row],[CTN]])</f>
        <v/>
      </c>
    </row>
    <row r="795" spans="1:9" x14ac:dyDescent="0.25">
      <c r="A795" t="str">
        <f>LOWER(SUBSTITUTE(SUBSTITUTE(SUBSTITUTE(BIASA[[#This Row],[NAMA BARANG]]," ",""),"-",""),".",""))</f>
        <v>fancysetrs3000</v>
      </c>
      <c r="B795">
        <f>IF(BIASA[[#This Row],[CTN]]=0,"",COUNT($B$2:$B794)+1)</f>
        <v>793</v>
      </c>
      <c r="C795" t="s">
        <v>1077</v>
      </c>
      <c r="D795" s="9">
        <v>240</v>
      </c>
      <c r="E795">
        <f>SUM(BIASA[[#This Row],[AWAL]]-BIASA[[#This Row],[KELUAR]])</f>
        <v>2</v>
      </c>
      <c r="F795">
        <v>2</v>
      </c>
      <c r="G795" t="str">
        <f>IFERROR(INDEX(masuk[CTN],MATCH("B"&amp;ROW()-ROWS($A$1:$A$2),masuk[id],0)),"")</f>
        <v/>
      </c>
      <c r="H795">
        <f>SUMIF(keluar[concat],BIASA[[#This Row],[concat]],keluar[CTN])</f>
        <v>0</v>
      </c>
      <c r="I795" s="16" t="str">
        <f>IF(BIASA[[#This Row],[CTN]]=BIASA[[#This Row],[AWAL]],"",BIASA[[#This Row],[CTN]])</f>
        <v/>
      </c>
    </row>
    <row r="796" spans="1:9" x14ac:dyDescent="0.25">
      <c r="A796" t="str">
        <f>LOWER(SUBSTITUTE(SUBSTITUTE(SUBSTITUTE(BIASA[[#This Row],[NAMA BARANG]]," ",""),"-",""),".",""))</f>
        <v>fancysetsf5896ab(4)/5696shaun(1)</v>
      </c>
      <c r="B796">
        <f>IF(BIASA[[#This Row],[CTN]]=0,"",COUNT($B$2:$B795)+1)</f>
        <v>794</v>
      </c>
      <c r="C796" t="s">
        <v>1078</v>
      </c>
      <c r="D796" s="9" t="s">
        <v>2791</v>
      </c>
      <c r="E796">
        <f>SUM(BIASA[[#This Row],[AWAL]]-BIASA[[#This Row],[KELUAR]])</f>
        <v>5</v>
      </c>
      <c r="F796">
        <v>5</v>
      </c>
      <c r="G796" t="str">
        <f>IFERROR(INDEX(masuk[CTN],MATCH("B"&amp;ROW()-ROWS($A$1:$A$2),masuk[id],0)),"")</f>
        <v/>
      </c>
      <c r="H796">
        <f>SUMIF(keluar[concat],BIASA[[#This Row],[concat]],keluar[CTN])</f>
        <v>0</v>
      </c>
      <c r="I796" s="16" t="str">
        <f>IF(BIASA[[#This Row],[CTN]]=BIASA[[#This Row],[AWAL]],"",BIASA[[#This Row],[CTN]])</f>
        <v/>
      </c>
    </row>
    <row r="797" spans="1:9" x14ac:dyDescent="0.25">
      <c r="A797" t="str">
        <f>LOWER(SUBSTITUTE(SUBSTITUTE(SUBSTITUTE(BIASA[[#This Row],[NAMA BARANG]]," ",""),"-",""),".",""))</f>
        <v>fancysetxd8005</v>
      </c>
      <c r="B797">
        <f>IF(BIASA[[#This Row],[CTN]]=0,"",COUNT($B$2:$B796)+1)</f>
        <v>795</v>
      </c>
      <c r="C797" t="s">
        <v>1079</v>
      </c>
      <c r="D797" s="9" t="s">
        <v>235</v>
      </c>
      <c r="E797">
        <f>SUM(BIASA[[#This Row],[AWAL]]-BIASA[[#This Row],[KELUAR]])</f>
        <v>15</v>
      </c>
      <c r="F797">
        <v>15</v>
      </c>
      <c r="G797" t="str">
        <f>IFERROR(INDEX(masuk[CTN],MATCH("B"&amp;ROW()-ROWS($A$1:$A$2),masuk[id],0)),"")</f>
        <v/>
      </c>
      <c r="H797">
        <f>SUMIF(keluar[concat],BIASA[[#This Row],[concat]],keluar[CTN])</f>
        <v>0</v>
      </c>
      <c r="I797" s="16" t="str">
        <f>IF(BIASA[[#This Row],[CTN]]=BIASA[[#This Row],[AWAL]],"",BIASA[[#This Row],[CTN]])</f>
        <v/>
      </c>
    </row>
    <row r="798" spans="1:9" x14ac:dyDescent="0.25">
      <c r="A798" t="str">
        <f>LOWER(SUBSTITUTE(SUBSTITUTE(SUBSTITUTE(BIASA[[#This Row],[NAMA BARANG]]," ",""),"-",""),".",""))</f>
        <v>fancysetxd8010b(2)/w(3)/m(4)/q(3)/k(2)/(2)</v>
      </c>
      <c r="B798">
        <f>IF(BIASA[[#This Row],[CTN]]=0,"",COUNT($B$2:$B797)+1)</f>
        <v>796</v>
      </c>
      <c r="C798" t="s">
        <v>1080</v>
      </c>
      <c r="D798" s="9" t="s">
        <v>2845</v>
      </c>
      <c r="E798">
        <f>SUM(BIASA[[#This Row],[AWAL]]-BIASA[[#This Row],[KELUAR]])</f>
        <v>14</v>
      </c>
      <c r="F798">
        <v>14</v>
      </c>
      <c r="G798" t="str">
        <f>IFERROR(INDEX(masuk[CTN],MATCH("B"&amp;ROW()-ROWS($A$1:$A$2),masuk[id],0)),"")</f>
        <v/>
      </c>
      <c r="H798">
        <f>SUMIF(keluar[concat],BIASA[[#This Row],[concat]],keluar[CTN])</f>
        <v>0</v>
      </c>
      <c r="I798" s="16" t="str">
        <f>IF(BIASA[[#This Row],[CTN]]=BIASA[[#This Row],[AWAL]],"",BIASA[[#This Row],[CTN]])</f>
        <v/>
      </c>
    </row>
    <row r="799" spans="1:9" x14ac:dyDescent="0.25">
      <c r="A799" t="str">
        <f>LOWER(SUBSTITUTE(SUBSTITUTE(SUBSTITUTE(BIASA[[#This Row],[NAMA BARANG]]," ",""),"-",""),".",""))</f>
        <v>fotoframehjd2105plstbabybird</v>
      </c>
      <c r="B799">
        <f>IF(BIASA[[#This Row],[CTN]]=0,"",COUNT($B$2:$B798)+1)</f>
        <v>797</v>
      </c>
      <c r="C799" t="s">
        <v>1081</v>
      </c>
      <c r="D799" s="9" t="s">
        <v>2897</v>
      </c>
      <c r="E799">
        <f>SUM(BIASA[[#This Row],[AWAL]]-BIASA[[#This Row],[KELUAR]])</f>
        <v>3</v>
      </c>
      <c r="F799">
        <v>3</v>
      </c>
      <c r="G799" t="str">
        <f>IFERROR(INDEX(masuk[CTN],MATCH("B"&amp;ROW()-ROWS($A$1:$A$2),masuk[id],0)),"")</f>
        <v/>
      </c>
      <c r="H799">
        <f>SUMIF(keluar[concat],BIASA[[#This Row],[concat]],keluar[CTN])</f>
        <v>0</v>
      </c>
      <c r="I799" s="16" t="str">
        <f>IF(BIASA[[#This Row],[CTN]]=BIASA[[#This Row],[AWAL]],"",BIASA[[#This Row],[CTN]])</f>
        <v/>
      </c>
    </row>
    <row r="800" spans="1:9" x14ac:dyDescent="0.25">
      <c r="A800" t="str">
        <f>LOWER(SUBSTITUTE(SUBSTITUTE(SUBSTITUTE(BIASA[[#This Row],[NAMA BARANG]]," ",""),"-",""),".",""))</f>
        <v>fotoframemagnit+clipsy1361</v>
      </c>
      <c r="B800">
        <f>IF(BIASA[[#This Row],[CTN]]=0,"",COUNT($B$2:$B799)+1)</f>
        <v>798</v>
      </c>
      <c r="C800" t="s">
        <v>1082</v>
      </c>
      <c r="D800" s="9" t="s">
        <v>2773</v>
      </c>
      <c r="E800">
        <f>SUM(BIASA[[#This Row],[AWAL]]-BIASA[[#This Row],[KELUAR]])</f>
        <v>2</v>
      </c>
      <c r="F800">
        <v>2</v>
      </c>
      <c r="G800" t="str">
        <f>IFERROR(INDEX(masuk[CTN],MATCH("B"&amp;ROW()-ROWS($A$1:$A$2),masuk[id],0)),"")</f>
        <v/>
      </c>
      <c r="H800">
        <f>SUMIF(keluar[concat],BIASA[[#This Row],[concat]],keluar[CTN])</f>
        <v>0</v>
      </c>
      <c r="I800" s="16" t="str">
        <f>IF(BIASA[[#This Row],[CTN]]=BIASA[[#This Row],[AWAL]],"",BIASA[[#This Row],[CTN]])</f>
        <v/>
      </c>
    </row>
    <row r="801" spans="1:9" x14ac:dyDescent="0.25">
      <c r="A801" t="str">
        <f>LOWER(SUBSTITUTE(SUBSTITUTE(SUBSTITUTE(BIASA[[#This Row],[NAMA BARANG]]," ",""),"-",""),".",""))</f>
        <v>gantungankuncilampu(1x12)</v>
      </c>
      <c r="B801">
        <f>IF(BIASA[[#This Row],[CTN]]=0,"",COUNT($B$2:$B800)+1)</f>
        <v>799</v>
      </c>
      <c r="C801" t="s">
        <v>1083</v>
      </c>
      <c r="D801" s="9" t="s">
        <v>2898</v>
      </c>
      <c r="E801">
        <f>SUM(BIASA[[#This Row],[AWAL]]-BIASA[[#This Row],[KELUAR]])</f>
        <v>1</v>
      </c>
      <c r="F801">
        <v>1</v>
      </c>
      <c r="G801" t="str">
        <f>IFERROR(INDEX(masuk[CTN],MATCH("B"&amp;ROW()-ROWS($A$1:$A$2),masuk[id],0)),"")</f>
        <v/>
      </c>
      <c r="H801">
        <f>SUMIF(keluar[concat],BIASA[[#This Row],[concat]],keluar[CTN])</f>
        <v>0</v>
      </c>
      <c r="I801" s="16" t="str">
        <f>IF(BIASA[[#This Row],[CTN]]=BIASA[[#This Row],[AWAL]],"",BIASA[[#This Row],[CTN]])</f>
        <v/>
      </c>
    </row>
    <row r="802" spans="1:9" x14ac:dyDescent="0.25">
      <c r="A802" t="str">
        <f>LOWER(SUBSTITUTE(SUBSTITUTE(SUBSTITUTE(BIASA[[#This Row],[NAMA BARANG]]," ",""),"-",""),".",""))</f>
        <v>garisan14cmgergaji8102(64)coolcat</v>
      </c>
      <c r="B802">
        <f>IF(BIASA[[#This Row],[CTN]]=0,"",COUNT($B$2:$B801)+1)</f>
        <v>800</v>
      </c>
      <c r="C802" t="s">
        <v>1084</v>
      </c>
      <c r="D802" s="9" t="s">
        <v>2858</v>
      </c>
      <c r="E802">
        <f>SUM(BIASA[[#This Row],[AWAL]]-BIASA[[#This Row],[KELUAR]])</f>
        <v>6</v>
      </c>
      <c r="F802">
        <v>6</v>
      </c>
      <c r="G802" t="str">
        <f>IFERROR(INDEX(masuk[CTN],MATCH("B"&amp;ROW()-ROWS($A$1:$A$2),masuk[id],0)),"")</f>
        <v/>
      </c>
      <c r="H802">
        <f>SUMIF(keluar[concat],BIASA[[#This Row],[concat]],keluar[CTN])</f>
        <v>0</v>
      </c>
      <c r="I802" s="16" t="str">
        <f>IF(BIASA[[#This Row],[CTN]]=BIASA[[#This Row],[AWAL]],"",BIASA[[#This Row],[CTN]])</f>
        <v/>
      </c>
    </row>
    <row r="803" spans="1:9" x14ac:dyDescent="0.25">
      <c r="A803" t="str">
        <f>LOWER(SUBSTITUTE(SUBSTITUTE(SUBSTITUTE(BIASA[[#This Row],[NAMA BARANG]]," ",""),"-",""),".",""))</f>
        <v>garisan14cmgergaji8102(64)coolcat</v>
      </c>
      <c r="B803">
        <f>IF(BIASA[[#This Row],[CTN]]=0,"",COUNT($B$2:$B802)+1)</f>
        <v>801</v>
      </c>
      <c r="C803" t="s">
        <v>1084</v>
      </c>
      <c r="D803" s="9" t="s">
        <v>2899</v>
      </c>
      <c r="E803">
        <f>SUM(BIASA[[#This Row],[AWAL]]-BIASA[[#This Row],[KELUAR]])</f>
        <v>1</v>
      </c>
      <c r="F803">
        <v>1</v>
      </c>
      <c r="G803" t="str">
        <f>IFERROR(INDEX(masuk[CTN],MATCH("B"&amp;ROW()-ROWS($A$1:$A$2),masuk[id],0)),"")</f>
        <v/>
      </c>
      <c r="H803">
        <f>SUMIF(keluar[concat],BIASA[[#This Row],[concat]],keluar[CTN])</f>
        <v>0</v>
      </c>
      <c r="I803" s="16" t="str">
        <f>IF(BIASA[[#This Row],[CTN]]=BIASA[[#This Row],[AWAL]],"",BIASA[[#This Row],[CTN]])</f>
        <v/>
      </c>
    </row>
    <row r="804" spans="1:9" x14ac:dyDescent="0.25">
      <c r="A804" t="str">
        <f>LOWER(SUBSTITUTE(SUBSTITUTE(SUBSTITUTE(BIASA[[#This Row],[NAMA BARANG]]," ",""),"-",""),".",""))</f>
        <v>garisan14cmgergaji9358bear(1disp=12)</v>
      </c>
      <c r="B804">
        <f>IF(BIASA[[#This Row],[CTN]]=0,"",COUNT($B$2:$B803)+1)</f>
        <v>802</v>
      </c>
      <c r="C804" t="s">
        <v>1085</v>
      </c>
      <c r="D804" s="9" t="s">
        <v>2858</v>
      </c>
      <c r="E804">
        <f>SUM(BIASA[[#This Row],[AWAL]]-BIASA[[#This Row],[KELUAR]])</f>
        <v>5</v>
      </c>
      <c r="F804">
        <v>5</v>
      </c>
      <c r="G804" t="str">
        <f>IFERROR(INDEX(masuk[CTN],MATCH("B"&amp;ROW()-ROWS($A$1:$A$2),masuk[id],0)),"")</f>
        <v/>
      </c>
      <c r="H804">
        <f>SUMIF(keluar[concat],BIASA[[#This Row],[concat]],keluar[CTN])</f>
        <v>0</v>
      </c>
      <c r="I804" s="16" t="str">
        <f>IF(BIASA[[#This Row],[CTN]]=BIASA[[#This Row],[AWAL]],"",BIASA[[#This Row],[CTN]])</f>
        <v/>
      </c>
    </row>
    <row r="805" spans="1:9" x14ac:dyDescent="0.25">
      <c r="A805" t="str">
        <f>LOWER(SUBSTITUTE(SUBSTITUTE(SUBSTITUTE(BIASA[[#This Row],[NAMA BARANG]]," ",""),"-",""),".",""))</f>
        <v>garisan15308903girl</v>
      </c>
      <c r="B805">
        <f>IF(BIASA[[#This Row],[CTN]]=0,"",COUNT($B$2:$B804)+1)</f>
        <v>803</v>
      </c>
      <c r="C805" t="s">
        <v>1086</v>
      </c>
      <c r="D805" s="9" t="s">
        <v>238</v>
      </c>
      <c r="E805">
        <f>SUM(BIASA[[#This Row],[AWAL]]-BIASA[[#This Row],[KELUAR]])</f>
        <v>2</v>
      </c>
      <c r="F805">
        <v>2</v>
      </c>
      <c r="G805" t="str">
        <f>IFERROR(INDEX(masuk[CTN],MATCH("B"&amp;ROW()-ROWS($A$1:$A$2),masuk[id],0)),"")</f>
        <v/>
      </c>
      <c r="H805">
        <f>SUMIF(keluar[concat],BIASA[[#This Row],[concat]],keluar[CTN])</f>
        <v>0</v>
      </c>
      <c r="I805" s="16" t="str">
        <f>IF(BIASA[[#This Row],[CTN]]=BIASA[[#This Row],[AWAL]],"",BIASA[[#This Row],[CTN]])</f>
        <v/>
      </c>
    </row>
    <row r="806" spans="1:9" x14ac:dyDescent="0.25">
      <c r="A806" t="str">
        <f>LOWER(SUBSTITUTE(SUBSTITUTE(SUBSTITUTE(BIASA[[#This Row],[NAMA BARANG]]," ",""),"-",""),".",""))</f>
        <v>garisan15cm311(84)</v>
      </c>
      <c r="B806">
        <f>IF(BIASA[[#This Row],[CTN]]=0,"",COUNT($B$2:$B805)+1)</f>
        <v>804</v>
      </c>
      <c r="C806" t="s">
        <v>1087</v>
      </c>
      <c r="D806" s="9" t="s">
        <v>2810</v>
      </c>
      <c r="E806">
        <f>SUM(BIASA[[#This Row],[AWAL]]-BIASA[[#This Row],[KELUAR]])</f>
        <v>7</v>
      </c>
      <c r="F806">
        <v>7</v>
      </c>
      <c r="G806" t="str">
        <f>IFERROR(INDEX(masuk[CTN],MATCH("B"&amp;ROW()-ROWS($A$1:$A$2),masuk[id],0)),"")</f>
        <v/>
      </c>
      <c r="H806">
        <f>SUMIF(keluar[concat],BIASA[[#This Row],[concat]],keluar[CTN])</f>
        <v>0</v>
      </c>
      <c r="I806" s="16" t="str">
        <f>IF(BIASA[[#This Row],[CTN]]=BIASA[[#This Row],[AWAL]],"",BIASA[[#This Row],[CTN]])</f>
        <v/>
      </c>
    </row>
    <row r="807" spans="1:9" x14ac:dyDescent="0.25">
      <c r="A807" t="str">
        <f>LOWER(SUBSTITUTE(SUBSTITUTE(SUBSTITUTE(BIASA[[#This Row],[NAMA BARANG]]," ",""),"-",""),".",""))</f>
        <v>garisan15cm536750cartoonnetwork(48)</v>
      </c>
      <c r="B807">
        <f>IF(BIASA[[#This Row],[CTN]]=0,"",COUNT($B$2:$B806)+1)</f>
        <v>805</v>
      </c>
      <c r="C807" t="s">
        <v>1088</v>
      </c>
      <c r="D807" s="9" t="s">
        <v>2792</v>
      </c>
      <c r="E807">
        <f>SUM(BIASA[[#This Row],[AWAL]]-BIASA[[#This Row],[KELUAR]])</f>
        <v>62</v>
      </c>
      <c r="F807">
        <v>62</v>
      </c>
      <c r="G807" t="str">
        <f>IFERROR(INDEX(masuk[CTN],MATCH("B"&amp;ROW()-ROWS($A$1:$A$2),masuk[id],0)),"")</f>
        <v/>
      </c>
      <c r="H807">
        <f>SUMIF(keluar[concat],BIASA[[#This Row],[concat]],keluar[CTN])</f>
        <v>0</v>
      </c>
      <c r="I807" s="16" t="str">
        <f>IF(BIASA[[#This Row],[CTN]]=BIASA[[#This Row],[AWAL]],"",BIASA[[#This Row],[CTN]])</f>
        <v/>
      </c>
    </row>
    <row r="808" spans="1:9" x14ac:dyDescent="0.25">
      <c r="A808" t="str">
        <f>LOWER(SUBSTITUTE(SUBSTITUTE(SUBSTITUTE(BIASA[[#This Row],[NAMA BARANG]]," ",""),"-",""),".",""))</f>
        <v>garisan15cmab0067</v>
      </c>
      <c r="B808">
        <f>IF(BIASA[[#This Row],[CTN]]=0,"",COUNT($B$2:$B807)+1)</f>
        <v>806</v>
      </c>
      <c r="C808" t="s">
        <v>1089</v>
      </c>
      <c r="D808" s="9" t="s">
        <v>238</v>
      </c>
      <c r="E808">
        <f>SUM(BIASA[[#This Row],[AWAL]]-BIASA[[#This Row],[KELUAR]])</f>
        <v>3</v>
      </c>
      <c r="F808">
        <v>3</v>
      </c>
      <c r="G808" t="str">
        <f>IFERROR(INDEX(masuk[CTN],MATCH("B"&amp;ROW()-ROWS($A$1:$A$2),masuk[id],0)),"")</f>
        <v/>
      </c>
      <c r="H808">
        <f>SUMIF(keluar[concat],BIASA[[#This Row],[concat]],keluar[CTN])</f>
        <v>0</v>
      </c>
      <c r="I808" s="16" t="str">
        <f>IF(BIASA[[#This Row],[CTN]]=BIASA[[#This Row],[AWAL]],"",BIASA[[#This Row],[CTN]])</f>
        <v/>
      </c>
    </row>
    <row r="809" spans="1:9" x14ac:dyDescent="0.25">
      <c r="A809" t="str">
        <f>LOWER(SUBSTITUTE(SUBSTITUTE(SUBSTITUTE(BIASA[[#This Row],[NAMA BARANG]]," ",""),"-",""),".",""))</f>
        <v>garisan15cmab851(200pc)</v>
      </c>
      <c r="B809">
        <f>IF(BIASA[[#This Row],[CTN]]=0,"",COUNT($B$2:$B808)+1)</f>
        <v>807</v>
      </c>
      <c r="C809" t="s">
        <v>1090</v>
      </c>
      <c r="D809" s="9" t="s">
        <v>226</v>
      </c>
      <c r="E809">
        <f>SUM(BIASA[[#This Row],[AWAL]]-BIASA[[#This Row],[KELUAR]])</f>
        <v>6</v>
      </c>
      <c r="F809">
        <v>6</v>
      </c>
      <c r="G809" t="str">
        <f>IFERROR(INDEX(masuk[CTN],MATCH("B"&amp;ROW()-ROWS($A$1:$A$2),masuk[id],0)),"")</f>
        <v/>
      </c>
      <c r="H809">
        <f>SUMIF(keluar[concat],BIASA[[#This Row],[concat]],keluar[CTN])</f>
        <v>0</v>
      </c>
      <c r="I809" s="16" t="str">
        <f>IF(BIASA[[#This Row],[CTN]]=BIASA[[#This Row],[AWAL]],"",BIASA[[#This Row],[CTN]])</f>
        <v/>
      </c>
    </row>
    <row r="810" spans="1:9" x14ac:dyDescent="0.25">
      <c r="A810" t="str">
        <f>LOWER(SUBSTITUTE(SUBSTITUTE(SUBSTITUTE(BIASA[[#This Row],[NAMA BARANG]]," ",""),"-",""),".",""))</f>
        <v>garisan15cmant006nike</v>
      </c>
      <c r="B810">
        <f>IF(BIASA[[#This Row],[CTN]]=0,"",COUNT($B$2:$B809)+1)</f>
        <v>808</v>
      </c>
      <c r="C810" t="s">
        <v>1091</v>
      </c>
      <c r="D810" s="9" t="s">
        <v>2858</v>
      </c>
      <c r="E810">
        <f>SUM(BIASA[[#This Row],[AWAL]]-BIASA[[#This Row],[KELUAR]])</f>
        <v>6</v>
      </c>
      <c r="F810">
        <v>6</v>
      </c>
      <c r="G810" t="str">
        <f>IFERROR(INDEX(masuk[CTN],MATCH("B"&amp;ROW()-ROWS($A$1:$A$2),masuk[id],0)),"")</f>
        <v/>
      </c>
      <c r="H810">
        <f>SUMIF(keluar[concat],BIASA[[#This Row],[concat]],keluar[CTN])</f>
        <v>0</v>
      </c>
      <c r="I810" s="16" t="str">
        <f>IF(BIASA[[#This Row],[CTN]]=BIASA[[#This Row],[AWAL]],"",BIASA[[#This Row],[CTN]])</f>
        <v/>
      </c>
    </row>
    <row r="811" spans="1:9" x14ac:dyDescent="0.25">
      <c r="A811" t="str">
        <f>LOWER(SUBSTITUTE(SUBSTITUTE(SUBSTITUTE(BIASA[[#This Row],[NAMA BARANG]]," ",""),"-",""),".",""))</f>
        <v>garisan15cmb30palubear</v>
      </c>
      <c r="B811">
        <f>IF(BIASA[[#This Row],[CTN]]=0,"",COUNT($B$2:$B810)+1)</f>
        <v>809</v>
      </c>
      <c r="C811" t="s">
        <v>1092</v>
      </c>
      <c r="D811" s="9" t="s">
        <v>2858</v>
      </c>
      <c r="E811">
        <f>SUM(BIASA[[#This Row],[AWAL]]-BIASA[[#This Row],[KELUAR]])</f>
        <v>1</v>
      </c>
      <c r="F811">
        <v>1</v>
      </c>
      <c r="G811" t="str">
        <f>IFERROR(INDEX(masuk[CTN],MATCH("B"&amp;ROW()-ROWS($A$1:$A$2),masuk[id],0)),"")</f>
        <v/>
      </c>
      <c r="H811">
        <f>SUMIF(keluar[concat],BIASA[[#This Row],[concat]],keluar[CTN])</f>
        <v>0</v>
      </c>
      <c r="I811" s="16" t="str">
        <f>IF(BIASA[[#This Row],[CTN]]=BIASA[[#This Row],[AWAL]],"",BIASA[[#This Row],[CTN]])</f>
        <v/>
      </c>
    </row>
    <row r="812" spans="1:9" x14ac:dyDescent="0.25">
      <c r="A812" t="str">
        <f>LOWER(SUBSTITUTE(SUBSTITUTE(SUBSTITUTE(BIASA[[#This Row],[NAMA BARANG]]," ",""),"-",""),".",""))</f>
        <v>garisan15cmlentursmurf11002(1x36)</v>
      </c>
      <c r="B812">
        <f>IF(BIASA[[#This Row],[CTN]]=0,"",COUNT($B$2:$B811)+1)</f>
        <v>810</v>
      </c>
      <c r="C812" t="s">
        <v>1093</v>
      </c>
      <c r="D812" s="9" t="s">
        <v>2818</v>
      </c>
      <c r="E812">
        <f>SUM(BIASA[[#This Row],[AWAL]]-BIASA[[#This Row],[KELUAR]])</f>
        <v>6</v>
      </c>
      <c r="F812">
        <v>6</v>
      </c>
      <c r="G812" t="str">
        <f>IFERROR(INDEX(masuk[CTN],MATCH("B"&amp;ROW()-ROWS($A$1:$A$2),masuk[id],0)),"")</f>
        <v/>
      </c>
      <c r="H812">
        <f>SUMIF(keluar[concat],BIASA[[#This Row],[concat]],keluar[CTN])</f>
        <v>0</v>
      </c>
      <c r="I812" s="16" t="str">
        <f>IF(BIASA[[#This Row],[CTN]]=BIASA[[#This Row],[AWAL]],"",BIASA[[#This Row],[CTN]])</f>
        <v/>
      </c>
    </row>
    <row r="813" spans="1:9" x14ac:dyDescent="0.25">
      <c r="A813" t="str">
        <f>LOWER(SUBSTITUTE(SUBSTITUTE(SUBSTITUTE(BIASA[[#This Row],[NAMA BARANG]]," ",""),"-",""),".",""))</f>
        <v>garisan15cmlipat0229(40)</v>
      </c>
      <c r="B813">
        <f>IF(BIASA[[#This Row],[CTN]]=0,"",COUNT($B$2:$B812)+1)</f>
        <v>811</v>
      </c>
      <c r="C813" t="s">
        <v>1094</v>
      </c>
      <c r="D813" s="9" t="s">
        <v>2855</v>
      </c>
      <c r="E813">
        <f>SUM(BIASA[[#This Row],[AWAL]]-BIASA[[#This Row],[KELUAR]])</f>
        <v>2</v>
      </c>
      <c r="F813">
        <v>2</v>
      </c>
      <c r="G813" t="str">
        <f>IFERROR(INDEX(masuk[CTN],MATCH("B"&amp;ROW()-ROWS($A$1:$A$2),masuk[id],0)),"")</f>
        <v/>
      </c>
      <c r="H813">
        <f>SUMIF(keluar[concat],BIASA[[#This Row],[concat]],keluar[CTN])</f>
        <v>0</v>
      </c>
      <c r="I813" s="16" t="str">
        <f>IF(BIASA[[#This Row],[CTN]]=BIASA[[#This Row],[AWAL]],"",BIASA[[#This Row],[CTN]])</f>
        <v/>
      </c>
    </row>
    <row r="814" spans="1:9" x14ac:dyDescent="0.25">
      <c r="A814" t="str">
        <f>LOWER(SUBSTITUTE(SUBSTITUTE(SUBSTITUTE(BIASA[[#This Row],[NAMA BARANG]]," ",""),"-",""),".",""))</f>
        <v>garisan18cm322(84)transformer</v>
      </c>
      <c r="B814">
        <f>IF(BIASA[[#This Row],[CTN]]=0,"",COUNT($B$2:$B813)+1)</f>
        <v>812</v>
      </c>
      <c r="C814" t="s">
        <v>1095</v>
      </c>
      <c r="D814" s="9" t="s">
        <v>2810</v>
      </c>
      <c r="E814">
        <f>SUM(BIASA[[#This Row],[AWAL]]-BIASA[[#This Row],[KELUAR]])</f>
        <v>3</v>
      </c>
      <c r="F814">
        <v>3</v>
      </c>
      <c r="G814" t="str">
        <f>IFERROR(INDEX(masuk[CTN],MATCH("B"&amp;ROW()-ROWS($A$1:$A$2),masuk[id],0)),"")</f>
        <v/>
      </c>
      <c r="H814">
        <f>SUMIF(keluar[concat],BIASA[[#This Row],[concat]],keluar[CTN])</f>
        <v>0</v>
      </c>
      <c r="I814" s="16" t="str">
        <f>IF(BIASA[[#This Row],[CTN]]=BIASA[[#This Row],[AWAL]],"",BIASA[[#This Row],[CTN]])</f>
        <v/>
      </c>
    </row>
    <row r="815" spans="1:9" x14ac:dyDescent="0.25">
      <c r="A815" t="str">
        <f>LOWER(SUBSTITUTE(SUBSTITUTE(SUBSTITUTE(BIASA[[#This Row],[NAMA BARANG]]," ",""),"-",""),".",""))</f>
        <v>garisan18cm5014</v>
      </c>
      <c r="B815">
        <f>IF(BIASA[[#This Row],[CTN]]=0,"",COUNT($B$2:$B814)+1)</f>
        <v>813</v>
      </c>
      <c r="C815" t="s">
        <v>1096</v>
      </c>
      <c r="D815" s="9" t="s">
        <v>2819</v>
      </c>
      <c r="E815">
        <f>SUM(BIASA[[#This Row],[AWAL]]-BIASA[[#This Row],[KELUAR]])</f>
        <v>1</v>
      </c>
      <c r="F815">
        <v>1</v>
      </c>
      <c r="G815" t="str">
        <f>IFERROR(INDEX(masuk[CTN],MATCH("B"&amp;ROW()-ROWS($A$1:$A$2),masuk[id],0)),"")</f>
        <v/>
      </c>
      <c r="H815">
        <f>SUMIF(keluar[concat],BIASA[[#This Row],[concat]],keluar[CTN])</f>
        <v>0</v>
      </c>
      <c r="I815" s="16" t="str">
        <f>IF(BIASA[[#This Row],[CTN]]=BIASA[[#This Row],[AWAL]],"",BIASA[[#This Row],[CTN]])</f>
        <v/>
      </c>
    </row>
    <row r="816" spans="1:9" x14ac:dyDescent="0.25">
      <c r="A816" t="str">
        <f>LOWER(SUBSTITUTE(SUBSTITUTE(SUBSTITUTE(BIASA[[#This Row],[NAMA BARANG]]," ",""),"-",""),".",""))</f>
        <v>garisan18cmdney(4d)</v>
      </c>
      <c r="B816">
        <f>IF(BIASA[[#This Row],[CTN]]=0,"",COUNT($B$2:$B815)+1)</f>
        <v>814</v>
      </c>
      <c r="C816" t="s">
        <v>1097</v>
      </c>
      <c r="D816" s="9" t="s">
        <v>2900</v>
      </c>
      <c r="E816">
        <f>SUM(BIASA[[#This Row],[AWAL]]-BIASA[[#This Row],[KELUAR]])</f>
        <v>3</v>
      </c>
      <c r="F816">
        <v>3</v>
      </c>
      <c r="G816" t="str">
        <f>IFERROR(INDEX(masuk[CTN],MATCH("B"&amp;ROW()-ROWS($A$1:$A$2),masuk[id],0)),"")</f>
        <v/>
      </c>
      <c r="H816">
        <f>SUMIF(keluar[concat],BIASA[[#This Row],[concat]],keluar[CTN])</f>
        <v>0</v>
      </c>
      <c r="I816" s="16" t="str">
        <f>IF(BIASA[[#This Row],[CTN]]=BIASA[[#This Row],[AWAL]],"",BIASA[[#This Row],[CTN]])</f>
        <v/>
      </c>
    </row>
    <row r="817" spans="1:9" x14ac:dyDescent="0.25">
      <c r="A817" t="str">
        <f>LOWER(SUBSTITUTE(SUBSTITUTE(SUBSTITUTE(BIASA[[#This Row],[NAMA BARANG]]," ",""),"-",""),".",""))</f>
        <v>garisan18cmsy1308(24pc)hk(1)/hp(8)</v>
      </c>
      <c r="B817">
        <f>IF(BIASA[[#This Row],[CTN]]=0,"",COUNT($B$2:$B816)+1)</f>
        <v>815</v>
      </c>
      <c r="C817" t="s">
        <v>1098</v>
      </c>
      <c r="D817" s="9" t="s">
        <v>208</v>
      </c>
      <c r="E817">
        <f>SUM(BIASA[[#This Row],[AWAL]]-BIASA[[#This Row],[KELUAR]])</f>
        <v>9</v>
      </c>
      <c r="F817">
        <v>9</v>
      </c>
      <c r="G817" t="str">
        <f>IFERROR(INDEX(masuk[CTN],MATCH("B"&amp;ROW()-ROWS($A$1:$A$2),masuk[id],0)),"")</f>
        <v/>
      </c>
      <c r="H817">
        <f>SUMIF(keluar[concat],BIASA[[#This Row],[concat]],keluar[CTN])</f>
        <v>0</v>
      </c>
      <c r="I817" s="16" t="str">
        <f>IF(BIASA[[#This Row],[CTN]]=BIASA[[#This Row],[AWAL]],"",BIASA[[#This Row],[CTN]])</f>
        <v/>
      </c>
    </row>
    <row r="818" spans="1:9" x14ac:dyDescent="0.25">
      <c r="A818" t="str">
        <f>LOWER(SUBSTITUTE(SUBSTITUTE(SUBSTITUTE(BIASA[[#This Row],[NAMA BARANG]]," ",""),"-",""),".",""))</f>
        <v>garisan20cm109(100)</v>
      </c>
      <c r="B818">
        <f>IF(BIASA[[#This Row],[CTN]]=0,"",COUNT($B$2:$B817)+1)</f>
        <v>816</v>
      </c>
      <c r="C818" t="s">
        <v>1099</v>
      </c>
      <c r="D818" s="9" t="s">
        <v>2853</v>
      </c>
      <c r="E818">
        <f>SUM(BIASA[[#This Row],[AWAL]]-BIASA[[#This Row],[KELUAR]])</f>
        <v>1</v>
      </c>
      <c r="F818">
        <v>1</v>
      </c>
      <c r="G818" t="str">
        <f>IFERROR(INDEX(masuk[CTN],MATCH("B"&amp;ROW()-ROWS($A$1:$A$2),masuk[id],0)),"")</f>
        <v/>
      </c>
      <c r="H818">
        <f>SUMIF(keluar[concat],BIASA[[#This Row],[concat]],keluar[CTN])</f>
        <v>0</v>
      </c>
      <c r="I818" s="16" t="str">
        <f>IF(BIASA[[#This Row],[CTN]]=BIASA[[#This Row],[AWAL]],"",BIASA[[#This Row],[CTN]])</f>
        <v/>
      </c>
    </row>
    <row r="819" spans="1:9" x14ac:dyDescent="0.25">
      <c r="A819" t="str">
        <f>LOWER(SUBSTITUTE(SUBSTITUTE(SUBSTITUTE(BIASA[[#This Row],[NAMA BARANG]]," ",""),"-",""),".",""))</f>
        <v>garisan20cm2011(10)/2010(2)</v>
      </c>
      <c r="B819">
        <f>IF(BIASA[[#This Row],[CTN]]=0,"",COUNT($B$2:$B818)+1)</f>
        <v>817</v>
      </c>
      <c r="C819" t="s">
        <v>1100</v>
      </c>
      <c r="D819" s="9" t="s">
        <v>226</v>
      </c>
      <c r="E819">
        <f>SUM(BIASA[[#This Row],[AWAL]]-BIASA[[#This Row],[KELUAR]])</f>
        <v>12</v>
      </c>
      <c r="F819">
        <v>12</v>
      </c>
      <c r="G819" t="str">
        <f>IFERROR(INDEX(masuk[CTN],MATCH("B"&amp;ROW()-ROWS($A$1:$A$2),masuk[id],0)),"")</f>
        <v/>
      </c>
      <c r="H819">
        <f>SUMIF(keluar[concat],BIASA[[#This Row],[concat]],keluar[CTN])</f>
        <v>0</v>
      </c>
      <c r="I819" s="16" t="str">
        <f>IF(BIASA[[#This Row],[CTN]]=BIASA[[#This Row],[AWAL]],"",BIASA[[#This Row],[CTN]])</f>
        <v/>
      </c>
    </row>
    <row r="820" spans="1:9" x14ac:dyDescent="0.25">
      <c r="A820" t="str">
        <f>LOWER(SUBSTITUTE(SUBSTITUTE(SUBSTITUTE(BIASA[[#This Row],[NAMA BARANG]]," ",""),"-",""),".",""))</f>
        <v>garisan20cm2020disney1x36</v>
      </c>
      <c r="B820">
        <f>IF(BIASA[[#This Row],[CTN]]=0,"",COUNT($B$2:$B819)+1)</f>
        <v>818</v>
      </c>
      <c r="C820" t="s">
        <v>1101</v>
      </c>
      <c r="D820" s="9" t="s">
        <v>220</v>
      </c>
      <c r="E820">
        <f>SUM(BIASA[[#This Row],[AWAL]]-BIASA[[#This Row],[KELUAR]])</f>
        <v>3</v>
      </c>
      <c r="F820">
        <v>3</v>
      </c>
      <c r="G820" t="str">
        <f>IFERROR(INDEX(masuk[CTN],MATCH("B"&amp;ROW()-ROWS($A$1:$A$2),masuk[id],0)),"")</f>
        <v/>
      </c>
      <c r="H820">
        <f>SUMIF(keluar[concat],BIASA[[#This Row],[concat]],keluar[CTN])</f>
        <v>0</v>
      </c>
      <c r="I820" s="16" t="str">
        <f>IF(BIASA[[#This Row],[CTN]]=BIASA[[#This Row],[AWAL]],"",BIASA[[#This Row],[CTN]])</f>
        <v/>
      </c>
    </row>
    <row r="821" spans="1:9" x14ac:dyDescent="0.25">
      <c r="A821" t="str">
        <f>LOWER(SUBSTITUTE(SUBSTITUTE(SUBSTITUTE(BIASA[[#This Row],[NAMA BARANG]]," ",""),"-",""),".",""))</f>
        <v>garisan20cm8803ab(40)</v>
      </c>
      <c r="B821">
        <f>IF(BIASA[[#This Row],[CTN]]=0,"",COUNT($B$2:$B820)+1)</f>
        <v>819</v>
      </c>
      <c r="C821" t="s">
        <v>1102</v>
      </c>
      <c r="D821" s="9" t="s">
        <v>2855</v>
      </c>
      <c r="E821">
        <f>SUM(BIASA[[#This Row],[AWAL]]-BIASA[[#This Row],[KELUAR]])</f>
        <v>2</v>
      </c>
      <c r="F821">
        <v>2</v>
      </c>
      <c r="G821" t="str">
        <f>IFERROR(INDEX(masuk[CTN],MATCH("B"&amp;ROW()-ROWS($A$1:$A$2),masuk[id],0)),"")</f>
        <v/>
      </c>
      <c r="H821">
        <f>SUMIF(keluar[concat],BIASA[[#This Row],[concat]],keluar[CTN])</f>
        <v>0</v>
      </c>
      <c r="I821" s="16" t="str">
        <f>IF(BIASA[[#This Row],[CTN]]=BIASA[[#This Row],[AWAL]],"",BIASA[[#This Row],[CTN]])</f>
        <v/>
      </c>
    </row>
    <row r="822" spans="1:9" x14ac:dyDescent="0.25">
      <c r="A822" t="str">
        <f>LOWER(SUBSTITUTE(SUBSTITUTE(SUBSTITUTE(BIASA[[#This Row],[NAMA BARANG]]," ",""),"-",""),".",""))</f>
        <v>garisan20cmfancybabymouse</v>
      </c>
      <c r="B822">
        <f>IF(BIASA[[#This Row],[CTN]]=0,"",COUNT($B$2:$B821)+1)</f>
        <v>820</v>
      </c>
      <c r="C822" t="s">
        <v>1103</v>
      </c>
      <c r="D822" s="9" t="s">
        <v>2867</v>
      </c>
      <c r="E822">
        <f>SUM(BIASA[[#This Row],[AWAL]]-BIASA[[#This Row],[KELUAR]])</f>
        <v>52</v>
      </c>
      <c r="F822">
        <v>52</v>
      </c>
      <c r="G822" t="str">
        <f>IFERROR(INDEX(masuk[CTN],MATCH("B"&amp;ROW()-ROWS($A$1:$A$2),masuk[id],0)),"")</f>
        <v/>
      </c>
      <c r="H822">
        <f>SUMIF(keluar[concat],BIASA[[#This Row],[concat]],keluar[CTN])</f>
        <v>0</v>
      </c>
      <c r="I822" s="16" t="str">
        <f>IF(BIASA[[#This Row],[CTN]]=BIASA[[#This Row],[AWAL]],"",BIASA[[#This Row],[CTN]])</f>
        <v/>
      </c>
    </row>
    <row r="823" spans="1:9" x14ac:dyDescent="0.25">
      <c r="A823" t="str">
        <f>LOWER(SUBSTITUTE(SUBSTITUTE(SUBSTITUTE(BIASA[[#This Row],[NAMA BARANG]]," ",""),"-",""),".",""))</f>
        <v>garisan20cmfancycutmouse</v>
      </c>
      <c r="B823">
        <f>IF(BIASA[[#This Row],[CTN]]=0,"",COUNT($B$2:$B822)+1)</f>
        <v>821</v>
      </c>
      <c r="C823" t="s">
        <v>1104</v>
      </c>
      <c r="D823" s="9" t="s">
        <v>2867</v>
      </c>
      <c r="E823">
        <f>SUM(BIASA[[#This Row],[AWAL]]-BIASA[[#This Row],[KELUAR]])</f>
        <v>17</v>
      </c>
      <c r="F823">
        <v>17</v>
      </c>
      <c r="G823" t="str">
        <f>IFERROR(INDEX(masuk[CTN],MATCH("B"&amp;ROW()-ROWS($A$1:$A$2),masuk[id],0)),"")</f>
        <v/>
      </c>
      <c r="H823">
        <f>SUMIF(keluar[concat],BIASA[[#This Row],[concat]],keluar[CTN])</f>
        <v>0</v>
      </c>
      <c r="I823" s="16" t="str">
        <f>IF(BIASA[[#This Row],[CTN]]=BIASA[[#This Row],[AWAL]],"",BIASA[[#This Row],[CTN]])</f>
        <v/>
      </c>
    </row>
    <row r="824" spans="1:9" x14ac:dyDescent="0.25">
      <c r="A824" t="str">
        <f>LOWER(SUBSTITUTE(SUBSTITUTE(SUBSTITUTE(BIASA[[#This Row],[NAMA BARANG]]," ",""),"-",""),".",""))</f>
        <v>garisan20cmfancymouse</v>
      </c>
      <c r="B824">
        <f>IF(BIASA[[#This Row],[CTN]]=0,"",COUNT($B$2:$B823)+1)</f>
        <v>822</v>
      </c>
      <c r="C824" t="s">
        <v>1105</v>
      </c>
      <c r="D824" s="9" t="s">
        <v>2867</v>
      </c>
      <c r="E824">
        <f>SUM(BIASA[[#This Row],[AWAL]]-BIASA[[#This Row],[KELUAR]])</f>
        <v>1</v>
      </c>
      <c r="F824">
        <v>1</v>
      </c>
      <c r="G824" t="str">
        <f>IFERROR(INDEX(masuk[CTN],MATCH("B"&amp;ROW()-ROWS($A$1:$A$2),masuk[id],0)),"")</f>
        <v/>
      </c>
      <c r="H824">
        <f>SUMIF(keluar[concat],BIASA[[#This Row],[concat]],keluar[CTN])</f>
        <v>0</v>
      </c>
      <c r="I824" s="16" t="str">
        <f>IF(BIASA[[#This Row],[CTN]]=BIASA[[#This Row],[AWAL]],"",BIASA[[#This Row],[CTN]])</f>
        <v/>
      </c>
    </row>
    <row r="825" spans="1:9" x14ac:dyDescent="0.25">
      <c r="A825" t="str">
        <f>LOWER(SUBSTITUTE(SUBSTITUTE(SUBSTITUTE(BIASA[[#This Row],[NAMA BARANG]]," ",""),"-",""),".",""))</f>
        <v>garisan20cmfancypaviabear</v>
      </c>
      <c r="B825">
        <f>IF(BIASA[[#This Row],[CTN]]=0,"",COUNT($B$2:$B824)+1)</f>
        <v>823</v>
      </c>
      <c r="C825" t="s">
        <v>1106</v>
      </c>
      <c r="D825" s="9" t="s">
        <v>2867</v>
      </c>
      <c r="E825">
        <f>SUM(BIASA[[#This Row],[AWAL]]-BIASA[[#This Row],[KELUAR]])</f>
        <v>22</v>
      </c>
      <c r="F825">
        <v>22</v>
      </c>
      <c r="G825" t="str">
        <f>IFERROR(INDEX(masuk[CTN],MATCH("B"&amp;ROW()-ROWS($A$1:$A$2),masuk[id],0)),"")</f>
        <v/>
      </c>
      <c r="H825">
        <f>SUMIF(keluar[concat],BIASA[[#This Row],[concat]],keluar[CTN])</f>
        <v>0</v>
      </c>
      <c r="I825" s="16" t="str">
        <f>IF(BIASA[[#This Row],[CTN]]=BIASA[[#This Row],[AWAL]],"",BIASA[[#This Row],[CTN]])</f>
        <v/>
      </c>
    </row>
    <row r="826" spans="1:9" x14ac:dyDescent="0.25">
      <c r="A826" t="str">
        <f>LOWER(SUBSTITUTE(SUBSTITUTE(SUBSTITUTE(BIASA[[#This Row],[NAMA BARANG]]," ",""),"-",""),".",""))</f>
        <v>garisan20cmfancyprettywhite</v>
      </c>
      <c r="B826">
        <f>IF(BIASA[[#This Row],[CTN]]=0,"",COUNT($B$2:$B825)+1)</f>
        <v>824</v>
      </c>
      <c r="C826" t="s">
        <v>1107</v>
      </c>
      <c r="D826" s="9" t="s">
        <v>2867</v>
      </c>
      <c r="E826">
        <f>SUM(BIASA[[#This Row],[AWAL]]-BIASA[[#This Row],[KELUAR]])</f>
        <v>54</v>
      </c>
      <c r="F826">
        <v>54</v>
      </c>
      <c r="G826" t="str">
        <f>IFERROR(INDEX(masuk[CTN],MATCH("B"&amp;ROW()-ROWS($A$1:$A$2),masuk[id],0)),"")</f>
        <v/>
      </c>
      <c r="H826">
        <f>SUMIF(keluar[concat],BIASA[[#This Row],[concat]],keluar[CTN])</f>
        <v>0</v>
      </c>
      <c r="I826" s="16" t="str">
        <f>IF(BIASA[[#This Row],[CTN]]=BIASA[[#This Row],[AWAL]],"",BIASA[[#This Row],[CTN]])</f>
        <v/>
      </c>
    </row>
    <row r="827" spans="1:9" x14ac:dyDescent="0.25">
      <c r="A827" t="str">
        <f>LOWER(SUBSTITUTE(SUBSTITUTE(SUBSTITUTE(BIASA[[#This Row],[NAMA BARANG]]," ",""),"-",""),".",""))</f>
        <v>garisan20cmfancyspidermanbiru</v>
      </c>
      <c r="B827">
        <f>IF(BIASA[[#This Row],[CTN]]=0,"",COUNT($B$2:$B826)+1)</f>
        <v>825</v>
      </c>
      <c r="C827" t="s">
        <v>1108</v>
      </c>
      <c r="D827" s="9" t="s">
        <v>2867</v>
      </c>
      <c r="E827">
        <f>SUM(BIASA[[#This Row],[AWAL]]-BIASA[[#This Row],[KELUAR]])</f>
        <v>17</v>
      </c>
      <c r="F827">
        <v>17</v>
      </c>
      <c r="G827" t="str">
        <f>IFERROR(INDEX(masuk[CTN],MATCH("B"&amp;ROW()-ROWS($A$1:$A$2),masuk[id],0)),"")</f>
        <v/>
      </c>
      <c r="H827">
        <f>SUMIF(keluar[concat],BIASA[[#This Row],[concat]],keluar[CTN])</f>
        <v>0</v>
      </c>
      <c r="I827" s="16" t="str">
        <f>IF(BIASA[[#This Row],[CTN]]=BIASA[[#This Row],[AWAL]],"",BIASA[[#This Row],[CTN]])</f>
        <v/>
      </c>
    </row>
    <row r="828" spans="1:9" x14ac:dyDescent="0.25">
      <c r="A828" t="str">
        <f>LOWER(SUBSTITUTE(SUBSTITUTE(SUBSTITUTE(BIASA[[#This Row],[NAMA BARANG]]," ",""),"-",""),".",""))</f>
        <v>garisan20cmfancysuperman</v>
      </c>
      <c r="B828">
        <f>IF(BIASA[[#This Row],[CTN]]=0,"",COUNT($B$2:$B827)+1)</f>
        <v>826</v>
      </c>
      <c r="C828" t="s">
        <v>1109</v>
      </c>
      <c r="D828" s="9" t="s">
        <v>2867</v>
      </c>
      <c r="E828">
        <f>SUM(BIASA[[#This Row],[AWAL]]-BIASA[[#This Row],[KELUAR]])</f>
        <v>10</v>
      </c>
      <c r="F828">
        <v>10</v>
      </c>
      <c r="G828" t="str">
        <f>IFERROR(INDEX(masuk[CTN],MATCH("B"&amp;ROW()-ROWS($A$1:$A$2),masuk[id],0)),"")</f>
        <v/>
      </c>
      <c r="H828">
        <f>SUMIF(keluar[concat],BIASA[[#This Row],[concat]],keluar[CTN])</f>
        <v>0</v>
      </c>
      <c r="I828" s="16" t="str">
        <f>IF(BIASA[[#This Row],[CTN]]=BIASA[[#This Row],[AWAL]],"",BIASA[[#This Row],[CTN]])</f>
        <v/>
      </c>
    </row>
    <row r="829" spans="1:9" x14ac:dyDescent="0.25">
      <c r="A829" t="str">
        <f>LOWER(SUBSTITUTE(SUBSTITUTE(SUBSTITUTE(BIASA[[#This Row],[NAMA BARANG]]," ",""),"-",""),".",""))</f>
        <v>garisan20cmholo9320(1disp=10pc)</v>
      </c>
      <c r="B829">
        <f>IF(BIASA[[#This Row],[CTN]]=0,"",COUNT($B$2:$B828)+1)</f>
        <v>827</v>
      </c>
      <c r="C829" t="s">
        <v>1110</v>
      </c>
      <c r="D829" s="9" t="s">
        <v>220</v>
      </c>
      <c r="E829">
        <f>SUM(BIASA[[#This Row],[AWAL]]-BIASA[[#This Row],[KELUAR]])</f>
        <v>11</v>
      </c>
      <c r="F829">
        <v>11</v>
      </c>
      <c r="G829" t="str">
        <f>IFERROR(INDEX(masuk[CTN],MATCH("B"&amp;ROW()-ROWS($A$1:$A$2),masuk[id],0)),"")</f>
        <v/>
      </c>
      <c r="H829">
        <f>SUMIF(keluar[concat],BIASA[[#This Row],[concat]],keluar[CTN])</f>
        <v>0</v>
      </c>
      <c r="I829" s="16" t="str">
        <f>IF(BIASA[[#This Row],[CTN]]=BIASA[[#This Row],[AWAL]],"",BIASA[[#This Row],[CTN]])</f>
        <v/>
      </c>
    </row>
    <row r="830" spans="1:9" x14ac:dyDescent="0.25">
      <c r="A830" s="16" t="str">
        <f>LOWER(SUBSTITUTE(SUBSTITUTE(SUBSTITUTE(BIASA[[#This Row],[NAMA BARANG]]," ",""),"-",""),".",""))</f>
        <v>garisan30cmenter</v>
      </c>
      <c r="B830" s="16">
        <f>IF(BIASA[[#This Row],[CTN]]=0,"",COUNT($B$2:$B829)+1)</f>
        <v>828</v>
      </c>
      <c r="C830" t="s">
        <v>3320</v>
      </c>
      <c r="D830" s="9" t="s">
        <v>62</v>
      </c>
      <c r="E830" s="16">
        <f>SUM(BIASA[[#This Row],[AWAL]]-BIASA[[#This Row],[KELUAR]])</f>
        <v>5</v>
      </c>
      <c r="F830">
        <v>5</v>
      </c>
      <c r="G830" s="16" t="str">
        <f>IFERROR(INDEX(masuk[CTN],MATCH("B"&amp;ROW()-ROWS($A$1:$A$2),masuk[id],0)),"")</f>
        <v/>
      </c>
      <c r="H830" s="16">
        <f>SUMIF(keluar[concat],BIASA[[#This Row],[concat]],keluar[CTN])</f>
        <v>0</v>
      </c>
      <c r="I830" s="16" t="str">
        <f>IF(BIASA[[#This Row],[CTN]]=BIASA[[#This Row],[AWAL]],"",BIASA[[#This Row],[CTN]])</f>
        <v/>
      </c>
    </row>
    <row r="831" spans="1:9" x14ac:dyDescent="0.25">
      <c r="A831" t="str">
        <f>LOWER(SUBSTITUTE(SUBSTITUTE(SUBSTITUTE(BIASA[[#This Row],[NAMA BARANG]]," ",""),"-",""),".",""))</f>
        <v>garisan30cm(abjad&amp;angka)3008</v>
      </c>
      <c r="B831">
        <f>IF(BIASA[[#This Row],[CTN]]=0,"",COUNT($B$2:$B830)+1)</f>
        <v>829</v>
      </c>
      <c r="C831" t="s">
        <v>1113</v>
      </c>
      <c r="D831" s="9" t="s">
        <v>2780</v>
      </c>
      <c r="E831">
        <f>SUM(BIASA[[#This Row],[AWAL]]-BIASA[[#This Row],[KELUAR]])</f>
        <v>8</v>
      </c>
      <c r="F831">
        <v>8</v>
      </c>
      <c r="G831" t="str">
        <f>IFERROR(INDEX(masuk[CTN],MATCH("B"&amp;ROW()-ROWS($A$1:$A$2),masuk[id],0)),"")</f>
        <v/>
      </c>
      <c r="H831">
        <f>SUMIF(keluar[concat],BIASA[[#This Row],[concat]],keluar[CTN])</f>
        <v>0</v>
      </c>
      <c r="I831" s="16" t="str">
        <f>IF(BIASA[[#This Row],[CTN]]=BIASA[[#This Row],[AWAL]],"",BIASA[[#This Row],[CTN]])</f>
        <v/>
      </c>
    </row>
    <row r="832" spans="1:9" x14ac:dyDescent="0.25">
      <c r="A832" t="str">
        <f>LOWER(SUBSTITUTE(SUBSTITUTE(SUBSTITUTE(BIASA[[#This Row],[NAMA BARANG]]," ",""),"-",""),".",""))</f>
        <v>garisan30cm1105bt21</v>
      </c>
      <c r="B832">
        <f>IF(BIASA[[#This Row],[CTN]]=0,"",COUNT($B$2:$B831)+1)</f>
        <v>830</v>
      </c>
      <c r="C832" t="s">
        <v>1114</v>
      </c>
      <c r="D832" s="9" t="s">
        <v>208</v>
      </c>
      <c r="E832">
        <f>SUM(BIASA[[#This Row],[AWAL]]-BIASA[[#This Row],[KELUAR]])</f>
        <v>28</v>
      </c>
      <c r="F832">
        <v>28</v>
      </c>
      <c r="G832" t="str">
        <f>IFERROR(INDEX(masuk[CTN],MATCH("B"&amp;ROW()-ROWS($A$1:$A$2),masuk[id],0)),"")</f>
        <v/>
      </c>
      <c r="H832">
        <f>SUMIF(keluar[concat],BIASA[[#This Row],[concat]],keluar[CTN])</f>
        <v>0</v>
      </c>
      <c r="I832" s="16" t="str">
        <f>IF(BIASA[[#This Row],[CTN]]=BIASA[[#This Row],[AWAL]],"",BIASA[[#This Row],[CTN]])</f>
        <v/>
      </c>
    </row>
    <row r="833" spans="1:9" x14ac:dyDescent="0.25">
      <c r="A833" t="str">
        <f>LOWER(SUBSTITUTE(SUBSTITUTE(SUBSTITUTE(BIASA[[#This Row],[NAMA BARANG]]," ",""),"-",""),".",""))</f>
        <v>garisan30cm1105disney</v>
      </c>
      <c r="B833">
        <f>IF(BIASA[[#This Row],[CTN]]=0,"",COUNT($B$2:$B832)+1)</f>
        <v>831</v>
      </c>
      <c r="C833" t="s">
        <v>1115</v>
      </c>
      <c r="D833" s="9" t="s">
        <v>208</v>
      </c>
      <c r="E833">
        <f>SUM(BIASA[[#This Row],[AWAL]]-BIASA[[#This Row],[KELUAR]])</f>
        <v>4</v>
      </c>
      <c r="F833">
        <v>4</v>
      </c>
      <c r="G833" t="str">
        <f>IFERROR(INDEX(masuk[CTN],MATCH("B"&amp;ROW()-ROWS($A$1:$A$2),masuk[id],0)),"")</f>
        <v/>
      </c>
      <c r="H833">
        <f>SUMIF(keluar[concat],BIASA[[#This Row],[concat]],keluar[CTN])</f>
        <v>0</v>
      </c>
      <c r="I833" s="16" t="str">
        <f>IF(BIASA[[#This Row],[CTN]]=BIASA[[#This Row],[AWAL]],"",BIASA[[#This Row],[CTN]])</f>
        <v/>
      </c>
    </row>
    <row r="834" spans="1:9" x14ac:dyDescent="0.25">
      <c r="A834" t="str">
        <f>LOWER(SUBSTITUTE(SUBSTITUTE(SUBSTITUTE(BIASA[[#This Row],[NAMA BARANG]]," ",""),"-",""),".",""))</f>
        <v>garisan30cm2109lebar</v>
      </c>
      <c r="B834">
        <f>IF(BIASA[[#This Row],[CTN]]=0,"",COUNT($B$2:$B833)+1)</f>
        <v>832</v>
      </c>
      <c r="C834" t="s">
        <v>1116</v>
      </c>
      <c r="D834" s="9" t="s">
        <v>2783</v>
      </c>
      <c r="E834">
        <f>SUM(BIASA[[#This Row],[AWAL]]-BIASA[[#This Row],[KELUAR]])</f>
        <v>1</v>
      </c>
      <c r="F834">
        <v>1</v>
      </c>
      <c r="G834" t="str">
        <f>IFERROR(INDEX(masuk[CTN],MATCH("B"&amp;ROW()-ROWS($A$1:$A$2),masuk[id],0)),"")</f>
        <v/>
      </c>
      <c r="H834">
        <f>SUMIF(keluar[concat],BIASA[[#This Row],[concat]],keluar[CTN])</f>
        <v>0</v>
      </c>
      <c r="I834" s="16" t="str">
        <f>IF(BIASA[[#This Row],[CTN]]=BIASA[[#This Row],[AWAL]],"",BIASA[[#This Row],[CTN]])</f>
        <v/>
      </c>
    </row>
    <row r="835" spans="1:9" x14ac:dyDescent="0.25">
      <c r="A835" t="str">
        <f>LOWER(SUBSTITUTE(SUBSTITUTE(SUBSTITUTE(BIASA[[#This Row],[NAMA BARANG]]," ",""),"-",""),".",""))</f>
        <v>garisan30cm704(60)</v>
      </c>
      <c r="B835">
        <f>IF(BIASA[[#This Row],[CTN]]=0,"",COUNT($B$2:$B834)+1)</f>
        <v>833</v>
      </c>
      <c r="C835" t="s">
        <v>1117</v>
      </c>
      <c r="D835" s="9" t="s">
        <v>2779</v>
      </c>
      <c r="E835">
        <f>SUM(BIASA[[#This Row],[AWAL]]-BIASA[[#This Row],[KELUAR]])</f>
        <v>8</v>
      </c>
      <c r="F835">
        <v>8</v>
      </c>
      <c r="G835" t="str">
        <f>IFERROR(INDEX(masuk[CTN],MATCH("B"&amp;ROW()-ROWS($A$1:$A$2),masuk[id],0)),"")</f>
        <v/>
      </c>
      <c r="H835">
        <f>SUMIF(keluar[concat],BIASA[[#This Row],[concat]],keluar[CTN])</f>
        <v>0</v>
      </c>
      <c r="I835" s="16" t="str">
        <f>IF(BIASA[[#This Row],[CTN]]=BIASA[[#This Row],[AWAL]],"",BIASA[[#This Row],[CTN]])</f>
        <v/>
      </c>
    </row>
    <row r="836" spans="1:9" x14ac:dyDescent="0.25">
      <c r="A836" t="str">
        <f>LOWER(SUBSTITUTE(SUBSTITUTE(SUBSTITUTE(BIASA[[#This Row],[NAMA BARANG]]," ",""),"-",""),".",""))</f>
        <v>garisan30cm8541x48</v>
      </c>
      <c r="B836">
        <f>IF(BIASA[[#This Row],[CTN]]=0,"",COUNT($B$2:$B835)+1)</f>
        <v>834</v>
      </c>
      <c r="C836" t="s">
        <v>1118</v>
      </c>
      <c r="D836" s="9" t="s">
        <v>220</v>
      </c>
      <c r="E836">
        <f>SUM(BIASA[[#This Row],[AWAL]]-BIASA[[#This Row],[KELUAR]])</f>
        <v>3</v>
      </c>
      <c r="F836">
        <v>3</v>
      </c>
      <c r="G836" t="str">
        <f>IFERROR(INDEX(masuk[CTN],MATCH("B"&amp;ROW()-ROWS($A$1:$A$2),masuk[id],0)),"")</f>
        <v/>
      </c>
      <c r="H836">
        <f>SUMIF(keluar[concat],BIASA[[#This Row],[concat]],keluar[CTN])</f>
        <v>0</v>
      </c>
      <c r="I836" s="16" t="str">
        <f>IF(BIASA[[#This Row],[CTN]]=BIASA[[#This Row],[AWAL]],"",BIASA[[#This Row],[CTN]])</f>
        <v/>
      </c>
    </row>
    <row r="837" spans="1:9" x14ac:dyDescent="0.25">
      <c r="A837" t="str">
        <f>LOWER(SUBSTITUTE(SUBSTITUTE(SUBSTITUTE(BIASA[[#This Row],[NAMA BARANG]]," ",""),"-",""),".",""))</f>
        <v>garisan30cmabk30</v>
      </c>
      <c r="B837">
        <f>IF(BIASA[[#This Row],[CTN]]=0,"",COUNT($B$2:$B836)+1)</f>
        <v>835</v>
      </c>
      <c r="C837" t="s">
        <v>1119</v>
      </c>
      <c r="D837" s="9" t="s">
        <v>220</v>
      </c>
      <c r="E837">
        <f>SUM(BIASA[[#This Row],[AWAL]]-BIASA[[#This Row],[KELUAR]])</f>
        <v>3</v>
      </c>
      <c r="F837">
        <v>3</v>
      </c>
      <c r="G837" t="str">
        <f>IFERROR(INDEX(masuk[CTN],MATCH("B"&amp;ROW()-ROWS($A$1:$A$2),masuk[id],0)),"")</f>
        <v/>
      </c>
      <c r="H837">
        <f>SUMIF(keluar[concat],BIASA[[#This Row],[concat]],keluar[CTN])</f>
        <v>0</v>
      </c>
      <c r="I837" s="16" t="str">
        <f>IF(BIASA[[#This Row],[CTN]]=BIASA[[#This Row],[AWAL]],"",BIASA[[#This Row],[CTN]])</f>
        <v/>
      </c>
    </row>
    <row r="838" spans="1:9" x14ac:dyDescent="0.25">
      <c r="A838" t="str">
        <f>LOWER(SUBSTITUTE(SUBSTITUTE(SUBSTITUTE(BIASA[[#This Row],[NAMA BARANG]]," ",""),"-",""),".",""))</f>
        <v>garisan30cmaluminium1530</v>
      </c>
      <c r="B838">
        <f>IF(BIASA[[#This Row],[CTN]]=0,"",COUNT($B$2:$B837)+1)</f>
        <v>836</v>
      </c>
      <c r="C838" t="s">
        <v>1120</v>
      </c>
      <c r="D838" s="9" t="s">
        <v>2780</v>
      </c>
      <c r="E838">
        <f>SUM(BIASA[[#This Row],[AWAL]]-BIASA[[#This Row],[KELUAR]])</f>
        <v>4</v>
      </c>
      <c r="F838">
        <v>4</v>
      </c>
      <c r="G838" t="str">
        <f>IFERROR(INDEX(masuk[CTN],MATCH("B"&amp;ROW()-ROWS($A$1:$A$2),masuk[id],0)),"")</f>
        <v/>
      </c>
      <c r="H838">
        <f>SUMIF(keluar[concat],BIASA[[#This Row],[concat]],keluar[CTN])</f>
        <v>0</v>
      </c>
      <c r="I838" s="16" t="str">
        <f>IF(BIASA[[#This Row],[CTN]]=BIASA[[#This Row],[AWAL]],"",BIASA[[#This Row],[CTN]])</f>
        <v/>
      </c>
    </row>
    <row r="839" spans="1:9" x14ac:dyDescent="0.25">
      <c r="A839" t="str">
        <f>LOWER(SUBSTITUTE(SUBSTITUTE(SUBSTITUTE(BIASA[[#This Row],[NAMA BARANG]]," ",""),"-",""),".",""))</f>
        <v>garisan30cmbesi5030yoekerorange</v>
      </c>
      <c r="B839">
        <f>IF(BIASA[[#This Row],[CTN]]=0,"",COUNT($B$2:$B838)+1)</f>
        <v>837</v>
      </c>
      <c r="C839" t="s">
        <v>1121</v>
      </c>
      <c r="D839" s="9" t="s">
        <v>2779</v>
      </c>
      <c r="E839">
        <f>SUM(BIASA[[#This Row],[AWAL]]-BIASA[[#This Row],[KELUAR]])</f>
        <v>14</v>
      </c>
      <c r="F839">
        <v>14</v>
      </c>
      <c r="G839" t="str">
        <f>IFERROR(INDEX(masuk[CTN],MATCH("B"&amp;ROW()-ROWS($A$1:$A$2),masuk[id],0)),"")</f>
        <v/>
      </c>
      <c r="H839">
        <f>SUMIF(keluar[concat],BIASA[[#This Row],[concat]],keluar[CTN])</f>
        <v>0</v>
      </c>
      <c r="I839" s="16" t="str">
        <f>IF(BIASA[[#This Row],[CTN]]=BIASA[[#This Row],[AWAL]],"",BIASA[[#This Row],[CTN]])</f>
        <v/>
      </c>
    </row>
    <row r="840" spans="1:9" x14ac:dyDescent="0.25">
      <c r="A840" t="str">
        <f>LOWER(SUBSTITUTE(SUBSTITUTE(SUBSTITUTE(BIASA[[#This Row],[NAMA BARANG]]," ",""),"-",""),".",""))</f>
        <v>garisan30cmbesigliterhs1906(9030)</v>
      </c>
      <c r="B840">
        <f>IF(BIASA[[#This Row],[CTN]]=0,"",COUNT($B$2:$B839)+1)</f>
        <v>838</v>
      </c>
      <c r="C840" t="s">
        <v>1122</v>
      </c>
      <c r="D840" s="9" t="s">
        <v>2901</v>
      </c>
      <c r="E840">
        <f>SUM(BIASA[[#This Row],[AWAL]]-BIASA[[#This Row],[KELUAR]])</f>
        <v>2</v>
      </c>
      <c r="F840">
        <v>2</v>
      </c>
      <c r="G840" t="str">
        <f>IFERROR(INDEX(masuk[CTN],MATCH("B"&amp;ROW()-ROWS($A$1:$A$2),masuk[id],0)),"")</f>
        <v/>
      </c>
      <c r="H840">
        <f>SUMIF(keluar[concat],BIASA[[#This Row],[concat]],keluar[CTN])</f>
        <v>0</v>
      </c>
      <c r="I840" s="16" t="str">
        <f>IF(BIASA[[#This Row],[CTN]]=BIASA[[#This Row],[AWAL]],"",BIASA[[#This Row],[CTN]])</f>
        <v/>
      </c>
    </row>
    <row r="841" spans="1:9" x14ac:dyDescent="0.25">
      <c r="A841" t="str">
        <f>LOWER(SUBSTITUTE(SUBSTITUTE(SUBSTITUTE(BIASA[[#This Row],[NAMA BARANG]]," ",""),"-",""),".",""))</f>
        <v>garisan30cmbesijos(peti)importer</v>
      </c>
      <c r="B841">
        <f>IF(BIASA[[#This Row],[CTN]]=0,"",COUNT($B$2:$B840)+1)</f>
        <v>839</v>
      </c>
      <c r="C841" t="s">
        <v>1123</v>
      </c>
      <c r="D841" s="9" t="s">
        <v>2779</v>
      </c>
      <c r="E841">
        <f>SUM(BIASA[[#This Row],[AWAL]]-BIASA[[#This Row],[KELUAR]])</f>
        <v>54</v>
      </c>
      <c r="F841">
        <v>54</v>
      </c>
      <c r="G841" t="str">
        <f>IFERROR(INDEX(masuk[CTN],MATCH("B"&amp;ROW()-ROWS($A$1:$A$2),masuk[id],0)),"")</f>
        <v/>
      </c>
      <c r="H841">
        <f>SUMIF(keluar[concat],BIASA[[#This Row],[concat]],keluar[CTN])</f>
        <v>0</v>
      </c>
      <c r="I841" s="16" t="str">
        <f>IF(BIASA[[#This Row],[CTN]]=BIASA[[#This Row],[AWAL]],"",BIASA[[#This Row],[CTN]])</f>
        <v/>
      </c>
    </row>
    <row r="842" spans="1:9" x14ac:dyDescent="0.25">
      <c r="A842" t="str">
        <f>LOWER(SUBSTITUTE(SUBSTITUTE(SUBSTITUTE(BIASA[[#This Row],[NAMA BARANG]]," ",""),"-",""),".",""))</f>
        <v>garisan30cmbesipmjp</v>
      </c>
      <c r="B842">
        <f>IF(BIASA[[#This Row],[CTN]]=0,"",COUNT($B$2:$B841)+1)</f>
        <v>840</v>
      </c>
      <c r="C842" t="s">
        <v>1124</v>
      </c>
      <c r="D842" s="9" t="s">
        <v>2792</v>
      </c>
      <c r="E842">
        <f>SUM(BIASA[[#This Row],[AWAL]]-BIASA[[#This Row],[KELUAR]])</f>
        <v>14</v>
      </c>
      <c r="F842">
        <v>14</v>
      </c>
      <c r="G842" t="str">
        <f>IFERROR(INDEX(masuk[CTN],MATCH("B"&amp;ROW()-ROWS($A$1:$A$2),masuk[id],0)),"")</f>
        <v/>
      </c>
      <c r="H842">
        <f>SUMIF(keluar[concat],BIASA[[#This Row],[concat]],keluar[CTN])</f>
        <v>0</v>
      </c>
      <c r="I842" s="16" t="str">
        <f>IF(BIASA[[#This Row],[CTN]]=BIASA[[#This Row],[AWAL]],"",BIASA[[#This Row],[CTN]])</f>
        <v/>
      </c>
    </row>
    <row r="843" spans="1:9" x14ac:dyDescent="0.25">
      <c r="A843" t="str">
        <f>LOWER(SUBSTITUTE(SUBSTITUTE(SUBSTITUTE(BIASA[[#This Row],[NAMA BARANG]]," ",""),"-",""),".",""))</f>
        <v>garisan30cmbesitf</v>
      </c>
      <c r="B843">
        <f>IF(BIASA[[#This Row],[CTN]]=0,"",COUNT($B$2:$B842)+1)</f>
        <v>841</v>
      </c>
      <c r="C843" t="s">
        <v>1125</v>
      </c>
      <c r="D843" s="9" t="s">
        <v>2779</v>
      </c>
      <c r="E843">
        <f>SUM(BIASA[[#This Row],[AWAL]]-BIASA[[#This Row],[KELUAR]])</f>
        <v>3</v>
      </c>
      <c r="F843">
        <v>3</v>
      </c>
      <c r="G843" t="str">
        <f>IFERROR(INDEX(masuk[CTN],MATCH("B"&amp;ROW()-ROWS($A$1:$A$2),masuk[id],0)),"")</f>
        <v/>
      </c>
      <c r="H843">
        <f>SUMIF(keluar[concat],BIASA[[#This Row],[concat]],keluar[CTN])</f>
        <v>0</v>
      </c>
      <c r="I843" s="16" t="str">
        <f>IF(BIASA[[#This Row],[CTN]]=BIASA[[#This Row],[AWAL]],"",BIASA[[#This Row],[CTN]])</f>
        <v/>
      </c>
    </row>
    <row r="844" spans="1:9" x14ac:dyDescent="0.25">
      <c r="A844" t="str">
        <f>LOWER(SUBSTITUTE(SUBSTITUTE(SUBSTITUTE(BIASA[[#This Row],[NAMA BARANG]]," ",""),"-",""),".",""))</f>
        <v>garisan30cmdf3109</v>
      </c>
      <c r="B844">
        <f>IF(BIASA[[#This Row],[CTN]]=0,"",COUNT($B$2:$B843)+1)</f>
        <v>842</v>
      </c>
      <c r="C844" t="s">
        <v>1126</v>
      </c>
      <c r="D844" s="9" t="s">
        <v>2798</v>
      </c>
      <c r="E844">
        <f>SUM(BIASA[[#This Row],[AWAL]]-BIASA[[#This Row],[KELUAR]])</f>
        <v>14</v>
      </c>
      <c r="F844">
        <v>14</v>
      </c>
      <c r="G844" t="str">
        <f>IFERROR(INDEX(masuk[CTN],MATCH("B"&amp;ROW()-ROWS($A$1:$A$2),masuk[id],0)),"")</f>
        <v/>
      </c>
      <c r="H844">
        <f>SUMIF(keluar[concat],BIASA[[#This Row],[concat]],keluar[CTN])</f>
        <v>0</v>
      </c>
      <c r="I844" s="16" t="str">
        <f>IF(BIASA[[#This Row],[CTN]]=BIASA[[#This Row],[AWAL]],"",BIASA[[#This Row],[CTN]])</f>
        <v/>
      </c>
    </row>
    <row r="845" spans="1:9" x14ac:dyDescent="0.25">
      <c r="A845" t="str">
        <f>LOWER(SUBSTITUTE(SUBSTITUTE(SUBSTITUTE(BIASA[[#This Row],[NAMA BARANG]]," ",""),"-",""),".",""))</f>
        <v>garisan30cmdf6969</v>
      </c>
      <c r="B845">
        <f>IF(BIASA[[#This Row],[CTN]]=0,"",COUNT($B$2:$B844)+1)</f>
        <v>843</v>
      </c>
      <c r="C845" t="s">
        <v>1127</v>
      </c>
      <c r="D845" s="9" t="s">
        <v>2784</v>
      </c>
      <c r="E845">
        <f>SUM(BIASA[[#This Row],[AWAL]]-BIASA[[#This Row],[KELUAR]])</f>
        <v>5</v>
      </c>
      <c r="F845">
        <v>5</v>
      </c>
      <c r="G845" t="str">
        <f>IFERROR(INDEX(masuk[CTN],MATCH("B"&amp;ROW()-ROWS($A$1:$A$2),masuk[id],0)),"")</f>
        <v/>
      </c>
      <c r="H845">
        <f>SUMIF(keluar[concat],BIASA[[#This Row],[concat]],keluar[CTN])</f>
        <v>0</v>
      </c>
      <c r="I845" s="16" t="str">
        <f>IF(BIASA[[#This Row],[CTN]]=BIASA[[#This Row],[AWAL]],"",BIASA[[#This Row],[CTN]])</f>
        <v/>
      </c>
    </row>
    <row r="846" spans="1:9" x14ac:dyDescent="0.25">
      <c r="A846" t="str">
        <f>LOWER(SUBSTITUTE(SUBSTITUTE(SUBSTITUTE(BIASA[[#This Row],[NAMA BARANG]]," ",""),"-",""),".",""))</f>
        <v>garisan30cmfancyk300ab/a30</v>
      </c>
      <c r="B846">
        <f>IF(BIASA[[#This Row],[CTN]]=0,"",COUNT($B$2:$B845)+1)</f>
        <v>844</v>
      </c>
      <c r="C846" t="s">
        <v>1128</v>
      </c>
      <c r="D846" s="9" t="s">
        <v>2782</v>
      </c>
      <c r="E846">
        <f>SUM(BIASA[[#This Row],[AWAL]]-BIASA[[#This Row],[KELUAR]])</f>
        <v>4</v>
      </c>
      <c r="F846">
        <v>4</v>
      </c>
      <c r="G846" t="str">
        <f>IFERROR(INDEX(masuk[CTN],MATCH("B"&amp;ROW()-ROWS($A$1:$A$2),masuk[id],0)),"")</f>
        <v/>
      </c>
      <c r="H846">
        <f>SUMIF(keluar[concat],BIASA[[#This Row],[concat]],keluar[CTN])</f>
        <v>0</v>
      </c>
      <c r="I846" s="16" t="str">
        <f>IF(BIASA[[#This Row],[CTN]]=BIASA[[#This Row],[AWAL]],"",BIASA[[#This Row],[CTN]])</f>
        <v/>
      </c>
    </row>
    <row r="847" spans="1:9" x14ac:dyDescent="0.25">
      <c r="A847" t="str">
        <f>LOWER(SUBSTITUTE(SUBSTITUTE(SUBSTITUTE(BIASA[[#This Row],[NAMA BARANG]]," ",""),"-",""),".",""))</f>
        <v>garisan30cmfancykm7101</v>
      </c>
      <c r="B847">
        <f>IF(BIASA[[#This Row],[CTN]]=0,"",COUNT($B$2:$B846)+1)</f>
        <v>845</v>
      </c>
      <c r="C847" t="s">
        <v>1129</v>
      </c>
      <c r="D847" s="9" t="s">
        <v>2798</v>
      </c>
      <c r="E847">
        <f>SUM(BIASA[[#This Row],[AWAL]]-BIASA[[#This Row],[KELUAR]])</f>
        <v>3</v>
      </c>
      <c r="F847">
        <v>3</v>
      </c>
      <c r="G847" t="str">
        <f>IFERROR(INDEX(masuk[CTN],MATCH("B"&amp;ROW()-ROWS($A$1:$A$2),masuk[id],0)),"")</f>
        <v/>
      </c>
      <c r="H847">
        <f>SUMIF(keluar[concat],BIASA[[#This Row],[concat]],keluar[CTN])</f>
        <v>0</v>
      </c>
      <c r="I847" s="16" t="str">
        <f>IF(BIASA[[#This Row],[CTN]]=BIASA[[#This Row],[AWAL]],"",BIASA[[#This Row],[CTN]])</f>
        <v/>
      </c>
    </row>
    <row r="848" spans="1:9" x14ac:dyDescent="0.25">
      <c r="A848" t="str">
        <f>LOWER(SUBSTITUTE(SUBSTITUTE(SUBSTITUTE(BIASA[[#This Row],[NAMA BARANG]]," ",""),"-",""),".",""))</f>
        <v>garisan30cmhk6970</v>
      </c>
      <c r="B848">
        <f>IF(BIASA[[#This Row],[CTN]]=0,"",COUNT($B$2:$B847)+1)</f>
        <v>846</v>
      </c>
      <c r="C848" t="s">
        <v>1130</v>
      </c>
      <c r="D848" s="9" t="s">
        <v>2784</v>
      </c>
      <c r="E848">
        <f>SUM(BIASA[[#This Row],[AWAL]]-BIASA[[#This Row],[KELUAR]])</f>
        <v>1</v>
      </c>
      <c r="F848">
        <v>1</v>
      </c>
      <c r="G848" t="str">
        <f>IFERROR(INDEX(masuk[CTN],MATCH("B"&amp;ROW()-ROWS($A$1:$A$2),masuk[id],0)),"")</f>
        <v/>
      </c>
      <c r="H848">
        <f>SUMIF(keluar[concat],BIASA[[#This Row],[concat]],keluar[CTN])</f>
        <v>0</v>
      </c>
      <c r="I848" s="16" t="str">
        <f>IF(BIASA[[#This Row],[CTN]]=BIASA[[#This Row],[AWAL]],"",BIASA[[#This Row],[CTN]])</f>
        <v/>
      </c>
    </row>
    <row r="849" spans="1:9" x14ac:dyDescent="0.25">
      <c r="A849" t="str">
        <f>LOWER(SUBSTITUTE(SUBSTITUTE(SUBSTITUTE(BIASA[[#This Row],[NAMA BARANG]]," ",""),"-",""),".",""))</f>
        <v>garisan30cmjnt678(60)</v>
      </c>
      <c r="B849">
        <f>IF(BIASA[[#This Row],[CTN]]=0,"",COUNT($B$2:$B848)+1)</f>
        <v>847</v>
      </c>
      <c r="C849" t="s">
        <v>1131</v>
      </c>
      <c r="D849" s="9" t="s">
        <v>2799</v>
      </c>
      <c r="E849">
        <f>SUM(BIASA[[#This Row],[AWAL]]-BIASA[[#This Row],[KELUAR]])</f>
        <v>8</v>
      </c>
      <c r="F849">
        <v>8</v>
      </c>
      <c r="G849" t="str">
        <f>IFERROR(INDEX(masuk[CTN],MATCH("B"&amp;ROW()-ROWS($A$1:$A$2),masuk[id],0)),"")</f>
        <v/>
      </c>
      <c r="H849">
        <f>SUMIF(keluar[concat],BIASA[[#This Row],[concat]],keluar[CTN])</f>
        <v>0</v>
      </c>
      <c r="I849" s="16" t="str">
        <f>IF(BIASA[[#This Row],[CTN]]=BIASA[[#This Row],[AWAL]],"",BIASA[[#This Row],[CTN]])</f>
        <v/>
      </c>
    </row>
    <row r="850" spans="1:9" x14ac:dyDescent="0.25">
      <c r="A850" t="str">
        <f>LOWER(SUBSTITUTE(SUBSTITUTE(SUBSTITUTE(BIASA[[#This Row],[NAMA BARANG]]," ",""),"-",""),".",""))</f>
        <v>garisan30cmlebarbiglens(36)</v>
      </c>
      <c r="B850">
        <f>IF(BIASA[[#This Row],[CTN]]=0,"",COUNT($B$2:$B849)+1)</f>
        <v>848</v>
      </c>
      <c r="C850" t="s">
        <v>1132</v>
      </c>
      <c r="D850" s="9" t="s">
        <v>207</v>
      </c>
      <c r="E850">
        <f>SUM(BIASA[[#This Row],[AWAL]]-BIASA[[#This Row],[KELUAR]])</f>
        <v>4</v>
      </c>
      <c r="F850">
        <v>4</v>
      </c>
      <c r="G850" t="str">
        <f>IFERROR(INDEX(masuk[CTN],MATCH("B"&amp;ROW()-ROWS($A$1:$A$2),masuk[id],0)),"")</f>
        <v/>
      </c>
      <c r="H850">
        <f>SUMIF(keluar[concat],BIASA[[#This Row],[concat]],keluar[CTN])</f>
        <v>0</v>
      </c>
      <c r="I850" s="16" t="str">
        <f>IF(BIASA[[#This Row],[CTN]]=BIASA[[#This Row],[AWAL]],"",BIASA[[#This Row],[CTN]])</f>
        <v/>
      </c>
    </row>
    <row r="851" spans="1:9" x14ac:dyDescent="0.25">
      <c r="A851" t="str">
        <f>LOWER(SUBSTITUTE(SUBSTITUTE(SUBSTITUTE(BIASA[[#This Row],[NAMA BARANG]]," ",""),"-",""),".",""))</f>
        <v>garisan30cmlebardisneycinderella</v>
      </c>
      <c r="B851">
        <f>IF(BIASA[[#This Row],[CTN]]=0,"",COUNT($B$2:$B850)+1)</f>
        <v>849</v>
      </c>
      <c r="C851" t="s">
        <v>1133</v>
      </c>
      <c r="D851" s="9" t="s">
        <v>208</v>
      </c>
      <c r="E851">
        <f>SUM(BIASA[[#This Row],[AWAL]]-BIASA[[#This Row],[KELUAR]])</f>
        <v>10</v>
      </c>
      <c r="F851">
        <v>10</v>
      </c>
      <c r="G851" t="str">
        <f>IFERROR(INDEX(masuk[CTN],MATCH("B"&amp;ROW()-ROWS($A$1:$A$2),masuk[id],0)),"")</f>
        <v/>
      </c>
      <c r="H851">
        <f>SUMIF(keluar[concat],BIASA[[#This Row],[concat]],keluar[CTN])</f>
        <v>0</v>
      </c>
      <c r="I851" s="16" t="str">
        <f>IF(BIASA[[#This Row],[CTN]]=BIASA[[#This Row],[AWAL]],"",BIASA[[#This Row],[CTN]])</f>
        <v/>
      </c>
    </row>
    <row r="852" spans="1:9" x14ac:dyDescent="0.25">
      <c r="A852" t="str">
        <f>LOWER(SUBSTITUTE(SUBSTITUTE(SUBSTITUTE(BIASA[[#This Row],[NAMA BARANG]]," ",""),"-",""),".",""))</f>
        <v>garisan30cmlebardisneydonaldduck</v>
      </c>
      <c r="B852">
        <f>IF(BIASA[[#This Row],[CTN]]=0,"",COUNT($B$2:$B851)+1)</f>
        <v>850</v>
      </c>
      <c r="C852" t="s">
        <v>1134</v>
      </c>
      <c r="D852" s="9" t="s">
        <v>208</v>
      </c>
      <c r="E852">
        <f>SUM(BIASA[[#This Row],[AWAL]]-BIASA[[#This Row],[KELUAR]])</f>
        <v>6</v>
      </c>
      <c r="F852">
        <v>6</v>
      </c>
      <c r="G852" t="str">
        <f>IFERROR(INDEX(masuk[CTN],MATCH("B"&amp;ROW()-ROWS($A$1:$A$2),masuk[id],0)),"")</f>
        <v/>
      </c>
      <c r="H852">
        <f>SUMIF(keluar[concat],BIASA[[#This Row],[concat]],keluar[CTN])</f>
        <v>0</v>
      </c>
      <c r="I852" s="16" t="str">
        <f>IF(BIASA[[#This Row],[CTN]]=BIASA[[#This Row],[AWAL]],"",BIASA[[#This Row],[CTN]])</f>
        <v/>
      </c>
    </row>
    <row r="853" spans="1:9" x14ac:dyDescent="0.25">
      <c r="A853" t="str">
        <f>LOWER(SUBSTITUTE(SUBSTITUTE(SUBSTITUTE(BIASA[[#This Row],[NAMA BARANG]]," ",""),"-",""),".",""))</f>
        <v>garisan30cmlebardisneydonaldduckfamily</v>
      </c>
      <c r="B853">
        <f>IF(BIASA[[#This Row],[CTN]]=0,"",COUNT($B$2:$B852)+1)</f>
        <v>851</v>
      </c>
      <c r="C853" t="s">
        <v>1135</v>
      </c>
      <c r="D853" s="9" t="s">
        <v>208</v>
      </c>
      <c r="E853">
        <f>SUM(BIASA[[#This Row],[AWAL]]-BIASA[[#This Row],[KELUAR]])</f>
        <v>15</v>
      </c>
      <c r="F853">
        <v>15</v>
      </c>
      <c r="G853" t="str">
        <f>IFERROR(INDEX(masuk[CTN],MATCH("B"&amp;ROW()-ROWS($A$1:$A$2),masuk[id],0)),"")</f>
        <v/>
      </c>
      <c r="H853">
        <f>SUMIF(keluar[concat],BIASA[[#This Row],[concat]],keluar[CTN])</f>
        <v>0</v>
      </c>
      <c r="I853" s="16" t="str">
        <f>IF(BIASA[[#This Row],[CTN]]=BIASA[[#This Row],[AWAL]],"",BIASA[[#This Row],[CTN]])</f>
        <v/>
      </c>
    </row>
    <row r="854" spans="1:9" x14ac:dyDescent="0.25">
      <c r="A854" t="str">
        <f>LOWER(SUBSTITUTE(SUBSTITUTE(SUBSTITUTE(BIASA[[#This Row],[NAMA BARANG]]," ",""),"-",""),".",""))</f>
        <v>garisan30cmlebardisneymickeymouse</v>
      </c>
      <c r="B854">
        <f>IF(BIASA[[#This Row],[CTN]]=0,"",COUNT($B$2:$B853)+1)</f>
        <v>852</v>
      </c>
      <c r="C854" t="s">
        <v>1136</v>
      </c>
      <c r="D854" s="9" t="s">
        <v>208</v>
      </c>
      <c r="E854">
        <f>SUM(BIASA[[#This Row],[AWAL]]-BIASA[[#This Row],[KELUAR]])</f>
        <v>1</v>
      </c>
      <c r="F854">
        <v>1</v>
      </c>
      <c r="G854" t="str">
        <f>IFERROR(INDEX(masuk[CTN],MATCH("B"&amp;ROW()-ROWS($A$1:$A$2),masuk[id],0)),"")</f>
        <v/>
      </c>
      <c r="H854">
        <f>SUMIF(keluar[concat],BIASA[[#This Row],[concat]],keluar[CTN])</f>
        <v>0</v>
      </c>
      <c r="I854" s="16" t="str">
        <f>IF(BIASA[[#This Row],[CTN]]=BIASA[[#This Row],[AWAL]],"",BIASA[[#This Row],[CTN]])</f>
        <v/>
      </c>
    </row>
    <row r="855" spans="1:9" x14ac:dyDescent="0.25">
      <c r="A855" t="str">
        <f>LOWER(SUBSTITUTE(SUBSTITUTE(SUBSTITUTE(BIASA[[#This Row],[NAMA BARANG]]," ",""),"-",""),".",""))</f>
        <v>garisan30cmlebardisneyminmiecute</v>
      </c>
      <c r="B855">
        <f>IF(BIASA[[#This Row],[CTN]]=0,"",COUNT($B$2:$B854)+1)</f>
        <v>853</v>
      </c>
      <c r="C855" t="s">
        <v>1137</v>
      </c>
      <c r="D855" s="9" t="s">
        <v>208</v>
      </c>
      <c r="E855">
        <f>SUM(BIASA[[#This Row],[AWAL]]-BIASA[[#This Row],[KELUAR]])</f>
        <v>2</v>
      </c>
      <c r="F855">
        <v>2</v>
      </c>
      <c r="G855" t="str">
        <f>IFERROR(INDEX(masuk[CTN],MATCH("B"&amp;ROW()-ROWS($A$1:$A$2),masuk[id],0)),"")</f>
        <v/>
      </c>
      <c r="H855">
        <f>SUMIF(keluar[concat],BIASA[[#This Row],[concat]],keluar[CTN])</f>
        <v>0</v>
      </c>
      <c r="I855" s="16" t="str">
        <f>IF(BIASA[[#This Row],[CTN]]=BIASA[[#This Row],[AWAL]],"",BIASA[[#This Row],[CTN]])</f>
        <v/>
      </c>
    </row>
    <row r="856" spans="1:9" x14ac:dyDescent="0.25">
      <c r="A856" t="str">
        <f>LOWER(SUBSTITUTE(SUBSTITUTE(SUBSTITUTE(BIASA[[#This Row],[NAMA BARANG]]," ",""),"-",""),".",""))</f>
        <v>garisan30cmlebardisneyminmietr01</v>
      </c>
      <c r="B856">
        <f>IF(BIASA[[#This Row],[CTN]]=0,"",COUNT($B$2:$B855)+1)</f>
        <v>854</v>
      </c>
      <c r="C856" t="s">
        <v>1138</v>
      </c>
      <c r="D856" s="9" t="s">
        <v>2902</v>
      </c>
      <c r="E856">
        <f>SUM(BIASA[[#This Row],[AWAL]]-BIASA[[#This Row],[KELUAR]])</f>
        <v>45</v>
      </c>
      <c r="F856">
        <v>45</v>
      </c>
      <c r="G856" t="str">
        <f>IFERROR(INDEX(masuk[CTN],MATCH("B"&amp;ROW()-ROWS($A$1:$A$2),masuk[id],0)),"")</f>
        <v/>
      </c>
      <c r="H856">
        <f>SUMIF(keluar[concat],BIASA[[#This Row],[concat]],keluar[CTN])</f>
        <v>0</v>
      </c>
      <c r="I856" s="16" t="str">
        <f>IF(BIASA[[#This Row],[CTN]]=BIASA[[#This Row],[AWAL]],"",BIASA[[#This Row],[CTN]])</f>
        <v/>
      </c>
    </row>
    <row r="857" spans="1:9" x14ac:dyDescent="0.25">
      <c r="A857" t="str">
        <f>LOWER(SUBSTITUTE(SUBSTITUTE(SUBSTITUTE(BIASA[[#This Row],[NAMA BARANG]]," ",""),"-",""),".",""))</f>
        <v>garisan30cmlebardisneypaurora</v>
      </c>
      <c r="B857">
        <f>IF(BIASA[[#This Row],[CTN]]=0,"",COUNT($B$2:$B856)+1)</f>
        <v>855</v>
      </c>
      <c r="C857" t="s">
        <v>1139</v>
      </c>
      <c r="D857" s="9" t="s">
        <v>208</v>
      </c>
      <c r="E857">
        <f>SUM(BIASA[[#This Row],[AWAL]]-BIASA[[#This Row],[KELUAR]])</f>
        <v>2</v>
      </c>
      <c r="F857">
        <v>2</v>
      </c>
      <c r="G857" t="str">
        <f>IFERROR(INDEX(masuk[CTN],MATCH("B"&amp;ROW()-ROWS($A$1:$A$2),masuk[id],0)),"")</f>
        <v/>
      </c>
      <c r="H857">
        <f>SUMIF(keluar[concat],BIASA[[#This Row],[concat]],keluar[CTN])</f>
        <v>0</v>
      </c>
      <c r="I857" s="16" t="str">
        <f>IF(BIASA[[#This Row],[CTN]]=BIASA[[#This Row],[AWAL]],"",BIASA[[#This Row],[CTN]])</f>
        <v/>
      </c>
    </row>
    <row r="858" spans="1:9" x14ac:dyDescent="0.25">
      <c r="A858" t="str">
        <f>LOWER(SUBSTITUTE(SUBSTITUTE(SUBSTITUTE(BIASA[[#This Row],[NAMA BARANG]]," ",""),"-",""),".",""))</f>
        <v>garisan30cmlebardisneyspdabu</v>
      </c>
      <c r="B858">
        <f>IF(BIASA[[#This Row],[CTN]]=0,"",COUNT($B$2:$B857)+1)</f>
        <v>856</v>
      </c>
      <c r="C858" t="s">
        <v>1140</v>
      </c>
      <c r="D858" s="9" t="s">
        <v>2902</v>
      </c>
      <c r="E858">
        <f>SUM(BIASA[[#This Row],[AWAL]]-BIASA[[#This Row],[KELUAR]])</f>
        <v>6</v>
      </c>
      <c r="F858">
        <v>6</v>
      </c>
      <c r="G858" t="str">
        <f>IFERROR(INDEX(masuk[CTN],MATCH("B"&amp;ROW()-ROWS($A$1:$A$2),masuk[id],0)),"")</f>
        <v/>
      </c>
      <c r="H858">
        <f>SUMIF(keluar[concat],BIASA[[#This Row],[concat]],keluar[CTN])</f>
        <v>0</v>
      </c>
      <c r="I858" s="16" t="str">
        <f>IF(BIASA[[#This Row],[CTN]]=BIASA[[#This Row],[AWAL]],"",BIASA[[#This Row],[CTN]])</f>
        <v/>
      </c>
    </row>
    <row r="859" spans="1:9" x14ac:dyDescent="0.25">
      <c r="A859" t="str">
        <f>LOWER(SUBSTITUTE(SUBSTITUTE(SUBSTITUTE(BIASA[[#This Row],[NAMA BARANG]]," ",""),"-",""),".",""))</f>
        <v>garisan30cmlebardisneyspdbiru</v>
      </c>
      <c r="B859">
        <f>IF(BIASA[[#This Row],[CTN]]=0,"",COUNT($B$2:$B858)+1)</f>
        <v>857</v>
      </c>
      <c r="C859" t="s">
        <v>1141</v>
      </c>
      <c r="D859" s="9" t="s">
        <v>2902</v>
      </c>
      <c r="E859">
        <f>SUM(BIASA[[#This Row],[AWAL]]-BIASA[[#This Row],[KELUAR]])</f>
        <v>12</v>
      </c>
      <c r="F859">
        <v>12</v>
      </c>
      <c r="G859" t="str">
        <f>IFERROR(INDEX(masuk[CTN],MATCH("B"&amp;ROW()-ROWS($A$1:$A$2),masuk[id],0)),"")</f>
        <v/>
      </c>
      <c r="H859">
        <f>SUMIF(keluar[concat],BIASA[[#This Row],[concat]],keluar[CTN])</f>
        <v>0</v>
      </c>
      <c r="I859" s="16" t="str">
        <f>IF(BIASA[[#This Row],[CTN]]=BIASA[[#This Row],[AWAL]],"",BIASA[[#This Row],[CTN]])</f>
        <v/>
      </c>
    </row>
    <row r="860" spans="1:9" x14ac:dyDescent="0.25">
      <c r="A860" t="str">
        <f>LOWER(SUBSTITUTE(SUBSTITUTE(SUBSTITUTE(BIASA[[#This Row],[NAMA BARANG]]," ",""),"-",""),".",""))</f>
        <v>garisan30cmlebardisneyspdk</v>
      </c>
      <c r="B860">
        <f>IF(BIASA[[#This Row],[CTN]]=0,"",COUNT($B$2:$B859)+1)</f>
        <v>858</v>
      </c>
      <c r="C860" t="s">
        <v>1142</v>
      </c>
      <c r="D860" s="9" t="s">
        <v>2902</v>
      </c>
      <c r="E860">
        <f>SUM(BIASA[[#This Row],[AWAL]]-BIASA[[#This Row],[KELUAR]])</f>
        <v>5</v>
      </c>
      <c r="F860">
        <v>5</v>
      </c>
      <c r="G860" t="str">
        <f>IFERROR(INDEX(masuk[CTN],MATCH("B"&amp;ROW()-ROWS($A$1:$A$2),masuk[id],0)),"")</f>
        <v/>
      </c>
      <c r="H860">
        <f>SUMIF(keluar[concat],BIASA[[#This Row],[concat]],keluar[CTN])</f>
        <v>0</v>
      </c>
      <c r="I860" s="16" t="str">
        <f>IF(BIASA[[#This Row],[CTN]]=BIASA[[#This Row],[AWAL]],"",BIASA[[#This Row],[CTN]])</f>
        <v/>
      </c>
    </row>
    <row r="861" spans="1:9" x14ac:dyDescent="0.25">
      <c r="A861" t="str">
        <f>LOWER(SUBSTITUTE(SUBSTITUTE(SUBSTITUTE(BIASA[[#This Row],[NAMA BARANG]]," ",""),"-",""),".",""))</f>
        <v>garisan30cmlebarkuning</v>
      </c>
      <c r="B861">
        <f>IF(BIASA[[#This Row],[CTN]]=0,"",COUNT($B$2:$B860)+1)</f>
        <v>859</v>
      </c>
      <c r="C861" t="s">
        <v>1143</v>
      </c>
      <c r="D861" s="9" t="s">
        <v>208</v>
      </c>
      <c r="E861">
        <f>SUM(BIASA[[#This Row],[AWAL]]-BIASA[[#This Row],[KELUAR]])</f>
        <v>42</v>
      </c>
      <c r="F861">
        <v>42</v>
      </c>
      <c r="G861" t="str">
        <f>IFERROR(INDEX(masuk[CTN],MATCH("B"&amp;ROW()-ROWS($A$1:$A$2),masuk[id],0)),"")</f>
        <v/>
      </c>
      <c r="H861">
        <f>SUMIF(keluar[concat],BIASA[[#This Row],[concat]],keluar[CTN])</f>
        <v>0</v>
      </c>
      <c r="I861" s="16" t="str">
        <f>IF(BIASA[[#This Row],[CTN]]=BIASA[[#This Row],[AWAL]],"",BIASA[[#This Row],[CTN]])</f>
        <v/>
      </c>
    </row>
    <row r="862" spans="1:9" x14ac:dyDescent="0.25">
      <c r="A862" t="str">
        <f>LOWER(SUBSTITUTE(SUBSTITUTE(SUBSTITUTE(BIASA[[#This Row],[NAMA BARANG]]," ",""),"-",""),".",""))</f>
        <v>garisan30cmlenturfancy0030</v>
      </c>
      <c r="B862">
        <f>IF(BIASA[[#This Row],[CTN]]=0,"",COUNT($B$2:$B861)+1)</f>
        <v>860</v>
      </c>
      <c r="C862" t="s">
        <v>1144</v>
      </c>
      <c r="D862" s="9" t="s">
        <v>232</v>
      </c>
      <c r="E862">
        <f>SUM(BIASA[[#This Row],[AWAL]]-BIASA[[#This Row],[KELUAR]])</f>
        <v>1</v>
      </c>
      <c r="F862">
        <v>1</v>
      </c>
      <c r="G862" t="str">
        <f>IFERROR(INDEX(masuk[CTN],MATCH("B"&amp;ROW()-ROWS($A$1:$A$2),masuk[id],0)),"")</f>
        <v/>
      </c>
      <c r="H862">
        <f>SUMIF(keluar[concat],BIASA[[#This Row],[concat]],keluar[CTN])</f>
        <v>0</v>
      </c>
      <c r="I862" s="16" t="str">
        <f>IF(BIASA[[#This Row],[CTN]]=BIASA[[#This Row],[AWAL]],"",BIASA[[#This Row],[CTN]])</f>
        <v/>
      </c>
    </row>
    <row r="863" spans="1:9" x14ac:dyDescent="0.25">
      <c r="A863" t="str">
        <f>LOWER(SUBSTITUTE(SUBSTITUTE(SUBSTITUTE(BIASA[[#This Row],[NAMA BARANG]]," ",""),"-",""),".",""))</f>
        <v>garisan30cmlenturfancy0031</v>
      </c>
      <c r="B863">
        <f>IF(BIASA[[#This Row],[CTN]]=0,"",COUNT($B$2:$B862)+1)</f>
        <v>861</v>
      </c>
      <c r="C863" t="s">
        <v>1145</v>
      </c>
      <c r="D863" s="9" t="s">
        <v>232</v>
      </c>
      <c r="E863">
        <f>SUM(BIASA[[#This Row],[AWAL]]-BIASA[[#This Row],[KELUAR]])</f>
        <v>1</v>
      </c>
      <c r="F863">
        <v>1</v>
      </c>
      <c r="G863" t="str">
        <f>IFERROR(INDEX(masuk[CTN],MATCH("B"&amp;ROW()-ROWS($A$1:$A$2),masuk[id],0)),"")</f>
        <v/>
      </c>
      <c r="H863">
        <f>SUMIF(keluar[concat],BIASA[[#This Row],[concat]],keluar[CTN])</f>
        <v>0</v>
      </c>
      <c r="I863" s="16" t="str">
        <f>IF(BIASA[[#This Row],[CTN]]=BIASA[[#This Row],[AWAL]],"",BIASA[[#This Row],[CTN]])</f>
        <v/>
      </c>
    </row>
    <row r="864" spans="1:9" x14ac:dyDescent="0.25">
      <c r="A864" t="str">
        <f>LOWER(SUBSTITUTE(SUBSTITUTE(SUBSTITUTE(BIASA[[#This Row],[NAMA BARANG]]," ",""),"-",""),".",""))</f>
        <v>garisan30cmlipatcv5012(24)</v>
      </c>
      <c r="B864">
        <f>IF(BIASA[[#This Row],[CTN]]=0,"",COUNT($B$2:$B863)+1)</f>
        <v>862</v>
      </c>
      <c r="C864" t="s">
        <v>1146</v>
      </c>
      <c r="D864" s="9" t="s">
        <v>231</v>
      </c>
      <c r="E864">
        <f>SUM(BIASA[[#This Row],[AWAL]]-BIASA[[#This Row],[KELUAR]])</f>
        <v>2</v>
      </c>
      <c r="F864">
        <v>2</v>
      </c>
      <c r="G864" t="str">
        <f>IFERROR(INDEX(masuk[CTN],MATCH("B"&amp;ROW()-ROWS($A$1:$A$2),masuk[id],0)),"")</f>
        <v/>
      </c>
      <c r="H864">
        <f>SUMIF(keluar[concat],BIASA[[#This Row],[concat]],keluar[CTN])</f>
        <v>0</v>
      </c>
      <c r="I864" s="16" t="str">
        <f>IF(BIASA[[#This Row],[CTN]]=BIASA[[#This Row],[AWAL]],"",BIASA[[#This Row],[CTN]])</f>
        <v/>
      </c>
    </row>
    <row r="865" spans="1:9" x14ac:dyDescent="0.25">
      <c r="A865" t="str">
        <f>LOWER(SUBSTITUTE(SUBSTITUTE(SUBSTITUTE(BIASA[[#This Row],[NAMA BARANG]]," ",""),"-",""),".",""))</f>
        <v>garisan30cmlipatn0008(40)</v>
      </c>
      <c r="B865">
        <f>IF(BIASA[[#This Row],[CTN]]=0,"",COUNT($B$2:$B864)+1)</f>
        <v>863</v>
      </c>
      <c r="C865" t="s">
        <v>1147</v>
      </c>
      <c r="D865" s="9" t="s">
        <v>238</v>
      </c>
      <c r="E865">
        <f>SUM(BIASA[[#This Row],[AWAL]]-BIASA[[#This Row],[KELUAR]])</f>
        <v>43</v>
      </c>
      <c r="F865">
        <v>43</v>
      </c>
      <c r="G865" t="str">
        <f>IFERROR(INDEX(masuk[CTN],MATCH("B"&amp;ROW()-ROWS($A$1:$A$2),masuk[id],0)),"")</f>
        <v/>
      </c>
      <c r="H865">
        <f>SUMIF(keluar[concat],BIASA[[#This Row],[concat]],keluar[CTN])</f>
        <v>0</v>
      </c>
      <c r="I865" s="16" t="str">
        <f>IF(BIASA[[#This Row],[CTN]]=BIASA[[#This Row],[AWAL]],"",BIASA[[#This Row],[CTN]])</f>
        <v/>
      </c>
    </row>
    <row r="866" spans="1:9" x14ac:dyDescent="0.25">
      <c r="A866" t="str">
        <f>LOWER(SUBSTITUTE(SUBSTITUTE(SUBSTITUTE(BIASA[[#This Row],[NAMA BARANG]]," ",""),"-",""),".",""))</f>
        <v>garisan30cmmicrotop930</v>
      </c>
      <c r="B866">
        <f>IF(BIASA[[#This Row],[CTN]]=0,"",COUNT($B$2:$B865)+1)</f>
        <v>864</v>
      </c>
      <c r="C866" t="s">
        <v>1148</v>
      </c>
      <c r="D866" s="9" t="s">
        <v>2771</v>
      </c>
      <c r="E866">
        <f>SUM(BIASA[[#This Row],[AWAL]]-BIASA[[#This Row],[KELUAR]])</f>
        <v>5</v>
      </c>
      <c r="F866">
        <v>5</v>
      </c>
      <c r="G866" t="str">
        <f>IFERROR(INDEX(masuk[CTN],MATCH("B"&amp;ROW()-ROWS($A$1:$A$2),masuk[id],0)),"")</f>
        <v/>
      </c>
      <c r="H866">
        <f>SUMIF(keluar[concat],BIASA[[#This Row],[concat]],keluar[CTN])</f>
        <v>0</v>
      </c>
      <c r="I866" s="16" t="str">
        <f>IF(BIASA[[#This Row],[CTN]]=BIASA[[#This Row],[AWAL]],"",BIASA[[#This Row],[CTN]])</f>
        <v/>
      </c>
    </row>
    <row r="867" spans="1:9" x14ac:dyDescent="0.25">
      <c r="A867" t="str">
        <f>LOWER(SUBSTITUTE(SUBSTITUTE(SUBSTITUTE(BIASA[[#This Row],[NAMA BARANG]]," ",""),"-",""),".",""))</f>
        <v>garisan30cmmilldeluxe(120)</v>
      </c>
      <c r="B867">
        <f>IF(BIASA[[#This Row],[CTN]]=0,"",COUNT($B$2:$B866)+1)</f>
        <v>865</v>
      </c>
      <c r="C867" t="s">
        <v>1149</v>
      </c>
      <c r="D867" s="9" t="s">
        <v>208</v>
      </c>
      <c r="E867">
        <f>SUM(BIASA[[#This Row],[AWAL]]-BIASA[[#This Row],[KELUAR]])</f>
        <v>17</v>
      </c>
      <c r="F867">
        <v>17</v>
      </c>
      <c r="G867" t="str">
        <f>IFERROR(INDEX(masuk[CTN],MATCH("B"&amp;ROW()-ROWS($A$1:$A$2),masuk[id],0)),"")</f>
        <v/>
      </c>
      <c r="H867">
        <f>SUMIF(keluar[concat],BIASA[[#This Row],[concat]],keluar[CTN])</f>
        <v>0</v>
      </c>
      <c r="I867" s="16" t="str">
        <f>IF(BIASA[[#This Row],[CTN]]=BIASA[[#This Row],[AWAL]],"",BIASA[[#This Row],[CTN]])</f>
        <v/>
      </c>
    </row>
    <row r="868" spans="1:9" x14ac:dyDescent="0.25">
      <c r="A868" t="str">
        <f>LOWER(SUBSTITUTE(SUBSTITUTE(SUBSTITUTE(BIASA[[#This Row],[NAMA BARANG]]," ",""),"-",""),".",""))</f>
        <v>garisan30cmplastikk8805/7703</v>
      </c>
      <c r="B868">
        <f>IF(BIASA[[#This Row],[CTN]]=0,"",COUNT($B$2:$B867)+1)</f>
        <v>866</v>
      </c>
      <c r="C868" t="s">
        <v>1150</v>
      </c>
      <c r="D868" s="9" t="s">
        <v>2792</v>
      </c>
      <c r="E868">
        <f>SUM(BIASA[[#This Row],[AWAL]]-BIASA[[#This Row],[KELUAR]])</f>
        <v>5</v>
      </c>
      <c r="F868">
        <v>5</v>
      </c>
      <c r="G868" t="str">
        <f>IFERROR(INDEX(masuk[CTN],MATCH("B"&amp;ROW()-ROWS($A$1:$A$2),masuk[id],0)),"")</f>
        <v/>
      </c>
      <c r="H868">
        <f>SUMIF(keluar[concat],BIASA[[#This Row],[concat]],keluar[CTN])</f>
        <v>0</v>
      </c>
      <c r="I868" s="16" t="str">
        <f>IF(BIASA[[#This Row],[CTN]]=BIASA[[#This Row],[AWAL]],"",BIASA[[#This Row],[CTN]])</f>
        <v/>
      </c>
    </row>
    <row r="869" spans="1:9" x14ac:dyDescent="0.25">
      <c r="A869" t="str">
        <f>LOWER(SUBSTITUTE(SUBSTITUTE(SUBSTITUTE(BIASA[[#This Row],[NAMA BARANG]]," ",""),"-",""),".",""))</f>
        <v>garisan30cmsp6968</v>
      </c>
      <c r="B869">
        <f>IF(BIASA[[#This Row],[CTN]]=0,"",COUNT($B$2:$B868)+1)</f>
        <v>867</v>
      </c>
      <c r="C869" t="s">
        <v>1151</v>
      </c>
      <c r="D869" s="9" t="s">
        <v>2771</v>
      </c>
      <c r="E869">
        <f>SUM(BIASA[[#This Row],[AWAL]]-BIASA[[#This Row],[KELUAR]])</f>
        <v>5</v>
      </c>
      <c r="F869">
        <v>5</v>
      </c>
      <c r="G869" t="str">
        <f>IFERROR(INDEX(masuk[CTN],MATCH("B"&amp;ROW()-ROWS($A$1:$A$2),masuk[id],0)),"")</f>
        <v/>
      </c>
      <c r="H869">
        <f>SUMIF(keluar[concat],BIASA[[#This Row],[concat]],keluar[CTN])</f>
        <v>0</v>
      </c>
      <c r="I869" s="16" t="str">
        <f>IF(BIASA[[#This Row],[CTN]]=BIASA[[#This Row],[AWAL]],"",BIASA[[#This Row],[CTN]])</f>
        <v/>
      </c>
    </row>
    <row r="870" spans="1:9" x14ac:dyDescent="0.25">
      <c r="A870" t="str">
        <f>LOWER(SUBSTITUTE(SUBSTITUTE(SUBSTITUTE(BIASA[[#This Row],[NAMA BARANG]]," ",""),"-",""),".",""))</f>
        <v>garisan50cmenterblk</v>
      </c>
      <c r="B870">
        <f>IF(BIASA[[#This Row],[CTN]]=0,"",COUNT($B$2:$B869)+1)</f>
        <v>868</v>
      </c>
      <c r="C870" t="s">
        <v>1152</v>
      </c>
      <c r="D870" s="9" t="s">
        <v>232</v>
      </c>
      <c r="E870">
        <f>SUM(BIASA[[#This Row],[AWAL]]-BIASA[[#This Row],[KELUAR]])</f>
        <v>7</v>
      </c>
      <c r="F870">
        <v>7</v>
      </c>
      <c r="G870" t="str">
        <f>IFERROR(INDEX(masuk[CTN],MATCH("B"&amp;ROW()-ROWS($A$1:$A$2),masuk[id],0)),"")</f>
        <v/>
      </c>
      <c r="H870">
        <f>SUMIF(keluar[concat],BIASA[[#This Row],[concat]],keluar[CTN])</f>
        <v>0</v>
      </c>
      <c r="I870" s="16" t="str">
        <f>IF(BIASA[[#This Row],[CTN]]=BIASA[[#This Row],[AWAL]],"",BIASA[[#This Row],[CTN]])</f>
        <v/>
      </c>
    </row>
    <row r="871" spans="1:9" x14ac:dyDescent="0.25">
      <c r="A871" t="str">
        <f>LOWER(SUBSTITUTE(SUBSTITUTE(SUBSTITUTE(BIASA[[#This Row],[NAMA BARANG]]," ",""),"-",""),".",""))</f>
        <v>garisan8240set</v>
      </c>
      <c r="B871">
        <f>IF(BIASA[[#This Row],[CTN]]=0,"",COUNT($B$2:$B870)+1)</f>
        <v>869</v>
      </c>
      <c r="C871" t="s">
        <v>1153</v>
      </c>
      <c r="D871" s="9" t="s">
        <v>2903</v>
      </c>
      <c r="E871">
        <f>SUM(BIASA[[#This Row],[AWAL]]-BIASA[[#This Row],[KELUAR]])</f>
        <v>3</v>
      </c>
      <c r="F871">
        <v>3</v>
      </c>
      <c r="G871" t="str">
        <f>IFERROR(INDEX(masuk[CTN],MATCH("B"&amp;ROW()-ROWS($A$1:$A$2),masuk[id],0)),"")</f>
        <v/>
      </c>
      <c r="H871">
        <f>SUMIF(keluar[concat],BIASA[[#This Row],[concat]],keluar[CTN])</f>
        <v>0</v>
      </c>
      <c r="I871" s="16" t="str">
        <f>IF(BIASA[[#This Row],[CTN]]=BIASA[[#This Row],[AWAL]],"",BIASA[[#This Row],[CTN]])</f>
        <v/>
      </c>
    </row>
    <row r="872" spans="1:9" x14ac:dyDescent="0.25">
      <c r="A872" t="str">
        <f>LOWER(SUBSTITUTE(SUBSTITUTE(SUBSTITUTE(BIASA[[#This Row],[NAMA BARANG]]," ",""),"-",""),".",""))</f>
        <v>garisan858a</v>
      </c>
      <c r="B872">
        <f>IF(BIASA[[#This Row],[CTN]]=0,"",COUNT($B$2:$B871)+1)</f>
        <v>870</v>
      </c>
      <c r="C872" t="s">
        <v>1154</v>
      </c>
      <c r="D872" s="9" t="s">
        <v>2782</v>
      </c>
      <c r="E872">
        <f>SUM(BIASA[[#This Row],[AWAL]]-BIASA[[#This Row],[KELUAR]])</f>
        <v>2</v>
      </c>
      <c r="F872">
        <v>2</v>
      </c>
      <c r="G872" t="str">
        <f>IFERROR(INDEX(masuk[CTN],MATCH("B"&amp;ROW()-ROWS($A$1:$A$2),masuk[id],0)),"")</f>
        <v/>
      </c>
      <c r="H872">
        <f>SUMIF(keluar[concat],BIASA[[#This Row],[concat]],keluar[CTN])</f>
        <v>0</v>
      </c>
      <c r="I872" s="16" t="str">
        <f>IF(BIASA[[#This Row],[CTN]]=BIASA[[#This Row],[AWAL]],"",BIASA[[#This Row],[CTN]])</f>
        <v/>
      </c>
    </row>
    <row r="873" spans="1:9" x14ac:dyDescent="0.25">
      <c r="A873" t="str">
        <f>LOWER(SUBSTITUTE(SUBSTITUTE(SUBSTITUTE(BIASA[[#This Row],[NAMA BARANG]]," ",""),"-",""),".",""))</f>
        <v>garisan88301box(60pc)</v>
      </c>
      <c r="B873">
        <f>IF(BIASA[[#This Row],[CTN]]=0,"",COUNT($B$2:$B872)+1)</f>
        <v>871</v>
      </c>
      <c r="C873" t="s">
        <v>1155</v>
      </c>
      <c r="D873" s="9" t="s">
        <v>220</v>
      </c>
      <c r="E873">
        <f>SUM(BIASA[[#This Row],[AWAL]]-BIASA[[#This Row],[KELUAR]])</f>
        <v>7</v>
      </c>
      <c r="F873">
        <v>7</v>
      </c>
      <c r="G873" t="str">
        <f>IFERROR(INDEX(masuk[CTN],MATCH("B"&amp;ROW()-ROWS($A$1:$A$2),masuk[id],0)),"")</f>
        <v/>
      </c>
      <c r="H873">
        <f>SUMIF(keluar[concat],BIASA[[#This Row],[concat]],keluar[CTN])</f>
        <v>0</v>
      </c>
      <c r="I873" s="16" t="str">
        <f>IF(BIASA[[#This Row],[CTN]]=BIASA[[#This Row],[AWAL]],"",BIASA[[#This Row],[CTN]])</f>
        <v/>
      </c>
    </row>
    <row r="874" spans="1:9" x14ac:dyDescent="0.25">
      <c r="A874" t="str">
        <f>LOWER(SUBSTITUTE(SUBSTITUTE(SUBSTITUTE(BIASA[[#This Row],[NAMA BARANG]]," ",""),"-",""),".",""))</f>
        <v>garisanbt840</v>
      </c>
      <c r="B874">
        <f>IF(BIASA[[#This Row],[CTN]]=0,"",COUNT($B$2:$B873)+1)</f>
        <v>872</v>
      </c>
      <c r="C874" t="s">
        <v>1156</v>
      </c>
      <c r="D874" s="9" t="s">
        <v>233</v>
      </c>
      <c r="E874">
        <f>SUM(BIASA[[#This Row],[AWAL]]-BIASA[[#This Row],[KELUAR]])</f>
        <v>1</v>
      </c>
      <c r="F874">
        <v>1</v>
      </c>
      <c r="G874" t="str">
        <f>IFERROR(INDEX(masuk[CTN],MATCH("B"&amp;ROW()-ROWS($A$1:$A$2),masuk[id],0)),"")</f>
        <v/>
      </c>
      <c r="H874">
        <f>SUMIF(keluar[concat],BIASA[[#This Row],[concat]],keluar[CTN])</f>
        <v>0</v>
      </c>
      <c r="I874" s="16" t="str">
        <f>IF(BIASA[[#This Row],[CTN]]=BIASA[[#This Row],[AWAL]],"",BIASA[[#This Row],[CTN]])</f>
        <v/>
      </c>
    </row>
    <row r="875" spans="1:9" x14ac:dyDescent="0.25">
      <c r="A875" t="str">
        <f>LOWER(SUBSTITUTE(SUBSTITUTE(SUBSTITUTE(BIASA[[#This Row],[NAMA BARANG]]," ",""),"-",""),".",""))</f>
        <v>garisanbtno15δ</v>
      </c>
      <c r="B875">
        <f>IF(BIASA[[#This Row],[CTN]]=0,"",COUNT($B$2:$B874)+1)</f>
        <v>873</v>
      </c>
      <c r="C875" t="s">
        <v>1157</v>
      </c>
      <c r="D875" s="9" t="s">
        <v>2770</v>
      </c>
      <c r="E875">
        <f>SUM(BIASA[[#This Row],[AWAL]]-BIASA[[#This Row],[KELUAR]])</f>
        <v>1</v>
      </c>
      <c r="F875">
        <v>1</v>
      </c>
      <c r="G875" t="str">
        <f>IFERROR(INDEX(masuk[CTN],MATCH("B"&amp;ROW()-ROWS($A$1:$A$2),masuk[id],0)),"")</f>
        <v/>
      </c>
      <c r="H875">
        <f>SUMIF(keluar[concat],BIASA[[#This Row],[concat]],keluar[CTN])</f>
        <v>0</v>
      </c>
      <c r="I875" s="16" t="str">
        <f>IF(BIASA[[#This Row],[CTN]]=BIASA[[#This Row],[AWAL]],"",BIASA[[#This Row],[CTN]])</f>
        <v/>
      </c>
    </row>
    <row r="876" spans="1:9" x14ac:dyDescent="0.25">
      <c r="A876" t="str">
        <f>LOWER(SUBSTITUTE(SUBSTITUTE(SUBSTITUTE(BIASA[[#This Row],[NAMA BARANG]]," ",""),"-",""),".",""))</f>
        <v>garisanbtno10</v>
      </c>
      <c r="B876">
        <f>IF(BIASA[[#This Row],[CTN]]=0,"",COUNT($B$2:$B875)+1)</f>
        <v>874</v>
      </c>
      <c r="C876" t="s">
        <v>1158</v>
      </c>
      <c r="D876" s="9" t="s">
        <v>2883</v>
      </c>
      <c r="E876">
        <f>SUM(BIASA[[#This Row],[AWAL]]-BIASA[[#This Row],[KELUAR]])</f>
        <v>2</v>
      </c>
      <c r="F876">
        <v>2</v>
      </c>
      <c r="G876" t="str">
        <f>IFERROR(INDEX(masuk[CTN],MATCH("B"&amp;ROW()-ROWS($A$1:$A$2),masuk[id],0)),"")</f>
        <v/>
      </c>
      <c r="H876">
        <f>SUMIF(keluar[concat],BIASA[[#This Row],[concat]],keluar[CTN])</f>
        <v>0</v>
      </c>
      <c r="I876" s="16" t="str">
        <f>IF(BIASA[[#This Row],[CTN]]=BIASA[[#This Row],[AWAL]],"",BIASA[[#This Row],[CTN]])</f>
        <v/>
      </c>
    </row>
    <row r="877" spans="1:9" x14ac:dyDescent="0.25">
      <c r="A877" t="str">
        <f>LOWER(SUBSTITUTE(SUBSTITUTE(SUBSTITUTE(BIASA[[#This Row],[NAMA BARANG]]," ",""),"-",""),".",""))</f>
        <v>garisanbtno8</v>
      </c>
      <c r="B877">
        <f>IF(BIASA[[#This Row],[CTN]]=0,"",COUNT($B$2:$B876)+1)</f>
        <v>875</v>
      </c>
      <c r="C877" t="s">
        <v>1159</v>
      </c>
      <c r="D877" s="9" t="s">
        <v>2883</v>
      </c>
      <c r="E877">
        <f>SUM(BIASA[[#This Row],[AWAL]]-BIASA[[#This Row],[KELUAR]])</f>
        <v>2</v>
      </c>
      <c r="F877">
        <v>2</v>
      </c>
      <c r="G877" t="str">
        <f>IFERROR(INDEX(masuk[CTN],MATCH("B"&amp;ROW()-ROWS($A$1:$A$2),masuk[id],0)),"")</f>
        <v/>
      </c>
      <c r="H877">
        <f>SUMIF(keluar[concat],BIASA[[#This Row],[concat]],keluar[CTN])</f>
        <v>0</v>
      </c>
      <c r="I877" s="16" t="str">
        <f>IF(BIASA[[#This Row],[CTN]]=BIASA[[#This Row],[AWAL]],"",BIASA[[#This Row],[CTN]])</f>
        <v/>
      </c>
    </row>
    <row r="878" spans="1:9" x14ac:dyDescent="0.25">
      <c r="A878" t="str">
        <f>LOWER(SUBSTITUTE(SUBSTITUTE(SUBSTITUTE(BIASA[[#This Row],[NAMA BARANG]]," ",""),"-",""),".",""))</f>
        <v>garisanfj2011/15cmsablon4pc(24)</v>
      </c>
      <c r="B878">
        <f>IF(BIASA[[#This Row],[CTN]]=0,"",COUNT($B$2:$B877)+1)</f>
        <v>876</v>
      </c>
      <c r="C878" t="s">
        <v>1160</v>
      </c>
      <c r="D878" s="9" t="s">
        <v>226</v>
      </c>
      <c r="E878">
        <f>SUM(BIASA[[#This Row],[AWAL]]-BIASA[[#This Row],[KELUAR]])</f>
        <v>1</v>
      </c>
      <c r="F878">
        <v>1</v>
      </c>
      <c r="G878" t="str">
        <f>IFERROR(INDEX(masuk[CTN],MATCH("B"&amp;ROW()-ROWS($A$1:$A$2),masuk[id],0)),"")</f>
        <v/>
      </c>
      <c r="H878">
        <f>SUMIF(keluar[concat],BIASA[[#This Row],[concat]],keluar[CTN])</f>
        <v>0</v>
      </c>
      <c r="I878" s="16" t="str">
        <f>IF(BIASA[[#This Row],[CTN]]=BIASA[[#This Row],[AWAL]],"",BIASA[[#This Row],[CTN]])</f>
        <v/>
      </c>
    </row>
    <row r="879" spans="1:9" x14ac:dyDescent="0.25">
      <c r="A879" t="str">
        <f>LOWER(SUBSTITUTE(SUBSTITUTE(SUBSTITUTE(BIASA[[#This Row],[NAMA BARANG]]," ",""),"-",""),".",""))</f>
        <v>garisanfs/1331(48)</v>
      </c>
      <c r="B879">
        <f>IF(BIASA[[#This Row],[CTN]]=0,"",COUNT($B$2:$B878)+1)</f>
        <v>877</v>
      </c>
      <c r="C879" t="s">
        <v>1161</v>
      </c>
      <c r="D879" s="9" t="s">
        <v>226</v>
      </c>
      <c r="E879">
        <f>SUM(BIASA[[#This Row],[AWAL]]-BIASA[[#This Row],[KELUAR]])</f>
        <v>1</v>
      </c>
      <c r="F879">
        <v>1</v>
      </c>
      <c r="G879" t="str">
        <f>IFERROR(INDEX(masuk[CTN],MATCH("B"&amp;ROW()-ROWS($A$1:$A$2),masuk[id],0)),"")</f>
        <v/>
      </c>
      <c r="H879">
        <f>SUMIF(keluar[concat],BIASA[[#This Row],[concat]],keluar[CTN])</f>
        <v>0</v>
      </c>
      <c r="I879" s="16" t="str">
        <f>IF(BIASA[[#This Row],[CTN]]=BIASA[[#This Row],[AWAL]],"",BIASA[[#This Row],[CTN]])</f>
        <v/>
      </c>
    </row>
    <row r="880" spans="1:9" x14ac:dyDescent="0.25">
      <c r="A880" t="str">
        <f>LOWER(SUBSTITUTE(SUBSTITUTE(SUBSTITUTE(BIASA[[#This Row],[NAMA BARANG]]," ",""),"-",""),".",""))</f>
        <v>garisangasta0731polkadot</v>
      </c>
      <c r="B880">
        <f>IF(BIASA[[#This Row],[CTN]]=0,"",COUNT($B$2:$B879)+1)</f>
        <v>878</v>
      </c>
      <c r="C880" t="s">
        <v>1162</v>
      </c>
      <c r="D880" s="9" t="s">
        <v>2771</v>
      </c>
      <c r="E880">
        <f>SUM(BIASA[[#This Row],[AWAL]]-BIASA[[#This Row],[KELUAR]])</f>
        <v>6</v>
      </c>
      <c r="F880">
        <v>6</v>
      </c>
      <c r="G880" t="str">
        <f>IFERROR(INDEX(masuk[CTN],MATCH("B"&amp;ROW()-ROWS($A$1:$A$2),masuk[id],0)),"")</f>
        <v/>
      </c>
      <c r="H880">
        <f>SUMIF(keluar[concat],BIASA[[#This Row],[concat]],keluar[CTN])</f>
        <v>0</v>
      </c>
      <c r="I880" s="16" t="str">
        <f>IF(BIASA[[#This Row],[CTN]]=BIASA[[#This Row],[AWAL]],"",BIASA[[#This Row],[CTN]])</f>
        <v/>
      </c>
    </row>
    <row r="881" spans="1:9" x14ac:dyDescent="0.25">
      <c r="A881" t="str">
        <f>LOWER(SUBSTITUTE(SUBSTITUTE(SUBSTITUTE(BIASA[[#This Row],[NAMA BARANG]]," ",""),"-",""),".",""))</f>
        <v>garisangasta0732</v>
      </c>
      <c r="B881">
        <f>IF(BIASA[[#This Row],[CTN]]=0,"",COUNT($B$2:$B880)+1)</f>
        <v>879</v>
      </c>
      <c r="C881" t="s">
        <v>1163</v>
      </c>
      <c r="D881" s="9" t="s">
        <v>2771</v>
      </c>
      <c r="E881">
        <f>SUM(BIASA[[#This Row],[AWAL]]-BIASA[[#This Row],[KELUAR]])</f>
        <v>8</v>
      </c>
      <c r="F881">
        <v>8</v>
      </c>
      <c r="G881" t="str">
        <f>IFERROR(INDEX(masuk[CTN],MATCH("B"&amp;ROW()-ROWS($A$1:$A$2),masuk[id],0)),"")</f>
        <v/>
      </c>
      <c r="H881">
        <f>SUMIF(keluar[concat],BIASA[[#This Row],[concat]],keluar[CTN])</f>
        <v>0</v>
      </c>
      <c r="I881" s="16" t="str">
        <f>IF(BIASA[[#This Row],[CTN]]=BIASA[[#This Row],[AWAL]],"",BIASA[[#This Row],[CTN]])</f>
        <v/>
      </c>
    </row>
    <row r="882" spans="1:9" x14ac:dyDescent="0.25">
      <c r="A882" t="str">
        <f>LOWER(SUBSTITUTE(SUBSTITUTE(SUBSTITUTE(BIASA[[#This Row],[NAMA BARANG]]," ",""),"-",""),".",""))</f>
        <v>garisangasta0733polkadot</v>
      </c>
      <c r="B882">
        <f>IF(BIASA[[#This Row],[CTN]]=0,"",COUNT($B$2:$B881)+1)</f>
        <v>880</v>
      </c>
      <c r="C882" t="s">
        <v>1164</v>
      </c>
      <c r="D882" s="9" t="s">
        <v>2771</v>
      </c>
      <c r="E882">
        <f>SUM(BIASA[[#This Row],[AWAL]]-BIASA[[#This Row],[KELUAR]])</f>
        <v>2</v>
      </c>
      <c r="F882">
        <v>2</v>
      </c>
      <c r="G882" t="str">
        <f>IFERROR(INDEX(masuk[CTN],MATCH("B"&amp;ROW()-ROWS($A$1:$A$2),masuk[id],0)),"")</f>
        <v/>
      </c>
      <c r="H882">
        <f>SUMIF(keluar[concat],BIASA[[#This Row],[concat]],keluar[CTN])</f>
        <v>0</v>
      </c>
      <c r="I882" s="16" t="str">
        <f>IF(BIASA[[#This Row],[CTN]]=BIASA[[#This Row],[AWAL]],"",BIASA[[#This Row],[CTN]])</f>
        <v/>
      </c>
    </row>
    <row r="883" spans="1:9" x14ac:dyDescent="0.25">
      <c r="A883" t="str">
        <f>LOWER(SUBSTITUTE(SUBSTITUTE(SUBSTITUTE(BIASA[[#This Row],[NAMA BARANG]]," ",""),"-",""),".",""))</f>
        <v>garisanhkxm7010</v>
      </c>
      <c r="B883">
        <f>IF(BIASA[[#This Row],[CTN]]=0,"",COUNT($B$2:$B882)+1)</f>
        <v>881</v>
      </c>
      <c r="C883" t="s">
        <v>1165</v>
      </c>
      <c r="D883" s="9" t="s">
        <v>2904</v>
      </c>
      <c r="E883">
        <f>SUM(BIASA[[#This Row],[AWAL]]-BIASA[[#This Row],[KELUAR]])</f>
        <v>1</v>
      </c>
      <c r="F883">
        <v>1</v>
      </c>
      <c r="G883" t="str">
        <f>IFERROR(INDEX(masuk[CTN],MATCH("B"&amp;ROW()-ROWS($A$1:$A$2),masuk[id],0)),"")</f>
        <v/>
      </c>
      <c r="H883">
        <f>SUMIF(keluar[concat],BIASA[[#This Row],[concat]],keluar[CTN])</f>
        <v>0</v>
      </c>
      <c r="I883" s="16" t="str">
        <f>IF(BIASA[[#This Row],[CTN]]=BIASA[[#This Row],[AWAL]],"",BIASA[[#This Row],[CTN]])</f>
        <v/>
      </c>
    </row>
    <row r="884" spans="1:9" x14ac:dyDescent="0.25">
      <c r="A884" t="str">
        <f>LOWER(SUBSTITUTE(SUBSTITUTE(SUBSTITUTE(BIASA[[#This Row],[NAMA BARANG]]," ",""),"-",""),".",""))</f>
        <v>garisankayu1meter</v>
      </c>
      <c r="B884">
        <f>IF(BIASA[[#This Row],[CTN]]=0,"",COUNT($B$2:$B883)+1)</f>
        <v>882</v>
      </c>
      <c r="C884" t="s">
        <v>1166</v>
      </c>
      <c r="D884" s="9" t="s">
        <v>218</v>
      </c>
      <c r="E884">
        <f>SUM(BIASA[[#This Row],[AWAL]]-BIASA[[#This Row],[KELUAR]])</f>
        <v>1</v>
      </c>
      <c r="F884">
        <v>1</v>
      </c>
      <c r="G884" t="str">
        <f>IFERROR(INDEX(masuk[CTN],MATCH("B"&amp;ROW()-ROWS($A$1:$A$2),masuk[id],0)),"")</f>
        <v/>
      </c>
      <c r="H884">
        <f>SUMIF(keluar[concat],BIASA[[#This Row],[concat]],keluar[CTN])</f>
        <v>0</v>
      </c>
      <c r="I884" s="16" t="str">
        <f>IF(BIASA[[#This Row],[CTN]]=BIASA[[#This Row],[AWAL]],"",BIASA[[#This Row],[CTN]])</f>
        <v/>
      </c>
    </row>
    <row r="885" spans="1:9" x14ac:dyDescent="0.25">
      <c r="A885" t="str">
        <f>LOWER(SUBSTITUTE(SUBSTITUTE(SUBSTITUTE(BIASA[[#This Row],[NAMA BARANG]]," ",""),"-",""),".",""))</f>
        <v>garisankj003</v>
      </c>
      <c r="B885">
        <f>IF(BIASA[[#This Row],[CTN]]=0,"",COUNT($B$2:$B884)+1)</f>
        <v>883</v>
      </c>
      <c r="C885" t="s">
        <v>1167</v>
      </c>
      <c r="D885" s="9" t="s">
        <v>2787</v>
      </c>
      <c r="E885">
        <f>SUM(BIASA[[#This Row],[AWAL]]-BIASA[[#This Row],[KELUAR]])</f>
        <v>7</v>
      </c>
      <c r="F885">
        <v>7</v>
      </c>
      <c r="G885" t="str">
        <f>IFERROR(INDEX(masuk[CTN],MATCH("B"&amp;ROW()-ROWS($A$1:$A$2),masuk[id],0)),"")</f>
        <v/>
      </c>
      <c r="H885">
        <f>SUMIF(keluar[concat],BIASA[[#This Row],[concat]],keluar[CTN])</f>
        <v>0</v>
      </c>
      <c r="I885" s="16" t="str">
        <f>IF(BIASA[[#This Row],[CTN]]=BIASA[[#This Row],[AWAL]],"",BIASA[[#This Row],[CTN]])</f>
        <v/>
      </c>
    </row>
    <row r="886" spans="1:9" x14ac:dyDescent="0.25">
      <c r="A886" t="str">
        <f>LOWER(SUBSTITUTE(SUBSTITUTE(SUBSTITUTE(BIASA[[#This Row],[NAMA BARANG]]," ",""),"-",""),".",""))</f>
        <v>garisankj012</v>
      </c>
      <c r="B886">
        <f>IF(BIASA[[#This Row],[CTN]]=0,"",COUNT($B$2:$B885)+1)</f>
        <v>884</v>
      </c>
      <c r="C886" t="s">
        <v>1168</v>
      </c>
      <c r="D886" s="9" t="s">
        <v>2787</v>
      </c>
      <c r="E886">
        <f>SUM(BIASA[[#This Row],[AWAL]]-BIASA[[#This Row],[KELUAR]])</f>
        <v>9</v>
      </c>
      <c r="F886">
        <v>9</v>
      </c>
      <c r="G886" t="str">
        <f>IFERROR(INDEX(masuk[CTN],MATCH("B"&amp;ROW()-ROWS($A$1:$A$2),masuk[id],0)),"")</f>
        <v/>
      </c>
      <c r="H886">
        <f>SUMIF(keluar[concat],BIASA[[#This Row],[concat]],keluar[CTN])</f>
        <v>0</v>
      </c>
      <c r="I886" s="16" t="str">
        <f>IF(BIASA[[#This Row],[CTN]]=BIASA[[#This Row],[AWAL]],"",BIASA[[#This Row],[CTN]])</f>
        <v/>
      </c>
    </row>
    <row r="887" spans="1:9" x14ac:dyDescent="0.25">
      <c r="A887" t="str">
        <f>LOWER(SUBSTITUTE(SUBSTITUTE(SUBSTITUTE(BIASA[[#This Row],[NAMA BARANG]]," ",""),"-",""),".",""))</f>
        <v>garisankj013</v>
      </c>
      <c r="B887">
        <f>IF(BIASA[[#This Row],[CTN]]=0,"",COUNT($B$2:$B886)+1)</f>
        <v>885</v>
      </c>
      <c r="C887" t="s">
        <v>1169</v>
      </c>
      <c r="D887" s="9" t="s">
        <v>2787</v>
      </c>
      <c r="E887">
        <f>SUM(BIASA[[#This Row],[AWAL]]-BIASA[[#This Row],[KELUAR]])</f>
        <v>1</v>
      </c>
      <c r="F887">
        <v>1</v>
      </c>
      <c r="G887" t="str">
        <f>IFERROR(INDEX(masuk[CTN],MATCH("B"&amp;ROW()-ROWS($A$1:$A$2),masuk[id],0)),"")</f>
        <v/>
      </c>
      <c r="H887">
        <f>SUMIF(keluar[concat],BIASA[[#This Row],[concat]],keluar[CTN])</f>
        <v>0</v>
      </c>
      <c r="I887" s="16" t="str">
        <f>IF(BIASA[[#This Row],[CTN]]=BIASA[[#This Row],[AWAL]],"",BIASA[[#This Row],[CTN]])</f>
        <v/>
      </c>
    </row>
    <row r="888" spans="1:9" x14ac:dyDescent="0.25">
      <c r="A888" t="str">
        <f>LOWER(SUBSTITUTE(SUBSTITUTE(SUBSTITUTE(BIASA[[#This Row],[NAMA BARANG]]," ",""),"-",""),".",""))</f>
        <v>garisanrl15rb/roller(24)</v>
      </c>
      <c r="B888">
        <f>IF(BIASA[[#This Row],[CTN]]=0,"",COUNT($B$2:$B887)+1)</f>
        <v>886</v>
      </c>
      <c r="C888" t="s">
        <v>1170</v>
      </c>
      <c r="D888" s="9" t="s">
        <v>220</v>
      </c>
      <c r="E888">
        <f>SUM(BIASA[[#This Row],[AWAL]]-BIASA[[#This Row],[KELUAR]])</f>
        <v>5</v>
      </c>
      <c r="F888">
        <v>5</v>
      </c>
      <c r="G888" t="str">
        <f>IFERROR(INDEX(masuk[CTN],MATCH("B"&amp;ROW()-ROWS($A$1:$A$2),masuk[id],0)),"")</f>
        <v/>
      </c>
      <c r="H888">
        <f>SUMIF(keluar[concat],BIASA[[#This Row],[concat]],keluar[CTN])</f>
        <v>0</v>
      </c>
      <c r="I888" s="16" t="str">
        <f>IF(BIASA[[#This Row],[CTN]]=BIASA[[#This Row],[AWAL]],"",BIASA[[#This Row],[CTN]])</f>
        <v/>
      </c>
    </row>
    <row r="889" spans="1:9" x14ac:dyDescent="0.25">
      <c r="A889" t="str">
        <f>LOWER(SUBSTITUTE(SUBSTITUTE(SUBSTITUTE(BIASA[[#This Row],[NAMA BARANG]]," ",""),"-",""),".",""))</f>
        <v>garisanrl15wd(1x36)</v>
      </c>
      <c r="B889">
        <f>IF(BIASA[[#This Row],[CTN]]=0,"",COUNT($B$2:$B888)+1)</f>
        <v>887</v>
      </c>
      <c r="C889" t="s">
        <v>1171</v>
      </c>
      <c r="D889" s="9" t="s">
        <v>220</v>
      </c>
      <c r="E889">
        <f>SUM(BIASA[[#This Row],[AWAL]]-BIASA[[#This Row],[KELUAR]])</f>
        <v>1</v>
      </c>
      <c r="F889">
        <v>1</v>
      </c>
      <c r="G889" t="str">
        <f>IFERROR(INDEX(masuk[CTN],MATCH("B"&amp;ROW()-ROWS($A$1:$A$2),masuk[id],0)),"")</f>
        <v/>
      </c>
      <c r="H889">
        <f>SUMIF(keluar[concat],BIASA[[#This Row],[concat]],keluar[CTN])</f>
        <v>0</v>
      </c>
      <c r="I889" s="16" t="str">
        <f>IF(BIASA[[#This Row],[CTN]]=BIASA[[#This Row],[AWAL]],"",BIASA[[#This Row],[CTN]])</f>
        <v/>
      </c>
    </row>
    <row r="890" spans="1:9" x14ac:dyDescent="0.25">
      <c r="A890" t="str">
        <f>LOWER(SUBSTITUTE(SUBSTITUTE(SUBSTITUTE(BIASA[[#This Row],[NAMA BARANG]]," ",""),"-",""),".",""))</f>
        <v>garisanrotary1020(jos)bsr</v>
      </c>
      <c r="B890">
        <f>IF(BIASA[[#This Row],[CTN]]=0,"",COUNT($B$2:$B889)+1)</f>
        <v>888</v>
      </c>
      <c r="C890" t="s">
        <v>1172</v>
      </c>
      <c r="D890" s="9" t="s">
        <v>2783</v>
      </c>
      <c r="E890">
        <f>SUM(BIASA[[#This Row],[AWAL]]-BIASA[[#This Row],[KELUAR]])</f>
        <v>27</v>
      </c>
      <c r="F890">
        <v>27</v>
      </c>
      <c r="G890" t="str">
        <f>IFERROR(INDEX(masuk[CTN],MATCH("B"&amp;ROW()-ROWS($A$1:$A$2),masuk[id],0)),"")</f>
        <v/>
      </c>
      <c r="H890">
        <f>SUMIF(keluar[concat],BIASA[[#This Row],[concat]],keluar[CTN])</f>
        <v>0</v>
      </c>
      <c r="I890" s="16" t="str">
        <f>IF(BIASA[[#This Row],[CTN]]=BIASA[[#This Row],[AWAL]],"",BIASA[[#This Row],[CTN]])</f>
        <v/>
      </c>
    </row>
    <row r="891" spans="1:9" x14ac:dyDescent="0.25">
      <c r="A891" t="str">
        <f>LOWER(SUBSTITUTE(SUBSTITUTE(SUBSTITUTE(BIASA[[#This Row],[NAMA BARANG]]," ",""),"-",""),".",""))</f>
        <v>garisanrotary5klg</v>
      </c>
      <c r="B891">
        <f>IF(BIASA[[#This Row],[CTN]]=0,"",COUNT($B$2:$B890)+1)</f>
        <v>889</v>
      </c>
      <c r="C891" t="s">
        <v>1173</v>
      </c>
      <c r="D891" s="9" t="s">
        <v>2783</v>
      </c>
      <c r="E891">
        <f>SUM(BIASA[[#This Row],[AWAL]]-BIASA[[#This Row],[KELUAR]])</f>
        <v>4</v>
      </c>
      <c r="F891">
        <v>4</v>
      </c>
      <c r="G891" t="str">
        <f>IFERROR(INDEX(masuk[CTN],MATCH("B"&amp;ROW()-ROWS($A$1:$A$2),masuk[id],0)),"")</f>
        <v/>
      </c>
      <c r="H891">
        <f>SUMIF(keluar[concat],BIASA[[#This Row],[concat]],keluar[CTN])</f>
        <v>0</v>
      </c>
      <c r="I891" s="16" t="str">
        <f>IF(BIASA[[#This Row],[CTN]]=BIASA[[#This Row],[AWAL]],"",BIASA[[#This Row],[CTN]])</f>
        <v/>
      </c>
    </row>
    <row r="892" spans="1:9" x14ac:dyDescent="0.25">
      <c r="A892" t="str">
        <f>LOWER(SUBSTITUTE(SUBSTITUTE(SUBSTITUTE(BIASA[[#This Row],[NAMA BARANG]]," ",""),"-",""),".",""))</f>
        <v>garisanrotary9043</v>
      </c>
      <c r="B892">
        <f>IF(BIASA[[#This Row],[CTN]]=0,"",COUNT($B$2:$B891)+1)</f>
        <v>890</v>
      </c>
      <c r="C892" t="s">
        <v>1174</v>
      </c>
      <c r="D892" s="9" t="s">
        <v>2838</v>
      </c>
      <c r="E892">
        <f>SUM(BIASA[[#This Row],[AWAL]]-BIASA[[#This Row],[KELUAR]])</f>
        <v>5</v>
      </c>
      <c r="F892">
        <v>5</v>
      </c>
      <c r="G892" t="str">
        <f>IFERROR(INDEX(masuk[CTN],MATCH("B"&amp;ROW()-ROWS($A$1:$A$2),masuk[id],0)),"")</f>
        <v/>
      </c>
      <c r="H892">
        <f>SUMIF(keluar[concat],BIASA[[#This Row],[concat]],keluar[CTN])</f>
        <v>0</v>
      </c>
      <c r="I892" s="16" t="str">
        <f>IF(BIASA[[#This Row],[CTN]]=BIASA[[#This Row],[AWAL]],"",BIASA[[#This Row],[CTN]])</f>
        <v/>
      </c>
    </row>
    <row r="893" spans="1:9" x14ac:dyDescent="0.25">
      <c r="A893" t="str">
        <f>LOWER(SUBSTITUTE(SUBSTITUTE(SUBSTITUTE(BIASA[[#This Row],[NAMA BARANG]]," ",""),"-",""),".",""))</f>
        <v>garisansablon290</v>
      </c>
      <c r="B893">
        <f>IF(BIASA[[#This Row],[CTN]]=0,"",COUNT($B$2:$B892)+1)</f>
        <v>891</v>
      </c>
      <c r="C893" t="s">
        <v>1175</v>
      </c>
      <c r="D893" s="9" t="s">
        <v>217</v>
      </c>
      <c r="E893">
        <f>SUM(BIASA[[#This Row],[AWAL]]-BIASA[[#This Row],[KELUAR]])</f>
        <v>1</v>
      </c>
      <c r="F893">
        <v>1</v>
      </c>
      <c r="G893" t="str">
        <f>IFERROR(INDEX(masuk[CTN],MATCH("B"&amp;ROW()-ROWS($A$1:$A$2),masuk[id],0)),"")</f>
        <v/>
      </c>
      <c r="H893">
        <f>SUMIF(keluar[concat],BIASA[[#This Row],[concat]],keluar[CTN])</f>
        <v>0</v>
      </c>
      <c r="I893" s="16" t="str">
        <f>IF(BIASA[[#This Row],[CTN]]=BIASA[[#This Row],[AWAL]],"",BIASA[[#This Row],[CTN]])</f>
        <v/>
      </c>
    </row>
    <row r="894" spans="1:9" x14ac:dyDescent="0.25">
      <c r="A894" t="str">
        <f>LOWER(SUBSTITUTE(SUBSTITUTE(SUBSTITUTE(BIASA[[#This Row],[NAMA BARANG]]," ",""),"-",""),".",""))</f>
        <v>garisansablon430</v>
      </c>
      <c r="B894">
        <f>IF(BIASA[[#This Row],[CTN]]=0,"",COUNT($B$2:$B893)+1)</f>
        <v>892</v>
      </c>
      <c r="C894" t="s">
        <v>1176</v>
      </c>
      <c r="D894" s="9" t="s">
        <v>2905</v>
      </c>
      <c r="E894">
        <f>SUM(BIASA[[#This Row],[AWAL]]-BIASA[[#This Row],[KELUAR]])</f>
        <v>1</v>
      </c>
      <c r="F894">
        <v>1</v>
      </c>
      <c r="G894" t="str">
        <f>IFERROR(INDEX(masuk[CTN],MATCH("B"&amp;ROW()-ROWS($A$1:$A$2),masuk[id],0)),"")</f>
        <v/>
      </c>
      <c r="H894">
        <f>SUMIF(keluar[concat],BIASA[[#This Row],[concat]],keluar[CTN])</f>
        <v>0</v>
      </c>
      <c r="I894" s="16" t="str">
        <f>IF(BIASA[[#This Row],[CTN]]=BIASA[[#This Row],[AWAL]],"",BIASA[[#This Row],[CTN]])</f>
        <v/>
      </c>
    </row>
    <row r="895" spans="1:9" x14ac:dyDescent="0.25">
      <c r="A895" t="str">
        <f>LOWER(SUBSTITUTE(SUBSTITUTE(SUBSTITUTE(BIASA[[#This Row],[NAMA BARANG]]," ",""),"-",""),".",""))</f>
        <v>garisansablonikan633n324</v>
      </c>
      <c r="B895">
        <f>IF(BIASA[[#This Row],[CTN]]=0,"",COUNT($B$2:$B894)+1)</f>
        <v>893</v>
      </c>
      <c r="C895" t="s">
        <v>1177</v>
      </c>
      <c r="D895" s="9" t="s">
        <v>2773</v>
      </c>
      <c r="E895">
        <f>SUM(BIASA[[#This Row],[AWAL]]-BIASA[[#This Row],[KELUAR]])</f>
        <v>2</v>
      </c>
      <c r="F895">
        <v>2</v>
      </c>
      <c r="G895" t="str">
        <f>IFERROR(INDEX(masuk[CTN],MATCH("B"&amp;ROW()-ROWS($A$1:$A$2),masuk[id],0)),"")</f>
        <v/>
      </c>
      <c r="H895">
        <f>SUMIF(keluar[concat],BIASA[[#This Row],[concat]],keluar[CTN])</f>
        <v>0</v>
      </c>
      <c r="I895" s="16" t="str">
        <f>IF(BIASA[[#This Row],[CTN]]=BIASA[[#This Row],[AWAL]],"",BIASA[[#This Row],[CTN]])</f>
        <v/>
      </c>
    </row>
    <row r="896" spans="1:9" x14ac:dyDescent="0.25">
      <c r="A896" t="str">
        <f>LOWER(SUBSTITUTE(SUBSTITUTE(SUBSTITUTE(BIASA[[#This Row],[NAMA BARANG]]," ",""),"-",""),".",""))</f>
        <v>garisanset101118cm</v>
      </c>
      <c r="B896">
        <f>IF(BIASA[[#This Row],[CTN]]=0,"",COUNT($B$2:$B895)+1)</f>
        <v>894</v>
      </c>
      <c r="C896" t="s">
        <v>1178</v>
      </c>
      <c r="D896" s="9" t="s">
        <v>2780</v>
      </c>
      <c r="E896">
        <f>SUM(BIASA[[#This Row],[AWAL]]-BIASA[[#This Row],[KELUAR]])</f>
        <v>1</v>
      </c>
      <c r="F896">
        <v>1</v>
      </c>
      <c r="G896" t="str">
        <f>IFERROR(INDEX(masuk[CTN],MATCH("B"&amp;ROW()-ROWS($A$1:$A$2),masuk[id],0)),"")</f>
        <v/>
      </c>
      <c r="H896">
        <f>SUMIF(keluar[concat],BIASA[[#This Row],[concat]],keluar[CTN])</f>
        <v>0</v>
      </c>
      <c r="I896" s="16" t="str">
        <f>IF(BIASA[[#This Row],[CTN]]=BIASA[[#This Row],[AWAL]],"",BIASA[[#This Row],[CTN]])</f>
        <v/>
      </c>
    </row>
    <row r="897" spans="1:9" x14ac:dyDescent="0.25">
      <c r="A897" t="str">
        <f>LOWER(SUBSTITUTE(SUBSTITUTE(SUBSTITUTE(BIASA[[#This Row],[NAMA BARANG]]," ",""),"-",""),".",""))</f>
        <v>garisanset1206(bc618)(60)</v>
      </c>
      <c r="B897">
        <f>IF(BIASA[[#This Row],[CTN]]=0,"",COUNT($B$2:$B896)+1)</f>
        <v>895</v>
      </c>
      <c r="C897" t="s">
        <v>1179</v>
      </c>
      <c r="D897" s="9" t="s">
        <v>2819</v>
      </c>
      <c r="E897">
        <f>SUM(BIASA[[#This Row],[AWAL]]-BIASA[[#This Row],[KELUAR]])</f>
        <v>5</v>
      </c>
      <c r="F897">
        <v>5</v>
      </c>
      <c r="G897" t="str">
        <f>IFERROR(INDEX(masuk[CTN],MATCH("B"&amp;ROW()-ROWS($A$1:$A$2),masuk[id],0)),"")</f>
        <v/>
      </c>
      <c r="H897">
        <f>SUMIF(keluar[concat],BIASA[[#This Row],[concat]],keluar[CTN])</f>
        <v>0</v>
      </c>
      <c r="I897" s="16" t="str">
        <f>IF(BIASA[[#This Row],[CTN]]=BIASA[[#This Row],[AWAL]],"",BIASA[[#This Row],[CTN]])</f>
        <v/>
      </c>
    </row>
    <row r="898" spans="1:9" x14ac:dyDescent="0.25">
      <c r="A898" t="str">
        <f>LOWER(SUBSTITUTE(SUBSTITUTE(SUBSTITUTE(BIASA[[#This Row],[NAMA BARANG]]," ",""),"-",""),".",""))</f>
        <v>garisanset1411</v>
      </c>
      <c r="B898">
        <f>IF(BIASA[[#This Row],[CTN]]=0,"",COUNT($B$2:$B897)+1)</f>
        <v>896</v>
      </c>
      <c r="C898" t="s">
        <v>1180</v>
      </c>
      <c r="D898" s="9">
        <v>800</v>
      </c>
      <c r="E898">
        <f>SUM(BIASA[[#This Row],[AWAL]]-BIASA[[#This Row],[KELUAR]])</f>
        <v>2</v>
      </c>
      <c r="F898">
        <v>2</v>
      </c>
      <c r="G898" t="str">
        <f>IFERROR(INDEX(masuk[CTN],MATCH("B"&amp;ROW()-ROWS($A$1:$A$2),masuk[id],0)),"")</f>
        <v/>
      </c>
      <c r="H898">
        <f>SUMIF(keluar[concat],BIASA[[#This Row],[concat]],keluar[CTN])</f>
        <v>0</v>
      </c>
      <c r="I898" s="16" t="str">
        <f>IF(BIASA[[#This Row],[CTN]]=BIASA[[#This Row],[AWAL]],"",BIASA[[#This Row],[CTN]])</f>
        <v/>
      </c>
    </row>
    <row r="899" spans="1:9" x14ac:dyDescent="0.25">
      <c r="A899" t="str">
        <f>LOWER(SUBSTITUTE(SUBSTITUTE(SUBSTITUTE(BIASA[[#This Row],[NAMA BARANG]]," ",""),"-",""),".",""))</f>
        <v>garisanset15cm815girl(30)</v>
      </c>
      <c r="B899">
        <f>IF(BIASA[[#This Row],[CTN]]=0,"",COUNT($B$2:$B898)+1)</f>
        <v>897</v>
      </c>
      <c r="C899" t="s">
        <v>1181</v>
      </c>
      <c r="D899" s="9" t="s">
        <v>2906</v>
      </c>
      <c r="E899">
        <f>SUM(BIASA[[#This Row],[AWAL]]-BIASA[[#This Row],[KELUAR]])</f>
        <v>4</v>
      </c>
      <c r="F899">
        <v>4</v>
      </c>
      <c r="G899" t="str">
        <f>IFERROR(INDEX(masuk[CTN],MATCH("B"&amp;ROW()-ROWS($A$1:$A$2),masuk[id],0)),"")</f>
        <v/>
      </c>
      <c r="H899">
        <f>SUMIF(keluar[concat],BIASA[[#This Row],[concat]],keluar[CTN])</f>
        <v>0</v>
      </c>
      <c r="I899" s="16" t="str">
        <f>IF(BIASA[[#This Row],[CTN]]=BIASA[[#This Row],[AWAL]],"",BIASA[[#This Row],[CTN]])</f>
        <v/>
      </c>
    </row>
    <row r="900" spans="1:9" x14ac:dyDescent="0.25">
      <c r="A900" t="str">
        <f>LOWER(SUBSTITUTE(SUBSTITUTE(SUBSTITUTE(BIASA[[#This Row],[NAMA BARANG]]," ",""),"-",""),".",""))</f>
        <v>garisanset2175pvc20cm(50)</v>
      </c>
      <c r="B900">
        <f>IF(BIASA[[#This Row],[CTN]]=0,"",COUNT($B$2:$B899)+1)</f>
        <v>898</v>
      </c>
      <c r="C900" t="s">
        <v>1182</v>
      </c>
      <c r="D900" s="9" t="s">
        <v>240</v>
      </c>
      <c r="E900">
        <f>SUM(BIASA[[#This Row],[AWAL]]-BIASA[[#This Row],[KELUAR]])</f>
        <v>3</v>
      </c>
      <c r="F900">
        <v>3</v>
      </c>
      <c r="G900" t="str">
        <f>IFERROR(INDEX(masuk[CTN],MATCH("B"&amp;ROW()-ROWS($A$1:$A$2),masuk[id],0)),"")</f>
        <v/>
      </c>
      <c r="H900">
        <f>SUMIF(keluar[concat],BIASA[[#This Row],[concat]],keluar[CTN])</f>
        <v>0</v>
      </c>
      <c r="I900" s="16" t="str">
        <f>IF(BIASA[[#This Row],[CTN]]=BIASA[[#This Row],[AWAL]],"",BIASA[[#This Row],[CTN]])</f>
        <v/>
      </c>
    </row>
    <row r="901" spans="1:9" x14ac:dyDescent="0.25">
      <c r="A901" t="str">
        <f>LOWER(SUBSTITUTE(SUBSTITUTE(SUBSTITUTE(BIASA[[#This Row],[NAMA BARANG]]," ",""),"-",""),".",""))</f>
        <v>garisanset330cmyencheng</v>
      </c>
      <c r="B901">
        <f>IF(BIASA[[#This Row],[CTN]]=0,"",COUNT($B$2:$B900)+1)</f>
        <v>899</v>
      </c>
      <c r="C901" t="s">
        <v>1183</v>
      </c>
      <c r="D901" s="9" t="s">
        <v>227</v>
      </c>
      <c r="E901">
        <f>SUM(BIASA[[#This Row],[AWAL]]-BIASA[[#This Row],[KELUAR]])</f>
        <v>1</v>
      </c>
      <c r="F901">
        <v>1</v>
      </c>
      <c r="G901" t="str">
        <f>IFERROR(INDEX(masuk[CTN],MATCH("B"&amp;ROW()-ROWS($A$1:$A$2),masuk[id],0)),"")</f>
        <v/>
      </c>
      <c r="H901">
        <f>SUMIF(keluar[concat],BIASA[[#This Row],[concat]],keluar[CTN])</f>
        <v>0</v>
      </c>
      <c r="I901" s="16" t="str">
        <f>IF(BIASA[[#This Row],[CTN]]=BIASA[[#This Row],[AWAL]],"",BIASA[[#This Row],[CTN]])</f>
        <v/>
      </c>
    </row>
    <row r="902" spans="1:9" x14ac:dyDescent="0.25">
      <c r="A902" t="str">
        <f>LOWER(SUBSTITUTE(SUBSTITUTE(SUBSTITUTE(BIASA[[#This Row],[NAMA BARANG]]," ",""),"-",""),".",""))</f>
        <v>garisanset30cm5010(mmouse,brb,wtp,dinosaurus)</v>
      </c>
      <c r="B902">
        <f>IF(BIASA[[#This Row],[CTN]]=0,"",COUNT($B$2:$B901)+1)</f>
        <v>900</v>
      </c>
      <c r="C902" t="s">
        <v>1184</v>
      </c>
      <c r="D902" s="9" t="s">
        <v>2781</v>
      </c>
      <c r="E902">
        <f>SUM(BIASA[[#This Row],[AWAL]]-BIASA[[#This Row],[KELUAR]])</f>
        <v>7</v>
      </c>
      <c r="F902">
        <v>7</v>
      </c>
      <c r="G902" t="str">
        <f>IFERROR(INDEX(masuk[CTN],MATCH("B"&amp;ROW()-ROWS($A$1:$A$2),masuk[id],0)),"")</f>
        <v/>
      </c>
      <c r="H902">
        <f>SUMIF(keluar[concat],BIASA[[#This Row],[concat]],keluar[CTN])</f>
        <v>0</v>
      </c>
      <c r="I902" s="16" t="str">
        <f>IF(BIASA[[#This Row],[CTN]]=BIASA[[#This Row],[AWAL]],"",BIASA[[#This Row],[CTN]])</f>
        <v/>
      </c>
    </row>
    <row r="903" spans="1:9" x14ac:dyDescent="0.25">
      <c r="A903" t="str">
        <f>LOWER(SUBSTITUTE(SUBSTITUTE(SUBSTITUTE(BIASA[[#This Row],[NAMA BARANG]]," ",""),"-",""),".",""))</f>
        <v>garisanset34001/3019</v>
      </c>
      <c r="B903">
        <f>IF(BIASA[[#This Row],[CTN]]=0,"",COUNT($B$2:$B902)+1)</f>
        <v>901</v>
      </c>
      <c r="C903" t="s">
        <v>1185</v>
      </c>
      <c r="D903" s="9" t="s">
        <v>232</v>
      </c>
      <c r="E903">
        <f>SUM(BIASA[[#This Row],[AWAL]]-BIASA[[#This Row],[KELUAR]])</f>
        <v>7</v>
      </c>
      <c r="F903">
        <v>7</v>
      </c>
      <c r="G903" t="str">
        <f>IFERROR(INDEX(masuk[CTN],MATCH("B"&amp;ROW()-ROWS($A$1:$A$2),masuk[id],0)),"")</f>
        <v/>
      </c>
      <c r="H903">
        <f>SUMIF(keluar[concat],BIASA[[#This Row],[concat]],keluar[CTN])</f>
        <v>0</v>
      </c>
      <c r="I903" s="16" t="str">
        <f>IF(BIASA[[#This Row],[CTN]]=BIASA[[#This Row],[AWAL]],"",BIASA[[#This Row],[CTN]])</f>
        <v/>
      </c>
    </row>
    <row r="904" spans="1:9" x14ac:dyDescent="0.25">
      <c r="A904" t="str">
        <f>LOWER(SUBSTITUTE(SUBSTITUTE(SUBSTITUTE(BIASA[[#This Row],[NAMA BARANG]]," ",""),"-",""),".",""))</f>
        <v>garisanset608/15cm(50)</v>
      </c>
      <c r="B904">
        <f>IF(BIASA[[#This Row],[CTN]]=0,"",COUNT($B$2:$B903)+1)</f>
        <v>902</v>
      </c>
      <c r="C904" t="s">
        <v>1186</v>
      </c>
      <c r="D904" s="9" t="s">
        <v>2853</v>
      </c>
      <c r="E904">
        <f>SUM(BIASA[[#This Row],[AWAL]]-BIASA[[#This Row],[KELUAR]])</f>
        <v>1</v>
      </c>
      <c r="F904">
        <v>1</v>
      </c>
      <c r="G904" t="str">
        <f>IFERROR(INDEX(masuk[CTN],MATCH("B"&amp;ROW()-ROWS($A$1:$A$2),masuk[id],0)),"")</f>
        <v/>
      </c>
      <c r="H904">
        <f>SUMIF(keluar[concat],BIASA[[#This Row],[concat]],keluar[CTN])</f>
        <v>0</v>
      </c>
      <c r="I904" s="16" t="str">
        <f>IF(BIASA[[#This Row],[CTN]]=BIASA[[#This Row],[AWAL]],"",BIASA[[#This Row],[CTN]])</f>
        <v/>
      </c>
    </row>
    <row r="905" spans="1:9" x14ac:dyDescent="0.25">
      <c r="A905" t="str">
        <f>LOWER(SUBSTITUTE(SUBSTITUTE(SUBSTITUTE(BIASA[[#This Row],[NAMA BARANG]]," ",""),"-",""),".",""))</f>
        <v>garisanset7006blk</v>
      </c>
      <c r="B905">
        <f>IF(BIASA[[#This Row],[CTN]]=0,"",COUNT($B$2:$B904)+1)</f>
        <v>903</v>
      </c>
      <c r="C905" t="s">
        <v>1187</v>
      </c>
      <c r="D905" s="9" t="s">
        <v>2906</v>
      </c>
      <c r="E905">
        <f>SUM(BIASA[[#This Row],[AWAL]]-BIASA[[#This Row],[KELUAR]])</f>
        <v>53</v>
      </c>
      <c r="F905">
        <v>53</v>
      </c>
      <c r="G905" t="str">
        <f>IFERROR(INDEX(masuk[CTN],MATCH("B"&amp;ROW()-ROWS($A$1:$A$2),masuk[id],0)),"")</f>
        <v/>
      </c>
      <c r="H905">
        <f>SUMIF(keluar[concat],BIASA[[#This Row],[concat]],keluar[CTN])</f>
        <v>0</v>
      </c>
      <c r="I905" s="16" t="str">
        <f>IF(BIASA[[#This Row],[CTN]]=BIASA[[#This Row],[AWAL]],"",BIASA[[#This Row],[CTN]])</f>
        <v/>
      </c>
    </row>
    <row r="906" spans="1:9" x14ac:dyDescent="0.25">
      <c r="A906" t="str">
        <f>LOWER(SUBSTITUTE(SUBSTITUTE(SUBSTITUTE(BIASA[[#This Row],[NAMA BARANG]]," ",""),"-",""),".",""))</f>
        <v>garisanset8020</v>
      </c>
      <c r="B906">
        <f>IF(BIASA[[#This Row],[CTN]]=0,"",COUNT($B$2:$B905)+1)</f>
        <v>904</v>
      </c>
      <c r="C906" t="s">
        <v>1188</v>
      </c>
      <c r="D906" s="9" t="s">
        <v>2795</v>
      </c>
      <c r="E906">
        <f>SUM(BIASA[[#This Row],[AWAL]]-BIASA[[#This Row],[KELUAR]])</f>
        <v>3</v>
      </c>
      <c r="F906">
        <v>3</v>
      </c>
      <c r="G906" t="str">
        <f>IFERROR(INDEX(masuk[CTN],MATCH("B"&amp;ROW()-ROWS($A$1:$A$2),masuk[id],0)),"")</f>
        <v/>
      </c>
      <c r="H906">
        <f>SUMIF(keluar[concat],BIASA[[#This Row],[concat]],keluar[CTN])</f>
        <v>0</v>
      </c>
      <c r="I906" s="16" t="str">
        <f>IF(BIASA[[#This Row],[CTN]]=BIASA[[#This Row],[AWAL]],"",BIASA[[#This Row],[CTN]])</f>
        <v/>
      </c>
    </row>
    <row r="907" spans="1:9" x14ac:dyDescent="0.25">
      <c r="A907" t="str">
        <f>LOWER(SUBSTITUTE(SUBSTITUTE(SUBSTITUTE(BIASA[[#This Row],[NAMA BARANG]]," ",""),"-",""),".",""))</f>
        <v>garisanset818</v>
      </c>
      <c r="B907">
        <f>IF(BIASA[[#This Row],[CTN]]=0,"",COUNT($B$2:$B906)+1)</f>
        <v>905</v>
      </c>
      <c r="C907" t="s">
        <v>1189</v>
      </c>
      <c r="D907" s="9" t="s">
        <v>240</v>
      </c>
      <c r="E907">
        <f>SUM(BIASA[[#This Row],[AWAL]]-BIASA[[#This Row],[KELUAR]])</f>
        <v>13</v>
      </c>
      <c r="F907">
        <v>13</v>
      </c>
      <c r="G907" t="str">
        <f>IFERROR(INDEX(masuk[CTN],MATCH("B"&amp;ROW()-ROWS($A$1:$A$2),masuk[id],0)),"")</f>
        <v/>
      </c>
      <c r="H907">
        <f>SUMIF(keluar[concat],BIASA[[#This Row],[concat]],keluar[CTN])</f>
        <v>0</v>
      </c>
      <c r="I907" s="16" t="str">
        <f>IF(BIASA[[#This Row],[CTN]]=BIASA[[#This Row],[AWAL]],"",BIASA[[#This Row],[CTN]])</f>
        <v/>
      </c>
    </row>
    <row r="908" spans="1:9" x14ac:dyDescent="0.25">
      <c r="A908" t="str">
        <f>LOWER(SUBSTITUTE(SUBSTITUTE(SUBSTITUTE(BIASA[[#This Row],[NAMA BARANG]]," ",""),"-",""),".",""))</f>
        <v>garisanset8253(50set)</v>
      </c>
      <c r="B908">
        <f>IF(BIASA[[#This Row],[CTN]]=0,"",COUNT($B$2:$B907)+1)</f>
        <v>906</v>
      </c>
      <c r="C908" t="s">
        <v>1190</v>
      </c>
      <c r="D908" s="9" t="s">
        <v>240</v>
      </c>
      <c r="E908">
        <f>SUM(BIASA[[#This Row],[AWAL]]-BIASA[[#This Row],[KELUAR]])</f>
        <v>7</v>
      </c>
      <c r="F908">
        <v>7</v>
      </c>
      <c r="G908" t="str">
        <f>IFERROR(INDEX(masuk[CTN],MATCH("B"&amp;ROW()-ROWS($A$1:$A$2),masuk[id],0)),"")</f>
        <v/>
      </c>
      <c r="H908">
        <f>SUMIF(keluar[concat],BIASA[[#This Row],[concat]],keluar[CTN])</f>
        <v>0</v>
      </c>
      <c r="I908" s="16" t="str">
        <f>IF(BIASA[[#This Row],[CTN]]=BIASA[[#This Row],[AWAL]],"",BIASA[[#This Row],[CTN]])</f>
        <v/>
      </c>
    </row>
    <row r="909" spans="1:9" x14ac:dyDescent="0.25">
      <c r="A909" t="str">
        <f>LOWER(SUBSTITUTE(SUBSTITUTE(SUBSTITUTE(BIASA[[#This Row],[NAMA BARANG]]," ",""),"-",""),".",""))</f>
        <v>garisansetcow2016(60)</v>
      </c>
      <c r="B909">
        <f>IF(BIASA[[#This Row],[CTN]]=0,"",COUNT($B$2:$B908)+1)</f>
        <v>907</v>
      </c>
      <c r="C909" t="s">
        <v>1191</v>
      </c>
      <c r="D909" s="9" t="s">
        <v>220</v>
      </c>
      <c r="E909">
        <f>SUM(BIASA[[#This Row],[AWAL]]-BIASA[[#This Row],[KELUAR]])</f>
        <v>1</v>
      </c>
      <c r="F909">
        <v>1</v>
      </c>
      <c r="G909" t="str">
        <f>IFERROR(INDEX(masuk[CTN],MATCH("B"&amp;ROW()-ROWS($A$1:$A$2),masuk[id],0)),"")</f>
        <v/>
      </c>
      <c r="H909">
        <f>SUMIF(keluar[concat],BIASA[[#This Row],[concat]],keluar[CTN])</f>
        <v>0</v>
      </c>
      <c r="I909" s="16" t="str">
        <f>IF(BIASA[[#This Row],[CTN]]=BIASA[[#This Row],[AWAL]],"",BIASA[[#This Row],[CTN]])</f>
        <v/>
      </c>
    </row>
    <row r="910" spans="1:9" x14ac:dyDescent="0.25">
      <c r="A910" t="str">
        <f>LOWER(SUBSTITUTE(SUBSTITUTE(SUBSTITUTE(BIASA[[#This Row],[NAMA BARANG]]," ",""),"-",""),".",""))</f>
        <v>garisansetelephant2016(60)</v>
      </c>
      <c r="B910">
        <f>IF(BIASA[[#This Row],[CTN]]=0,"",COUNT($B$2:$B909)+1)</f>
        <v>908</v>
      </c>
      <c r="C910" t="s">
        <v>1192</v>
      </c>
      <c r="D910" s="9" t="s">
        <v>220</v>
      </c>
      <c r="E910">
        <f>SUM(BIASA[[#This Row],[AWAL]]-BIASA[[#This Row],[KELUAR]])</f>
        <v>2</v>
      </c>
      <c r="F910">
        <v>2</v>
      </c>
      <c r="G910" t="str">
        <f>IFERROR(INDEX(masuk[CTN],MATCH("B"&amp;ROW()-ROWS($A$1:$A$2),masuk[id],0)),"")</f>
        <v/>
      </c>
      <c r="H910">
        <f>SUMIF(keluar[concat],BIASA[[#This Row],[concat]],keluar[CTN])</f>
        <v>0</v>
      </c>
      <c r="I910" s="16" t="str">
        <f>IF(BIASA[[#This Row],[CTN]]=BIASA[[#This Row],[AWAL]],"",BIASA[[#This Row],[CTN]])</f>
        <v/>
      </c>
    </row>
    <row r="911" spans="1:9" x14ac:dyDescent="0.25">
      <c r="A911" t="str">
        <f>LOWER(SUBSTITUTE(SUBSTITUTE(SUBSTITUTE(BIASA[[#This Row],[NAMA BARANG]]," ",""),"-",""),".",""))</f>
        <v>garisansetxd1516pr</v>
      </c>
      <c r="B911">
        <f>IF(BIASA[[#This Row],[CTN]]=0,"",COUNT($B$2:$B910)+1)</f>
        <v>909</v>
      </c>
      <c r="C911" t="s">
        <v>1193</v>
      </c>
      <c r="D911" s="9" t="s">
        <v>2907</v>
      </c>
      <c r="E911">
        <f>SUM(BIASA[[#This Row],[AWAL]]-BIASA[[#This Row],[KELUAR]])</f>
        <v>1</v>
      </c>
      <c r="F911">
        <v>1</v>
      </c>
      <c r="G911" t="str">
        <f>IFERROR(INDEX(masuk[CTN],MATCH("B"&amp;ROW()-ROWS($A$1:$A$2),masuk[id],0)),"")</f>
        <v/>
      </c>
      <c r="H911">
        <f>SUMIF(keluar[concat],BIASA[[#This Row],[concat]],keluar[CTN])</f>
        <v>0</v>
      </c>
      <c r="I911" s="16" t="str">
        <f>IF(BIASA[[#This Row],[CTN]]=BIASA[[#This Row],[AWAL]],"",BIASA[[#This Row],[CTN]])</f>
        <v/>
      </c>
    </row>
    <row r="912" spans="1:9" x14ac:dyDescent="0.25">
      <c r="A912" t="str">
        <f>LOWER(SUBSTITUTE(SUBSTITUTE(SUBSTITUTE(BIASA[[#This Row],[NAMA BARANG]]," ",""),"-",""),".",""))</f>
        <v>garisansetδ9102pony(2)</v>
      </c>
      <c r="B912">
        <f>IF(BIASA[[#This Row],[CTN]]=0,"",COUNT($B$2:$B911)+1)</f>
        <v>910</v>
      </c>
      <c r="C912" t="s">
        <v>1194</v>
      </c>
      <c r="D912" s="9">
        <v>640</v>
      </c>
      <c r="E912">
        <f>SUM(BIASA[[#This Row],[AWAL]]-BIASA[[#This Row],[KELUAR]])</f>
        <v>2</v>
      </c>
      <c r="F912">
        <v>2</v>
      </c>
      <c r="G912" t="str">
        <f>IFERROR(INDEX(masuk[CTN],MATCH("B"&amp;ROW()-ROWS($A$1:$A$2),masuk[id],0)),"")</f>
        <v/>
      </c>
      <c r="H912">
        <f>SUMIF(keluar[concat],BIASA[[#This Row],[concat]],keluar[CTN])</f>
        <v>0</v>
      </c>
      <c r="I912" s="16" t="str">
        <f>IF(BIASA[[#This Row],[CTN]]=BIASA[[#This Row],[AWAL]],"",BIASA[[#This Row],[CTN]])</f>
        <v/>
      </c>
    </row>
    <row r="913" spans="1:9" x14ac:dyDescent="0.25">
      <c r="A913" t="str">
        <f>LOWER(SUBSTITUTE(SUBSTITUTE(SUBSTITUTE(BIASA[[#This Row],[NAMA BARANG]]," ",""),"-",""),".",""))</f>
        <v>garisansireia1101jiyu</v>
      </c>
      <c r="B913">
        <f>IF(BIASA[[#This Row],[CTN]]=0,"",COUNT($B$2:$B912)+1)</f>
        <v>911</v>
      </c>
      <c r="C913" t="s">
        <v>1195</v>
      </c>
      <c r="D913" s="9" t="s">
        <v>2908</v>
      </c>
      <c r="E913">
        <f>SUM(BIASA[[#This Row],[AWAL]]-BIASA[[#This Row],[KELUAR]])</f>
        <v>7</v>
      </c>
      <c r="F913">
        <v>7</v>
      </c>
      <c r="G913" t="str">
        <f>IFERROR(INDEX(masuk[CTN],MATCH("B"&amp;ROW()-ROWS($A$1:$A$2),masuk[id],0)),"")</f>
        <v/>
      </c>
      <c r="H913">
        <f>SUMIF(keluar[concat],BIASA[[#This Row],[concat]],keluar[CTN])</f>
        <v>0</v>
      </c>
      <c r="I913" s="16" t="str">
        <f>IF(BIASA[[#This Row],[CTN]]=BIASA[[#This Row],[AWAL]],"",BIASA[[#This Row],[CTN]])</f>
        <v/>
      </c>
    </row>
    <row r="914" spans="1:9" x14ac:dyDescent="0.25">
      <c r="A914" t="str">
        <f>LOWER(SUBSTITUTE(SUBSTITUTE(SUBSTITUTE(BIASA[[#This Row],[NAMA BARANG]]," ",""),"-",""),".",""))</f>
        <v>garisanso7235heartstationery24cmbesi</v>
      </c>
      <c r="B914">
        <f>IF(BIASA[[#This Row],[CTN]]=0,"",COUNT($B$2:$B913)+1)</f>
        <v>912</v>
      </c>
      <c r="C914" t="s">
        <v>1196</v>
      </c>
      <c r="D914" s="9" t="s">
        <v>2834</v>
      </c>
      <c r="E914">
        <f>SUM(BIASA[[#This Row],[AWAL]]-BIASA[[#This Row],[KELUAR]])</f>
        <v>2</v>
      </c>
      <c r="F914">
        <v>2</v>
      </c>
      <c r="G914" t="str">
        <f>IFERROR(INDEX(masuk[CTN],MATCH("B"&amp;ROW()-ROWS($A$1:$A$2),masuk[id],0)),"")</f>
        <v/>
      </c>
      <c r="H914">
        <f>SUMIF(keluar[concat],BIASA[[#This Row],[concat]],keluar[CTN])</f>
        <v>0</v>
      </c>
      <c r="I914" s="16" t="str">
        <f>IF(BIASA[[#This Row],[CTN]]=BIASA[[#This Row],[AWAL]],"",BIASA[[#This Row],[CTN]])</f>
        <v/>
      </c>
    </row>
    <row r="915" spans="1:9" x14ac:dyDescent="0.25">
      <c r="A915" t="str">
        <f>LOWER(SUBSTITUTE(SUBSTITUTE(SUBSTITUTE(BIASA[[#This Row],[NAMA BARANG]]," ",""),"-",""),".",""))</f>
        <v>garisanumptn(50)</v>
      </c>
      <c r="B915">
        <f>IF(BIASA[[#This Row],[CTN]]=0,"",COUNT($B$2:$B914)+1)</f>
        <v>913</v>
      </c>
      <c r="C915" t="s">
        <v>1197</v>
      </c>
      <c r="D915" s="9" t="s">
        <v>2909</v>
      </c>
      <c r="E915">
        <f>SUM(BIASA[[#This Row],[AWAL]]-BIASA[[#This Row],[KELUAR]])</f>
        <v>1</v>
      </c>
      <c r="F915">
        <v>1</v>
      </c>
      <c r="G915" t="str">
        <f>IFERROR(INDEX(masuk[CTN],MATCH("B"&amp;ROW()-ROWS($A$1:$A$2),masuk[id],0)),"")</f>
        <v/>
      </c>
      <c r="H915">
        <f>SUMIF(keluar[concat],BIASA[[#This Row],[concat]],keluar[CTN])</f>
        <v>0</v>
      </c>
      <c r="I915" s="16" t="str">
        <f>IF(BIASA[[#This Row],[CTN]]=BIASA[[#This Row],[AWAL]],"",BIASA[[#This Row],[CTN]])</f>
        <v/>
      </c>
    </row>
    <row r="916" spans="1:9" x14ac:dyDescent="0.25">
      <c r="A916" t="str">
        <f>LOWER(SUBSTITUTE(SUBSTITUTE(SUBSTITUTE(BIASA[[#This Row],[NAMA BARANG]]," ",""),"-",""),".",""))</f>
        <v>garisanxd1516/15cmlentur1x36</v>
      </c>
      <c r="B916">
        <f>IF(BIASA[[#This Row],[CTN]]=0,"",COUNT($B$2:$B915)+1)</f>
        <v>914</v>
      </c>
      <c r="C916" t="s">
        <v>1198</v>
      </c>
      <c r="D916" s="9" t="s">
        <v>2818</v>
      </c>
      <c r="E916">
        <f>SUM(BIASA[[#This Row],[AWAL]]-BIASA[[#This Row],[KELUAR]])</f>
        <v>10</v>
      </c>
      <c r="F916">
        <v>10</v>
      </c>
      <c r="G916" t="str">
        <f>IFERROR(INDEX(masuk[CTN],MATCH("B"&amp;ROW()-ROWS($A$1:$A$2),masuk[id],0)),"")</f>
        <v/>
      </c>
      <c r="H916">
        <f>SUMIF(keluar[concat],BIASA[[#This Row],[concat]],keluar[CTN])</f>
        <v>0</v>
      </c>
      <c r="I916" s="16" t="str">
        <f>IF(BIASA[[#This Row],[CTN]]=BIASA[[#This Row],[AWAL]],"",BIASA[[#This Row],[CTN]])</f>
        <v/>
      </c>
    </row>
    <row r="917" spans="1:9" x14ac:dyDescent="0.25">
      <c r="A917" t="str">
        <f>LOWER(SUBSTITUTE(SUBSTITUTE(SUBSTITUTE(BIASA[[#This Row],[NAMA BARANG]]," ",""),"-",""),".",""))</f>
        <v>garisanxt997(1x60)</v>
      </c>
      <c r="B917">
        <f>IF(BIASA[[#This Row],[CTN]]=0,"",COUNT($B$2:$B916)+1)</f>
        <v>915</v>
      </c>
      <c r="C917" t="s">
        <v>1199</v>
      </c>
      <c r="D917" s="9" t="s">
        <v>2810</v>
      </c>
      <c r="E917">
        <f>SUM(BIASA[[#This Row],[AWAL]]-BIASA[[#This Row],[KELUAR]])</f>
        <v>1</v>
      </c>
      <c r="F917">
        <v>1</v>
      </c>
      <c r="G917" t="str">
        <f>IFERROR(INDEX(masuk[CTN],MATCH("B"&amp;ROW()-ROWS($A$1:$A$2),masuk[id],0)),"")</f>
        <v/>
      </c>
      <c r="H917">
        <f>SUMIF(keluar[concat],BIASA[[#This Row],[concat]],keluar[CTN])</f>
        <v>0</v>
      </c>
      <c r="I917" s="16" t="str">
        <f>IF(BIASA[[#This Row],[CTN]]=BIASA[[#This Row],[AWAL]],"",BIASA[[#This Row],[CTN]])</f>
        <v/>
      </c>
    </row>
    <row r="918" spans="1:9" x14ac:dyDescent="0.25">
      <c r="A918" t="str">
        <f>LOWER(SUBSTITUTE(SUBSTITUTE(SUBSTITUTE(BIASA[[#This Row],[NAMA BARANG]]," ",""),"-",""),".",""))</f>
        <v>garisanys2020</v>
      </c>
      <c r="B918">
        <f>IF(BIASA[[#This Row],[CTN]]=0,"",COUNT($B$2:$B917)+1)</f>
        <v>916</v>
      </c>
      <c r="C918" t="s">
        <v>1200</v>
      </c>
      <c r="D918" s="9" t="s">
        <v>2771</v>
      </c>
      <c r="E918">
        <f>SUM(BIASA[[#This Row],[AWAL]]-BIASA[[#This Row],[KELUAR]])</f>
        <v>9</v>
      </c>
      <c r="F918">
        <v>9</v>
      </c>
      <c r="G918" t="str">
        <f>IFERROR(INDEX(masuk[CTN],MATCH("B"&amp;ROW()-ROWS($A$1:$A$2),masuk[id],0)),"")</f>
        <v/>
      </c>
      <c r="H918">
        <f>SUMIF(keluar[concat],BIASA[[#This Row],[concat]],keluar[CTN])</f>
        <v>0</v>
      </c>
      <c r="I918" s="16" t="str">
        <f>IF(BIASA[[#This Row],[CTN]]=BIASA[[#This Row],[AWAL]],"",BIASA[[#This Row],[CTN]])</f>
        <v/>
      </c>
    </row>
    <row r="919" spans="1:9" x14ac:dyDescent="0.25">
      <c r="A919" t="str">
        <f>LOWER(SUBSTITUTE(SUBSTITUTE(SUBSTITUTE(BIASA[[#This Row],[NAMA BARANG]]," ",""),"-",""),".",""))</f>
        <v>garisanys3030</v>
      </c>
      <c r="B919">
        <f>IF(BIASA[[#This Row],[CTN]]=0,"",COUNT($B$2:$B918)+1)</f>
        <v>917</v>
      </c>
      <c r="C919" t="s">
        <v>1201</v>
      </c>
      <c r="D919" s="9" t="s">
        <v>2771</v>
      </c>
      <c r="E919">
        <f>SUM(BIASA[[#This Row],[AWAL]]-BIASA[[#This Row],[KELUAR]])</f>
        <v>4</v>
      </c>
      <c r="F919">
        <v>4</v>
      </c>
      <c r="G919" t="str">
        <f>IFERROR(INDEX(masuk[CTN],MATCH("B"&amp;ROW()-ROWS($A$1:$A$2),masuk[id],0)),"")</f>
        <v/>
      </c>
      <c r="H919">
        <f>SUMIF(keluar[concat],BIASA[[#This Row],[concat]],keluar[CTN])</f>
        <v>0</v>
      </c>
      <c r="I919" s="16" t="str">
        <f>IF(BIASA[[#This Row],[CTN]]=BIASA[[#This Row],[AWAL]],"",BIASA[[#This Row],[CTN]])</f>
        <v/>
      </c>
    </row>
    <row r="920" spans="1:9" x14ac:dyDescent="0.25">
      <c r="A920" t="str">
        <f>LOWER(SUBSTITUTE(SUBSTITUTE(SUBSTITUTE(BIASA[[#This Row],[NAMA BARANG]]," ",""),"-",""),".",""))</f>
        <v>giftcardhl847kotakgliter(250)</v>
      </c>
      <c r="B920">
        <f>IF(BIASA[[#This Row],[CTN]]=0,"",COUNT($B$2:$B919)+1)</f>
        <v>918</v>
      </c>
      <c r="C920" t="s">
        <v>1202</v>
      </c>
      <c r="D920" s="9" t="s">
        <v>2910</v>
      </c>
      <c r="E920">
        <f>SUM(BIASA[[#This Row],[AWAL]]-BIASA[[#This Row],[KELUAR]])</f>
        <v>1</v>
      </c>
      <c r="F920">
        <v>1</v>
      </c>
      <c r="G920" t="str">
        <f>IFERROR(INDEX(masuk[CTN],MATCH("B"&amp;ROW()-ROWS($A$1:$A$2),masuk[id],0)),"")</f>
        <v/>
      </c>
      <c r="H920">
        <f>SUMIF(keluar[concat],BIASA[[#This Row],[concat]],keluar[CTN])</f>
        <v>0</v>
      </c>
      <c r="I920" s="16" t="str">
        <f>IF(BIASA[[#This Row],[CTN]]=BIASA[[#This Row],[AWAL]],"",BIASA[[#This Row],[CTN]])</f>
        <v/>
      </c>
    </row>
    <row r="921" spans="1:9" x14ac:dyDescent="0.25">
      <c r="A921" t="str">
        <f>LOWER(SUBSTITUTE(SUBSTITUTE(SUBSTITUTE(BIASA[[#This Row],[NAMA BARANG]]," ",""),"-",""),".",""))</f>
        <v>gkhpdisneygthp1</v>
      </c>
      <c r="B921">
        <f>IF(BIASA[[#This Row],[CTN]]=0,"",COUNT($B$2:$B920)+1)</f>
        <v>919</v>
      </c>
      <c r="C921" t="s">
        <v>1203</v>
      </c>
      <c r="D921" s="9" t="s">
        <v>208</v>
      </c>
      <c r="E921">
        <f>SUM(BIASA[[#This Row],[AWAL]]-BIASA[[#This Row],[KELUAR]])</f>
        <v>1</v>
      </c>
      <c r="F921">
        <v>1</v>
      </c>
      <c r="G921" t="str">
        <f>IFERROR(INDEX(masuk[CTN],MATCH("B"&amp;ROW()-ROWS($A$1:$A$2),masuk[id],0)),"")</f>
        <v/>
      </c>
      <c r="H921">
        <f>SUMIF(keluar[concat],BIASA[[#This Row],[concat]],keluar[CTN])</f>
        <v>0</v>
      </c>
      <c r="I921" s="16" t="str">
        <f>IF(BIASA[[#This Row],[CTN]]=BIASA[[#This Row],[AWAL]],"",BIASA[[#This Row],[CTN]])</f>
        <v/>
      </c>
    </row>
    <row r="922" spans="1:9" x14ac:dyDescent="0.25">
      <c r="A922" t="str">
        <f>LOWER(SUBSTITUTE(SUBSTITUTE(SUBSTITUTE(BIASA[[#This Row],[NAMA BARANG]]," ",""),"-",""),".",""))</f>
        <v>gliter612(8891)</v>
      </c>
      <c r="B922">
        <f>IF(BIASA[[#This Row],[CTN]]=0,"",COUNT($B$2:$B921)+1)</f>
        <v>920</v>
      </c>
      <c r="C922" t="s">
        <v>1204</v>
      </c>
      <c r="D922" s="9" t="s">
        <v>2769</v>
      </c>
      <c r="E922">
        <f>SUM(BIASA[[#This Row],[AWAL]]-BIASA[[#This Row],[KELUAR]])</f>
        <v>9</v>
      </c>
      <c r="F922">
        <v>9</v>
      </c>
      <c r="G922" t="str">
        <f>IFERROR(INDEX(masuk[CTN],MATCH("B"&amp;ROW()-ROWS($A$1:$A$2),masuk[id],0)),"")</f>
        <v/>
      </c>
      <c r="H922">
        <f>SUMIF(keluar[concat],BIASA[[#This Row],[concat]],keluar[CTN])</f>
        <v>0</v>
      </c>
      <c r="I922" s="16" t="str">
        <f>IF(BIASA[[#This Row],[CTN]]=BIASA[[#This Row],[AWAL]],"",BIASA[[#This Row],[CTN]])</f>
        <v/>
      </c>
    </row>
    <row r="923" spans="1:9" x14ac:dyDescent="0.25">
      <c r="A923" t="str">
        <f>LOWER(SUBSTITUTE(SUBSTITUTE(SUBSTITUTE(BIASA[[#This Row],[NAMA BARANG]]," ",""),"-",""),".",""))</f>
        <v>gliter806</v>
      </c>
      <c r="B923">
        <f>IF(BIASA[[#This Row],[CTN]]=0,"",COUNT($B$2:$B922)+1)</f>
        <v>921</v>
      </c>
      <c r="C923" t="s">
        <v>1205</v>
      </c>
      <c r="D923" s="9">
        <v>288</v>
      </c>
      <c r="E923">
        <f>SUM(BIASA[[#This Row],[AWAL]]-BIASA[[#This Row],[KELUAR]])</f>
        <v>4</v>
      </c>
      <c r="F923">
        <v>4</v>
      </c>
      <c r="G923" t="str">
        <f>IFERROR(INDEX(masuk[CTN],MATCH("B"&amp;ROW()-ROWS($A$1:$A$2),masuk[id],0)),"")</f>
        <v/>
      </c>
      <c r="H923">
        <f>SUMIF(keluar[concat],BIASA[[#This Row],[concat]],keluar[CTN])</f>
        <v>0</v>
      </c>
      <c r="I923" s="16" t="str">
        <f>IF(BIASA[[#This Row],[CTN]]=BIASA[[#This Row],[AWAL]],"",BIASA[[#This Row],[CTN]])</f>
        <v/>
      </c>
    </row>
    <row r="924" spans="1:9" x14ac:dyDescent="0.25">
      <c r="A924" t="str">
        <f>LOWER(SUBSTITUTE(SUBSTITUTE(SUBSTITUTE(BIASA[[#This Row],[NAMA BARANG]]," ",""),"-",""),".",""))</f>
        <v>gliter9106/9006</v>
      </c>
      <c r="B924">
        <f>IF(BIASA[[#This Row],[CTN]]=0,"",COUNT($B$2:$B923)+1)</f>
        <v>922</v>
      </c>
      <c r="C924" t="s">
        <v>1206</v>
      </c>
      <c r="D924" s="9" t="s">
        <v>2911</v>
      </c>
      <c r="E924">
        <f>SUM(BIASA[[#This Row],[AWAL]]-BIASA[[#This Row],[KELUAR]])</f>
        <v>18</v>
      </c>
      <c r="F924">
        <v>18</v>
      </c>
      <c r="G924" t="str">
        <f>IFERROR(INDEX(masuk[CTN],MATCH("B"&amp;ROW()-ROWS($A$1:$A$2),masuk[id],0)),"")</f>
        <v/>
      </c>
      <c r="H924">
        <f>SUMIF(keluar[concat],BIASA[[#This Row],[concat]],keluar[CTN])</f>
        <v>0</v>
      </c>
      <c r="I924" s="16" t="str">
        <f>IF(BIASA[[#This Row],[CTN]]=BIASA[[#This Row],[AWAL]],"",BIASA[[#This Row],[CTN]])</f>
        <v/>
      </c>
    </row>
    <row r="925" spans="1:9" x14ac:dyDescent="0.25">
      <c r="A925" t="str">
        <f>LOWER(SUBSTITUTE(SUBSTITUTE(SUBSTITUTE(BIASA[[#This Row],[NAMA BARANG]]," ",""),"-",""),".",""))</f>
        <v>glitercg88912silver</v>
      </c>
      <c r="B925">
        <f>IF(BIASA[[#This Row],[CTN]]=0,"",COUNT($B$2:$B924)+1)</f>
        <v>923</v>
      </c>
      <c r="C925" t="s">
        <v>1207</v>
      </c>
      <c r="D925" s="9" t="s">
        <v>2912</v>
      </c>
      <c r="E925">
        <f>SUM(BIASA[[#This Row],[AWAL]]-BIASA[[#This Row],[KELUAR]])</f>
        <v>1</v>
      </c>
      <c r="F925">
        <v>1</v>
      </c>
      <c r="G925" t="str">
        <f>IFERROR(INDEX(masuk[CTN],MATCH("B"&amp;ROW()-ROWS($A$1:$A$2),masuk[id],0)),"")</f>
        <v/>
      </c>
      <c r="H925">
        <f>SUMIF(keluar[concat],BIASA[[#This Row],[concat]],keluar[CTN])</f>
        <v>0</v>
      </c>
      <c r="I925" s="16" t="str">
        <f>IF(BIASA[[#This Row],[CTN]]=BIASA[[#This Row],[AWAL]],"",BIASA[[#This Row],[CTN]])</f>
        <v/>
      </c>
    </row>
    <row r="926" spans="1:9" x14ac:dyDescent="0.25">
      <c r="A926" t="str">
        <f>LOWER(SUBSTITUTE(SUBSTITUTE(SUBSTITUTE(BIASA[[#This Row],[NAMA BARANG]]," ",""),"-",""),".",""))</f>
        <v>glitercg88913emas</v>
      </c>
      <c r="B926">
        <f>IF(BIASA[[#This Row],[CTN]]=0,"",COUNT($B$2:$B925)+1)</f>
        <v>924</v>
      </c>
      <c r="C926" t="s">
        <v>1208</v>
      </c>
      <c r="D926" s="9" t="s">
        <v>2912</v>
      </c>
      <c r="E926">
        <f>SUM(BIASA[[#This Row],[AWAL]]-BIASA[[#This Row],[KELUAR]])</f>
        <v>1</v>
      </c>
      <c r="F926">
        <v>1</v>
      </c>
      <c r="G926" t="str">
        <f>IFERROR(INDEX(masuk[CTN],MATCH("B"&amp;ROW()-ROWS($A$1:$A$2),masuk[id],0)),"")</f>
        <v/>
      </c>
      <c r="H926">
        <f>SUMIF(keluar[concat],BIASA[[#This Row],[concat]],keluar[CTN])</f>
        <v>0</v>
      </c>
      <c r="I926" s="16" t="str">
        <f>IF(BIASA[[#This Row],[CTN]]=BIASA[[#This Row],[AWAL]],"",BIASA[[#This Row],[CTN]])</f>
        <v/>
      </c>
    </row>
    <row r="927" spans="1:9" x14ac:dyDescent="0.25">
      <c r="A927" t="str">
        <f>LOWER(SUBSTITUTE(SUBSTITUTE(SUBSTITUTE(BIASA[[#This Row],[NAMA BARANG]]," ",""),"-",""),".",""))</f>
        <v>gliterg816metallik</v>
      </c>
      <c r="B927">
        <f>IF(BIASA[[#This Row],[CTN]]=0,"",COUNT($B$2:$B926)+1)</f>
        <v>925</v>
      </c>
      <c r="C927" t="s">
        <v>1209</v>
      </c>
      <c r="D927" s="9" t="s">
        <v>2769</v>
      </c>
      <c r="E927">
        <f>SUM(BIASA[[#This Row],[AWAL]]-BIASA[[#This Row],[KELUAR]])</f>
        <v>5</v>
      </c>
      <c r="F927">
        <v>5</v>
      </c>
      <c r="G927" t="str">
        <f>IFERROR(INDEX(masuk[CTN],MATCH("B"&amp;ROW()-ROWS($A$1:$A$2),masuk[id],0)),"")</f>
        <v/>
      </c>
      <c r="H927">
        <f>SUMIF(keluar[concat],BIASA[[#This Row],[concat]],keluar[CTN])</f>
        <v>0</v>
      </c>
      <c r="I927" s="16" t="str">
        <f>IF(BIASA[[#This Row],[CTN]]=BIASA[[#This Row],[AWAL]],"",BIASA[[#This Row],[CTN]])</f>
        <v/>
      </c>
    </row>
    <row r="928" spans="1:9" x14ac:dyDescent="0.25">
      <c r="A928" t="str">
        <f>LOWER(SUBSTITUTE(SUBSTITUTE(SUBSTITUTE(BIASA[[#This Row],[NAMA BARANG]]," ",""),"-",""),".",""))</f>
        <v>gliterglue88914</v>
      </c>
      <c r="B928">
        <f>IF(BIASA[[#This Row],[CTN]]=0,"",COUNT($B$2:$B927)+1)</f>
        <v>926</v>
      </c>
      <c r="C928" t="s">
        <v>1210</v>
      </c>
      <c r="D928" s="9">
        <v>288</v>
      </c>
      <c r="E928">
        <f>SUM(BIASA[[#This Row],[AWAL]]-BIASA[[#This Row],[KELUAR]])</f>
        <v>11</v>
      </c>
      <c r="F928">
        <v>11</v>
      </c>
      <c r="G928" t="str">
        <f>IFERROR(INDEX(masuk[CTN],MATCH("B"&amp;ROW()-ROWS($A$1:$A$2),masuk[id],0)),"")</f>
        <v/>
      </c>
      <c r="H928">
        <f>SUMIF(keluar[concat],BIASA[[#This Row],[concat]],keluar[CTN])</f>
        <v>0</v>
      </c>
      <c r="I928" s="16" t="str">
        <f>IF(BIASA[[#This Row],[CTN]]=BIASA[[#This Row],[AWAL]],"",BIASA[[#This Row],[CTN]])</f>
        <v/>
      </c>
    </row>
    <row r="929" spans="1:9" x14ac:dyDescent="0.25">
      <c r="A929" t="str">
        <f>LOWER(SUBSTITUTE(SUBSTITUTE(SUBSTITUTE(BIASA[[#This Row],[NAMA BARANG]]," ",""),"-",""),".",""))</f>
        <v>gliterglue88915</v>
      </c>
      <c r="B929">
        <f>IF(BIASA[[#This Row],[CTN]]=0,"",COUNT($B$2:$B928)+1)</f>
        <v>927</v>
      </c>
      <c r="C929" t="s">
        <v>1211</v>
      </c>
      <c r="D929" s="9" t="s">
        <v>2769</v>
      </c>
      <c r="E929">
        <f>SUM(BIASA[[#This Row],[AWAL]]-BIASA[[#This Row],[KELUAR]])</f>
        <v>7</v>
      </c>
      <c r="F929">
        <v>7</v>
      </c>
      <c r="G929" t="str">
        <f>IFERROR(INDEX(masuk[CTN],MATCH("B"&amp;ROW()-ROWS($A$1:$A$2),masuk[id],0)),"")</f>
        <v/>
      </c>
      <c r="H929">
        <f>SUMIF(keluar[concat],BIASA[[#This Row],[concat]],keluar[CTN])</f>
        <v>0</v>
      </c>
      <c r="I929" s="16" t="str">
        <f>IF(BIASA[[#This Row],[CTN]]=BIASA[[#This Row],[AWAL]],"",BIASA[[#This Row],[CTN]])</f>
        <v/>
      </c>
    </row>
    <row r="930" spans="1:9" x14ac:dyDescent="0.25">
      <c r="A930" t="str">
        <f>LOWER(SUBSTITUTE(SUBSTITUTE(SUBSTITUTE(BIASA[[#This Row],[NAMA BARANG]]," ",""),"-",""),".",""))</f>
        <v>gliterglue88916(pelangi)</v>
      </c>
      <c r="B930">
        <f>IF(BIASA[[#This Row],[CTN]]=0,"",COUNT($B$2:$B929)+1)</f>
        <v>928</v>
      </c>
      <c r="C930" t="s">
        <v>1212</v>
      </c>
      <c r="D930" s="9">
        <v>288</v>
      </c>
      <c r="E930">
        <f>SUM(BIASA[[#This Row],[AWAL]]-BIASA[[#This Row],[KELUAR]])</f>
        <v>4</v>
      </c>
      <c r="F930">
        <v>4</v>
      </c>
      <c r="G930" t="str">
        <f>IFERROR(INDEX(masuk[CTN],MATCH("B"&amp;ROW()-ROWS($A$1:$A$2),masuk[id],0)),"")</f>
        <v/>
      </c>
      <c r="H930">
        <f>SUMIF(keluar[concat],BIASA[[#This Row],[concat]],keluar[CTN])</f>
        <v>0</v>
      </c>
      <c r="I930" s="16" t="str">
        <f>IF(BIASA[[#This Row],[CTN]]=BIASA[[#This Row],[AWAL]],"",BIASA[[#This Row],[CTN]])</f>
        <v/>
      </c>
    </row>
    <row r="931" spans="1:9" x14ac:dyDescent="0.25">
      <c r="A931" t="str">
        <f>LOWER(SUBSTITUTE(SUBSTITUTE(SUBSTITUTE(BIASA[[#This Row],[NAMA BARANG]]," ",""),"-",""),".",""))</f>
        <v>gliterjbs003(1)</v>
      </c>
      <c r="B931">
        <f>IF(BIASA[[#This Row],[CTN]]=0,"",COUNT($B$2:$B930)+1)</f>
        <v>929</v>
      </c>
      <c r="C931" t="s">
        <v>1213</v>
      </c>
      <c r="D931" s="9">
        <v>288</v>
      </c>
      <c r="E931">
        <f>SUM(BIASA[[#This Row],[AWAL]]-BIASA[[#This Row],[KELUAR]])</f>
        <v>1</v>
      </c>
      <c r="F931">
        <v>1</v>
      </c>
      <c r="G931" t="str">
        <f>IFERROR(INDEX(masuk[CTN],MATCH("B"&amp;ROW()-ROWS($A$1:$A$2),masuk[id],0)),"")</f>
        <v/>
      </c>
      <c r="H931">
        <f>SUMIF(keluar[concat],BIASA[[#This Row],[concat]],keluar[CTN])</f>
        <v>0</v>
      </c>
      <c r="I931" s="16" t="str">
        <f>IF(BIASA[[#This Row],[CTN]]=BIASA[[#This Row],[AWAL]],"",BIASA[[#This Row],[CTN]])</f>
        <v/>
      </c>
    </row>
    <row r="932" spans="1:9" x14ac:dyDescent="0.25">
      <c r="A932" t="str">
        <f>LOWER(SUBSTITUTE(SUBSTITUTE(SUBSTITUTE(BIASA[[#This Row],[NAMA BARANG]]," ",""),"-",""),".",""))</f>
        <v>gliterjbs004</v>
      </c>
      <c r="B932">
        <f>IF(BIASA[[#This Row],[CTN]]=0,"",COUNT($B$2:$B931)+1)</f>
        <v>930</v>
      </c>
      <c r="C932" t="s">
        <v>1214</v>
      </c>
      <c r="D932" s="9" t="s">
        <v>2913</v>
      </c>
      <c r="E932">
        <f>SUM(BIASA[[#This Row],[AWAL]]-BIASA[[#This Row],[KELUAR]])</f>
        <v>1</v>
      </c>
      <c r="F932">
        <v>1</v>
      </c>
      <c r="G932" t="str">
        <f>IFERROR(INDEX(masuk[CTN],MATCH("B"&amp;ROW()-ROWS($A$1:$A$2),masuk[id],0)),"")</f>
        <v/>
      </c>
      <c r="H932">
        <f>SUMIF(keluar[concat],BIASA[[#This Row],[concat]],keluar[CTN])</f>
        <v>0</v>
      </c>
      <c r="I932" s="16" t="str">
        <f>IF(BIASA[[#This Row],[CTN]]=BIASA[[#This Row],[AWAL]],"",BIASA[[#This Row],[CTN]])</f>
        <v/>
      </c>
    </row>
    <row r="933" spans="1:9" x14ac:dyDescent="0.25">
      <c r="A933" t="str">
        <f>LOWER(SUBSTITUTE(SUBSTITUTE(SUBSTITUTE(BIASA[[#This Row],[NAMA BARANG]]," ",""),"-",""),".",""))</f>
        <v>glitermetalikcampur</v>
      </c>
      <c r="B933">
        <f>IF(BIASA[[#This Row],[CTN]]=0,"",COUNT($B$2:$B932)+1)</f>
        <v>931</v>
      </c>
      <c r="C933" t="s">
        <v>1215</v>
      </c>
      <c r="D933" s="9" t="s">
        <v>2913</v>
      </c>
      <c r="E933">
        <f>SUM(BIASA[[#This Row],[AWAL]]-BIASA[[#This Row],[KELUAR]])</f>
        <v>8</v>
      </c>
      <c r="F933">
        <v>8</v>
      </c>
      <c r="G933" t="str">
        <f>IFERROR(INDEX(masuk[CTN],MATCH("B"&amp;ROW()-ROWS($A$1:$A$2),masuk[id],0)),"")</f>
        <v/>
      </c>
      <c r="H933">
        <f>SUMIF(keluar[concat],BIASA[[#This Row],[concat]],keluar[CTN])</f>
        <v>0</v>
      </c>
      <c r="I933" s="16" t="str">
        <f>IF(BIASA[[#This Row],[CTN]]=BIASA[[#This Row],[AWAL]],"",BIASA[[#This Row],[CTN]])</f>
        <v/>
      </c>
    </row>
    <row r="934" spans="1:9" x14ac:dyDescent="0.25">
      <c r="A934" t="str">
        <f>LOWER(SUBSTITUTE(SUBSTITUTE(SUBSTITUTE(BIASA[[#This Row],[NAMA BARANG]]," ",""),"-",""),".",""))</f>
        <v>gliterpolos</v>
      </c>
      <c r="B934">
        <f>IF(BIASA[[#This Row],[CTN]]=0,"",COUNT($B$2:$B933)+1)</f>
        <v>932</v>
      </c>
      <c r="C934" t="s">
        <v>1216</v>
      </c>
      <c r="D934" s="9">
        <v>288</v>
      </c>
      <c r="E934">
        <f>SUM(BIASA[[#This Row],[AWAL]]-BIASA[[#This Row],[KELUAR]])</f>
        <v>8</v>
      </c>
      <c r="F934">
        <v>8</v>
      </c>
      <c r="G934" t="str">
        <f>IFERROR(INDEX(masuk[CTN],MATCH("B"&amp;ROW()-ROWS($A$1:$A$2),masuk[id],0)),"")</f>
        <v/>
      </c>
      <c r="H934">
        <f>SUMIF(keluar[concat],BIASA[[#This Row],[concat]],keluar[CTN])</f>
        <v>0</v>
      </c>
      <c r="I934" s="16" t="str">
        <f>IF(BIASA[[#This Row],[CTN]]=BIASA[[#This Row],[AWAL]],"",BIASA[[#This Row],[CTN]])</f>
        <v/>
      </c>
    </row>
    <row r="935" spans="1:9" x14ac:dyDescent="0.25">
      <c r="A935" t="str">
        <f>LOWER(SUBSTITUTE(SUBSTITUTE(SUBSTITUTE(BIASA[[#This Row],[NAMA BARANG]]," ",""),"-",""),".",""))</f>
        <v>gliterpowder15grcc888</v>
      </c>
      <c r="B935">
        <f>IF(BIASA[[#This Row],[CTN]]=0,"",COUNT($B$2:$B934)+1)</f>
        <v>933</v>
      </c>
      <c r="C935" t="s">
        <v>1217</v>
      </c>
      <c r="D935" s="9" t="s">
        <v>2795</v>
      </c>
      <c r="E935">
        <f>SUM(BIASA[[#This Row],[AWAL]]-BIASA[[#This Row],[KELUAR]])</f>
        <v>20</v>
      </c>
      <c r="F935">
        <v>20</v>
      </c>
      <c r="G935" t="str">
        <f>IFERROR(INDEX(masuk[CTN],MATCH("B"&amp;ROW()-ROWS($A$1:$A$2),masuk[id],0)),"")</f>
        <v/>
      </c>
      <c r="H935">
        <f>SUMIF(keluar[concat],BIASA[[#This Row],[concat]],keluar[CTN])</f>
        <v>0</v>
      </c>
      <c r="I935" s="16" t="str">
        <f>IF(BIASA[[#This Row],[CTN]]=BIASA[[#This Row],[AWAL]],"",BIASA[[#This Row],[CTN]])</f>
        <v/>
      </c>
    </row>
    <row r="936" spans="1:9" x14ac:dyDescent="0.25">
      <c r="A936" t="str">
        <f>LOWER(SUBSTITUTE(SUBSTITUTE(SUBSTITUTE(BIASA[[#This Row],[NAMA BARANG]]," ",""),"-",""),".",""))</f>
        <v>gliterpvc12(88917)</v>
      </c>
      <c r="B936">
        <f>IF(BIASA[[#This Row],[CTN]]=0,"",COUNT($B$2:$B935)+1)</f>
        <v>934</v>
      </c>
      <c r="C936" t="s">
        <v>1218</v>
      </c>
      <c r="D936" s="9" t="s">
        <v>2782</v>
      </c>
      <c r="E936">
        <f>SUM(BIASA[[#This Row],[AWAL]]-BIASA[[#This Row],[KELUAR]])</f>
        <v>43</v>
      </c>
      <c r="F936">
        <v>43</v>
      </c>
      <c r="G936" t="str">
        <f>IFERROR(INDEX(masuk[CTN],MATCH("B"&amp;ROW()-ROWS($A$1:$A$2),masuk[id],0)),"")</f>
        <v/>
      </c>
      <c r="H936">
        <f>SUMIF(keluar[concat],BIASA[[#This Row],[concat]],keluar[CTN])</f>
        <v>0</v>
      </c>
      <c r="I936" s="16" t="str">
        <f>IF(BIASA[[#This Row],[CTN]]=BIASA[[#This Row],[AWAL]],"",BIASA[[#This Row],[CTN]])</f>
        <v/>
      </c>
    </row>
    <row r="937" spans="1:9" x14ac:dyDescent="0.25">
      <c r="A937" t="str">
        <f>LOWER(SUBSTITUTE(SUBSTITUTE(SUBSTITUTE(BIASA[[#This Row],[NAMA BARANG]]," ",""),"-",""),".",""))</f>
        <v>glitertabungphs</v>
      </c>
      <c r="B937">
        <f>IF(BIASA[[#This Row],[CTN]]=0,"",COUNT($B$2:$B936)+1)</f>
        <v>935</v>
      </c>
      <c r="C937" t="s">
        <v>1219</v>
      </c>
      <c r="D937" s="9">
        <v>288</v>
      </c>
      <c r="E937">
        <f>SUM(BIASA[[#This Row],[AWAL]]-BIASA[[#This Row],[KELUAR]])</f>
        <v>14</v>
      </c>
      <c r="F937">
        <v>14</v>
      </c>
      <c r="G937" t="str">
        <f>IFERROR(INDEX(masuk[CTN],MATCH("B"&amp;ROW()-ROWS($A$1:$A$2),masuk[id],0)),"")</f>
        <v/>
      </c>
      <c r="H937">
        <f>SUMIF(keluar[concat],BIASA[[#This Row],[concat]],keluar[CTN])</f>
        <v>0</v>
      </c>
      <c r="I937" s="16" t="str">
        <f>IF(BIASA[[#This Row],[CTN]]=BIASA[[#This Row],[AWAL]],"",BIASA[[#This Row],[CTN]])</f>
        <v/>
      </c>
    </row>
    <row r="938" spans="1:9" x14ac:dyDescent="0.25">
      <c r="A938" t="str">
        <f>LOWER(SUBSTITUTE(SUBSTITUTE(SUBSTITUTE(BIASA[[#This Row],[NAMA BARANG]]," ",""),"-",""),".",""))</f>
        <v>glittergf32</v>
      </c>
      <c r="B938">
        <f>IF(BIASA[[#This Row],[CTN]]=0,"",COUNT($B$2:$B937)+1)</f>
        <v>936</v>
      </c>
      <c r="C938" t="s">
        <v>1220</v>
      </c>
      <c r="D938" s="9" t="s">
        <v>215</v>
      </c>
      <c r="E938">
        <f>SUM(BIASA[[#This Row],[AWAL]]-BIASA[[#This Row],[KELUAR]])</f>
        <v>31</v>
      </c>
      <c r="F938">
        <v>31</v>
      </c>
      <c r="G938" t="str">
        <f>IFERROR(INDEX(masuk[CTN],MATCH("B"&amp;ROW()-ROWS($A$1:$A$2),masuk[id],0)),"")</f>
        <v/>
      </c>
      <c r="H938">
        <f>SUMIF(keluar[concat],BIASA[[#This Row],[concat]],keluar[CTN])</f>
        <v>0</v>
      </c>
      <c r="I938" s="16" t="str">
        <f>IF(BIASA[[#This Row],[CTN]]=BIASA[[#This Row],[AWAL]],"",BIASA[[#This Row],[CTN]])</f>
        <v/>
      </c>
    </row>
    <row r="939" spans="1:9" x14ac:dyDescent="0.25">
      <c r="A939" t="str">
        <f>LOWER(SUBSTITUTE(SUBSTITUTE(SUBSTITUTE(BIASA[[#This Row],[NAMA BARANG]]," ",""),"-",""),".",""))</f>
        <v>guntackers2308</v>
      </c>
      <c r="B939">
        <f>IF(BIASA[[#This Row],[CTN]]=0,"",COUNT($B$2:$B938)+1)</f>
        <v>937</v>
      </c>
      <c r="C939" t="s">
        <v>1221</v>
      </c>
      <c r="D939" s="9" t="s">
        <v>243</v>
      </c>
      <c r="E939">
        <f>SUM(BIASA[[#This Row],[AWAL]]-BIASA[[#This Row],[KELUAR]])</f>
        <v>1</v>
      </c>
      <c r="F939">
        <v>1</v>
      </c>
      <c r="G939" t="str">
        <f>IFERROR(INDEX(masuk[CTN],MATCH("B"&amp;ROW()-ROWS($A$1:$A$2),masuk[id],0)),"")</f>
        <v/>
      </c>
      <c r="H939">
        <f>SUMIF(keluar[concat],BIASA[[#This Row],[concat]],keluar[CTN])</f>
        <v>0</v>
      </c>
      <c r="I939" s="16" t="str">
        <f>IF(BIASA[[#This Row],[CTN]]=BIASA[[#This Row],[AWAL]],"",BIASA[[#This Row],[CTN]])</f>
        <v/>
      </c>
    </row>
    <row r="940" spans="1:9" x14ac:dyDescent="0.25">
      <c r="A940" t="str">
        <f>LOWER(SUBSTITUTE(SUBSTITUTE(SUBSTITUTE(BIASA[[#This Row],[NAMA BARANG]]," ",""),"-",""),".",""))</f>
        <v>gunting206j1cola</v>
      </c>
      <c r="B940">
        <f>IF(BIASA[[#This Row],[CTN]]=0,"",COUNT($B$2:$B939)+1)</f>
        <v>938</v>
      </c>
      <c r="C940" t="s">
        <v>1223</v>
      </c>
      <c r="D940" s="9" t="s">
        <v>2780</v>
      </c>
      <c r="E940">
        <f>SUM(BIASA[[#This Row],[AWAL]]-BIASA[[#This Row],[KELUAR]])</f>
        <v>1</v>
      </c>
      <c r="F940">
        <v>1</v>
      </c>
      <c r="G940" t="str">
        <f>IFERROR(INDEX(masuk[CTN],MATCH("B"&amp;ROW()-ROWS($A$1:$A$2),masuk[id],0)),"")</f>
        <v/>
      </c>
      <c r="H940">
        <f>SUMIF(keluar[concat],BIASA[[#This Row],[concat]],keluar[CTN])</f>
        <v>0</v>
      </c>
      <c r="I940" s="16" t="str">
        <f>IF(BIASA[[#This Row],[CTN]]=BIASA[[#This Row],[AWAL]],"",BIASA[[#This Row],[CTN]])</f>
        <v/>
      </c>
    </row>
    <row r="941" spans="1:9" x14ac:dyDescent="0.25">
      <c r="A941" t="str">
        <f>LOWER(SUBSTITUTE(SUBSTITUTE(SUBSTITUTE(BIASA[[#This Row],[NAMA BARANG]]," ",""),"-",""),".",""))</f>
        <v>gunting206j2kmas</v>
      </c>
      <c r="B941">
        <f>IF(BIASA[[#This Row],[CTN]]=0,"",COUNT($B$2:$B940)+1)</f>
        <v>939</v>
      </c>
      <c r="C941" t="s">
        <v>1224</v>
      </c>
      <c r="D941" s="9" t="s">
        <v>2780</v>
      </c>
      <c r="E941">
        <f>SUM(BIASA[[#This Row],[AWAL]]-BIASA[[#This Row],[KELUAR]])</f>
        <v>2</v>
      </c>
      <c r="F941">
        <v>2</v>
      </c>
      <c r="G941" t="str">
        <f>IFERROR(INDEX(masuk[CTN],MATCH("B"&amp;ROW()-ROWS($A$1:$A$2),masuk[id],0)),"")</f>
        <v/>
      </c>
      <c r="H941">
        <f>SUMIF(keluar[concat],BIASA[[#This Row],[concat]],keluar[CTN])</f>
        <v>0</v>
      </c>
      <c r="I941" s="16" t="str">
        <f>IF(BIASA[[#This Row],[CTN]]=BIASA[[#This Row],[AWAL]],"",BIASA[[#This Row],[CTN]])</f>
        <v/>
      </c>
    </row>
    <row r="942" spans="1:9" x14ac:dyDescent="0.25">
      <c r="A942" t="str">
        <f>LOWER(SUBSTITUTE(SUBSTITUTE(SUBSTITUTE(BIASA[[#This Row],[NAMA BARANG]]," ",""),"-",""),".",""))</f>
        <v>gunting304j1kecil</v>
      </c>
      <c r="B942">
        <f>IF(BIASA[[#This Row],[CTN]]=0,"",COUNT($B$2:$B941)+1)</f>
        <v>940</v>
      </c>
      <c r="C942" t="s">
        <v>1225</v>
      </c>
      <c r="D942" s="9" t="s">
        <v>2780</v>
      </c>
      <c r="E942">
        <f>SUM(BIASA[[#This Row],[AWAL]]-BIASA[[#This Row],[KELUAR]])</f>
        <v>3</v>
      </c>
      <c r="F942">
        <v>3</v>
      </c>
      <c r="G942" t="str">
        <f>IFERROR(INDEX(masuk[CTN],MATCH("B"&amp;ROW()-ROWS($A$1:$A$2),masuk[id],0)),"")</f>
        <v/>
      </c>
      <c r="H942">
        <f>SUMIF(keluar[concat],BIASA[[#This Row],[concat]],keluar[CTN])</f>
        <v>0</v>
      </c>
      <c r="I942" s="16" t="str">
        <f>IF(BIASA[[#This Row],[CTN]]=BIASA[[#This Row],[AWAL]],"",BIASA[[#This Row],[CTN]])</f>
        <v/>
      </c>
    </row>
    <row r="943" spans="1:9" x14ac:dyDescent="0.25">
      <c r="A943" t="str">
        <f>LOWER(SUBSTITUTE(SUBSTITUTE(SUBSTITUTE(BIASA[[#This Row],[NAMA BARANG]]," ",""),"-",""),".",""))</f>
        <v>gunting304j2kmas</v>
      </c>
      <c r="B943">
        <f>IF(BIASA[[#This Row],[CTN]]=0,"",COUNT($B$2:$B942)+1)</f>
        <v>941</v>
      </c>
      <c r="C943" t="s">
        <v>1226</v>
      </c>
      <c r="D943" s="9" t="s">
        <v>2780</v>
      </c>
      <c r="E943">
        <f>SUM(BIASA[[#This Row],[AWAL]]-BIASA[[#This Row],[KELUAR]])</f>
        <v>3</v>
      </c>
      <c r="F943">
        <v>3</v>
      </c>
      <c r="G943" t="str">
        <f>IFERROR(INDEX(masuk[CTN],MATCH("B"&amp;ROW()-ROWS($A$1:$A$2),masuk[id],0)),"")</f>
        <v/>
      </c>
      <c r="H943">
        <f>SUMIF(keluar[concat],BIASA[[#This Row],[concat]],keluar[CTN])</f>
        <v>0</v>
      </c>
      <c r="I943" s="16" t="str">
        <f>IF(BIASA[[#This Row],[CTN]]=BIASA[[#This Row],[AWAL]],"",BIASA[[#This Row],[CTN]])</f>
        <v/>
      </c>
    </row>
    <row r="944" spans="1:9" x14ac:dyDescent="0.25">
      <c r="A944" t="str">
        <f>LOWER(SUBSTITUTE(SUBSTITUTE(SUBSTITUTE(BIASA[[#This Row],[NAMA BARANG]]," ",""),"-",""),".",""))</f>
        <v>guntingbbl4401/set3</v>
      </c>
      <c r="B944">
        <f>IF(BIASA[[#This Row],[CTN]]=0,"",COUNT($B$2:$B943)+1)</f>
        <v>942</v>
      </c>
      <c r="C944" t="s">
        <v>1227</v>
      </c>
      <c r="E944">
        <f>SUM(BIASA[[#This Row],[AWAL]]-BIASA[[#This Row],[KELUAR]])</f>
        <v>1</v>
      </c>
      <c r="F944">
        <v>1</v>
      </c>
      <c r="G944" t="str">
        <f>IFERROR(INDEX(masuk[CTN],MATCH("B"&amp;ROW()-ROWS($A$1:$A$2),masuk[id],0)),"")</f>
        <v/>
      </c>
      <c r="H944">
        <f>SUMIF(keluar[concat],BIASA[[#This Row],[concat]],keluar[CTN])</f>
        <v>0</v>
      </c>
      <c r="I944" s="16" t="str">
        <f>IF(BIASA[[#This Row],[CTN]]=BIASA[[#This Row],[AWAL]],"",BIASA[[#This Row],[CTN]])</f>
        <v/>
      </c>
    </row>
    <row r="945" spans="1:9" x14ac:dyDescent="0.25">
      <c r="A945" t="str">
        <f>LOWER(SUBSTITUTE(SUBSTITUTE(SUBSTITUTE(BIASA[[#This Row],[NAMA BARANG]]," ",""),"-",""),".",""))</f>
        <v>guntingdavisdul(6)</v>
      </c>
      <c r="B945">
        <f>IF(BIASA[[#This Row],[CTN]]=0,"",COUNT($B$2:$B944)+1)</f>
        <v>943</v>
      </c>
      <c r="C945" t="s">
        <v>1229</v>
      </c>
      <c r="D945" s="9" t="s">
        <v>2779</v>
      </c>
      <c r="E945">
        <f>SUM(BIASA[[#This Row],[AWAL]]-BIASA[[#This Row],[KELUAR]])</f>
        <v>3</v>
      </c>
      <c r="F945">
        <v>3</v>
      </c>
      <c r="G945" t="str">
        <f>IFERROR(INDEX(masuk[CTN],MATCH("B"&amp;ROW()-ROWS($A$1:$A$2),masuk[id],0)),"")</f>
        <v/>
      </c>
      <c r="H945">
        <f>SUMIF(keluar[concat],BIASA[[#This Row],[concat]],keluar[CTN])</f>
        <v>0</v>
      </c>
      <c r="I945" s="16" t="str">
        <f>IF(BIASA[[#This Row],[CTN]]=BIASA[[#This Row],[AWAL]],"",BIASA[[#This Row],[CTN]])</f>
        <v/>
      </c>
    </row>
    <row r="946" spans="1:9" x14ac:dyDescent="0.25">
      <c r="A946" t="str">
        <f>LOWER(SUBSTITUTE(SUBSTITUTE(SUBSTITUTE(BIASA[[#This Row],[NAMA BARANG]]," ",""),"-",""),".",""))</f>
        <v>guntingdavisdum(5)</v>
      </c>
      <c r="B946">
        <f>IF(BIASA[[#This Row],[CTN]]=0,"",COUNT($B$2:$B945)+1)</f>
        <v>944</v>
      </c>
      <c r="C946" t="s">
        <v>1230</v>
      </c>
      <c r="D946" s="9" t="s">
        <v>2779</v>
      </c>
      <c r="E946">
        <f>SUM(BIASA[[#This Row],[AWAL]]-BIASA[[#This Row],[KELUAR]])</f>
        <v>3</v>
      </c>
      <c r="F946">
        <v>3</v>
      </c>
      <c r="G946" t="str">
        <f>IFERROR(INDEX(masuk[CTN],MATCH("B"&amp;ROW()-ROWS($A$1:$A$2),masuk[id],0)),"")</f>
        <v/>
      </c>
      <c r="H946">
        <f>SUMIF(keluar[concat],BIASA[[#This Row],[concat]],keluar[CTN])</f>
        <v>0</v>
      </c>
      <c r="I946" s="16" t="str">
        <f>IF(BIASA[[#This Row],[CTN]]=BIASA[[#This Row],[AWAL]],"",BIASA[[#This Row],[CTN]])</f>
        <v/>
      </c>
    </row>
    <row r="947" spans="1:9" x14ac:dyDescent="0.25">
      <c r="A947" t="str">
        <f>LOWER(SUBSTITUTE(SUBSTITUTE(SUBSTITUTE(BIASA[[#This Row],[NAMA BARANG]]," ",""),"-",""),".",""))</f>
        <v>guntinght707t</v>
      </c>
      <c r="B947">
        <f>IF(BIASA[[#This Row],[CTN]]=0,"",COUNT($B$2:$B946)+1)</f>
        <v>945</v>
      </c>
      <c r="C947" t="s">
        <v>1232</v>
      </c>
      <c r="D947" s="9" t="s">
        <v>217</v>
      </c>
      <c r="E947">
        <f>SUM(BIASA[[#This Row],[AWAL]]-BIASA[[#This Row],[KELUAR]])</f>
        <v>2</v>
      </c>
      <c r="F947">
        <v>2</v>
      </c>
      <c r="G947" t="str">
        <f>IFERROR(INDEX(masuk[CTN],MATCH("B"&amp;ROW()-ROWS($A$1:$A$2),masuk[id],0)),"")</f>
        <v/>
      </c>
      <c r="H947">
        <f>SUMIF(keluar[concat],BIASA[[#This Row],[concat]],keluar[CTN])</f>
        <v>0</v>
      </c>
      <c r="I947" s="16" t="str">
        <f>IF(BIASA[[#This Row],[CTN]]=BIASA[[#This Row],[AWAL]],"",BIASA[[#This Row],[CTN]])</f>
        <v/>
      </c>
    </row>
    <row r="948" spans="1:9" x14ac:dyDescent="0.25">
      <c r="A948" t="str">
        <f>LOWER(SUBSTITUTE(SUBSTITUTE(SUBSTITUTE(BIASA[[#This Row],[NAMA BARANG]]," ",""),"-",""),".",""))</f>
        <v>guntingidealk100</v>
      </c>
      <c r="B948">
        <f>IF(BIASA[[#This Row],[CTN]]=0,"",COUNT($B$2:$B947)+1)</f>
        <v>946</v>
      </c>
      <c r="C948" t="s">
        <v>1233</v>
      </c>
      <c r="D948" s="9" t="s">
        <v>231</v>
      </c>
      <c r="E948">
        <f>SUM(BIASA[[#This Row],[AWAL]]-BIASA[[#This Row],[KELUAR]])</f>
        <v>8</v>
      </c>
      <c r="F948">
        <v>8</v>
      </c>
      <c r="G948" t="str">
        <f>IFERROR(INDEX(masuk[CTN],MATCH("B"&amp;ROW()-ROWS($A$1:$A$2),masuk[id],0)),"")</f>
        <v/>
      </c>
      <c r="H948">
        <f>SUMIF(keluar[concat],BIASA[[#This Row],[concat]],keluar[CTN])</f>
        <v>0</v>
      </c>
      <c r="I948" s="16" t="str">
        <f>IF(BIASA[[#This Row],[CTN]]=BIASA[[#This Row],[AWAL]],"",BIASA[[#This Row],[CTN]])</f>
        <v/>
      </c>
    </row>
    <row r="949" spans="1:9" x14ac:dyDescent="0.25">
      <c r="A949" t="str">
        <f>LOWER(SUBSTITUTE(SUBSTITUTE(SUBSTITUTE(BIASA[[#This Row],[NAMA BARANG]]," ",""),"-",""),".",""))</f>
        <v>guntingidealk200</v>
      </c>
      <c r="B949">
        <f>IF(BIASA[[#This Row],[CTN]]=0,"",COUNT($B$2:$B948)+1)</f>
        <v>947</v>
      </c>
      <c r="C949" t="s">
        <v>1234</v>
      </c>
      <c r="D949" s="9" t="s">
        <v>231</v>
      </c>
      <c r="E949">
        <f>SUM(BIASA[[#This Row],[AWAL]]-BIASA[[#This Row],[KELUAR]])</f>
        <v>14</v>
      </c>
      <c r="F949">
        <v>14</v>
      </c>
      <c r="G949" t="str">
        <f>IFERROR(INDEX(masuk[CTN],MATCH("B"&amp;ROW()-ROWS($A$1:$A$2),masuk[id],0)),"")</f>
        <v/>
      </c>
      <c r="H949">
        <f>SUMIF(keluar[concat],BIASA[[#This Row],[concat]],keluar[CTN])</f>
        <v>0</v>
      </c>
      <c r="I949" s="16" t="str">
        <f>IF(BIASA[[#This Row],[CTN]]=BIASA[[#This Row],[AWAL]],"",BIASA[[#This Row],[CTN]])</f>
        <v/>
      </c>
    </row>
    <row r="950" spans="1:9" x14ac:dyDescent="0.25">
      <c r="A950" t="str">
        <f>LOWER(SUBSTITUTE(SUBSTITUTE(SUBSTITUTE(BIASA[[#This Row],[NAMA BARANG]]," ",""),"-",""),".",""))</f>
        <v>guntingidealk400</v>
      </c>
      <c r="B950">
        <f>IF(BIASA[[#This Row],[CTN]]=0,"",COUNT($B$2:$B949)+1)</f>
        <v>948</v>
      </c>
      <c r="C950" t="s">
        <v>1235</v>
      </c>
      <c r="D950" s="9" t="s">
        <v>227</v>
      </c>
      <c r="E950">
        <f>SUM(BIASA[[#This Row],[AWAL]]-BIASA[[#This Row],[KELUAR]])</f>
        <v>4</v>
      </c>
      <c r="F950">
        <v>4</v>
      </c>
      <c r="G950" t="str">
        <f>IFERROR(INDEX(masuk[CTN],MATCH("B"&amp;ROW()-ROWS($A$1:$A$2),masuk[id],0)),"")</f>
        <v/>
      </c>
      <c r="H950">
        <f>SUMIF(keluar[concat],BIASA[[#This Row],[concat]],keluar[CTN])</f>
        <v>0</v>
      </c>
      <c r="I950" s="16" t="str">
        <f>IF(BIASA[[#This Row],[CTN]]=BIASA[[#This Row],[AWAL]],"",BIASA[[#This Row],[CTN]])</f>
        <v/>
      </c>
    </row>
    <row r="951" spans="1:9" x14ac:dyDescent="0.25">
      <c r="A951" t="str">
        <f>LOWER(SUBSTITUTE(SUBSTITUTE(SUBSTITUTE(BIASA[[#This Row],[NAMA BARANG]]," ",""),"-",""),".",""))</f>
        <v>guntinginficosc100blk</v>
      </c>
      <c r="B951">
        <f>IF(BIASA[[#This Row],[CTN]]=0,"",COUNT($B$2:$B950)+1)</f>
        <v>949</v>
      </c>
      <c r="C951" t="s">
        <v>1236</v>
      </c>
      <c r="D951" s="9" t="s">
        <v>217</v>
      </c>
      <c r="E951">
        <f>SUM(BIASA[[#This Row],[AWAL]]-BIASA[[#This Row],[KELUAR]])</f>
        <v>4</v>
      </c>
      <c r="F951">
        <v>4</v>
      </c>
      <c r="G951" t="str">
        <f>IFERROR(INDEX(masuk[CTN],MATCH("B"&amp;ROW()-ROWS($A$1:$A$2),masuk[id],0)),"")</f>
        <v/>
      </c>
      <c r="H951">
        <f>SUMIF(keluar[concat],BIASA[[#This Row],[concat]],keluar[CTN])</f>
        <v>0</v>
      </c>
      <c r="I951" s="16" t="str">
        <f>IF(BIASA[[#This Row],[CTN]]=BIASA[[#This Row],[AWAL]],"",BIASA[[#This Row],[CTN]])</f>
        <v/>
      </c>
    </row>
    <row r="952" spans="1:9" x14ac:dyDescent="0.25">
      <c r="A952" t="str">
        <f>LOWER(SUBSTITUTE(SUBSTITUTE(SUBSTITUTE(BIASA[[#This Row],[NAMA BARANG]]," ",""),"-",""),".",""))</f>
        <v>guntinginficosc40</v>
      </c>
      <c r="B952">
        <f>IF(BIASA[[#This Row],[CTN]]=0,"",COUNT($B$2:$B951)+1)</f>
        <v>950</v>
      </c>
      <c r="C952" t="s">
        <v>1237</v>
      </c>
      <c r="D952" s="9" t="s">
        <v>211</v>
      </c>
      <c r="E952">
        <f>SUM(BIASA[[#This Row],[AWAL]]-BIASA[[#This Row],[KELUAR]])</f>
        <v>7</v>
      </c>
      <c r="F952">
        <v>7</v>
      </c>
      <c r="G952" t="str">
        <f>IFERROR(INDEX(masuk[CTN],MATCH("B"&amp;ROW()-ROWS($A$1:$A$2),masuk[id],0)),"")</f>
        <v/>
      </c>
      <c r="H952">
        <f>SUMIF(keluar[concat],BIASA[[#This Row],[concat]],keluar[CTN])</f>
        <v>0</v>
      </c>
      <c r="I952" s="16" t="str">
        <f>IF(BIASA[[#This Row],[CTN]]=BIASA[[#This Row],[AWAL]],"",BIASA[[#This Row],[CTN]])</f>
        <v/>
      </c>
    </row>
    <row r="953" spans="1:9" x14ac:dyDescent="0.25">
      <c r="A953" t="str">
        <f>LOWER(SUBSTITUTE(SUBSTITUTE(SUBSTITUTE(BIASA[[#This Row],[NAMA BARANG]]," ",""),"-",""),".",""))</f>
        <v>guntinginficosc50</v>
      </c>
      <c r="B953">
        <f>IF(BIASA[[#This Row],[CTN]]=0,"",COUNT($B$2:$B952)+1)</f>
        <v>951</v>
      </c>
      <c r="C953" t="s">
        <v>1238</v>
      </c>
      <c r="D953" s="9" t="s">
        <v>211</v>
      </c>
      <c r="E953">
        <f>SUM(BIASA[[#This Row],[AWAL]]-BIASA[[#This Row],[KELUAR]])</f>
        <v>14</v>
      </c>
      <c r="F953">
        <v>14</v>
      </c>
      <c r="G953" t="str">
        <f>IFERROR(INDEX(masuk[CTN],MATCH("B"&amp;ROW()-ROWS($A$1:$A$2),masuk[id],0)),"")</f>
        <v/>
      </c>
      <c r="H953">
        <f>SUMIF(keluar[concat],BIASA[[#This Row],[concat]],keluar[CTN])</f>
        <v>0</v>
      </c>
      <c r="I953" s="16" t="str">
        <f>IF(BIASA[[#This Row],[CTN]]=BIASA[[#This Row],[AWAL]],"",BIASA[[#This Row],[CTN]])</f>
        <v/>
      </c>
    </row>
    <row r="954" spans="1:9" x14ac:dyDescent="0.25">
      <c r="A954" t="str">
        <f>LOWER(SUBSTITUTE(SUBSTITUTE(SUBSTITUTE(BIASA[[#This Row],[NAMA BARANG]]," ",""),"-",""),".",""))</f>
        <v>guntingjuniorj400</v>
      </c>
      <c r="B954">
        <f>IF(BIASA[[#This Row],[CTN]]=0,"",COUNT($B$2:$B953)+1)</f>
        <v>952</v>
      </c>
      <c r="C954" t="s">
        <v>1239</v>
      </c>
      <c r="D954" s="9" t="s">
        <v>227</v>
      </c>
      <c r="E954">
        <f>SUM(BIASA[[#This Row],[AWAL]]-BIASA[[#This Row],[KELUAR]])</f>
        <v>3</v>
      </c>
      <c r="F954">
        <v>3</v>
      </c>
      <c r="G954" t="str">
        <f>IFERROR(INDEX(masuk[CTN],MATCH("B"&amp;ROW()-ROWS($A$1:$A$2),masuk[id],0)),"")</f>
        <v/>
      </c>
      <c r="H954">
        <f>SUMIF(keluar[concat],BIASA[[#This Row],[concat]],keluar[CTN])</f>
        <v>0</v>
      </c>
      <c r="I954" s="16" t="str">
        <f>IF(BIASA[[#This Row],[CTN]]=BIASA[[#This Row],[AWAL]],"",BIASA[[#This Row],[CTN]])</f>
        <v/>
      </c>
    </row>
    <row r="955" spans="1:9" x14ac:dyDescent="0.25">
      <c r="A955" t="str">
        <f>LOWER(SUBSTITUTE(SUBSTITUTE(SUBSTITUTE(BIASA[[#This Row],[NAMA BARANG]]," ",""),"-",""),".",""))</f>
        <v>guntingjuniorj100</v>
      </c>
      <c r="B955">
        <f>IF(BIASA[[#This Row],[CTN]]=0,"",COUNT($B$2:$B954)+1)</f>
        <v>953</v>
      </c>
      <c r="C955" t="s">
        <v>1240</v>
      </c>
      <c r="D955" s="9" t="s">
        <v>231</v>
      </c>
      <c r="E955">
        <f>SUM(BIASA[[#This Row],[AWAL]]-BIASA[[#This Row],[KELUAR]])</f>
        <v>5</v>
      </c>
      <c r="F955">
        <v>5</v>
      </c>
      <c r="G955" t="str">
        <f>IFERROR(INDEX(masuk[CTN],MATCH("B"&amp;ROW()-ROWS($A$1:$A$2),masuk[id],0)),"")</f>
        <v/>
      </c>
      <c r="H955">
        <f>SUMIF(keluar[concat],BIASA[[#This Row],[concat]],keluar[CTN])</f>
        <v>0</v>
      </c>
      <c r="I955" s="16" t="str">
        <f>IF(BIASA[[#This Row],[CTN]]=BIASA[[#This Row],[AWAL]],"",BIASA[[#This Row],[CTN]])</f>
        <v/>
      </c>
    </row>
    <row r="956" spans="1:9" x14ac:dyDescent="0.25">
      <c r="A956" t="str">
        <f>LOWER(SUBSTITUTE(SUBSTITUTE(SUBSTITUTE(BIASA[[#This Row],[NAMA BARANG]]," ",""),"-",""),".",""))</f>
        <v>guntingjuniorj200</v>
      </c>
      <c r="B956">
        <f>IF(BIASA[[#This Row],[CTN]]=0,"",COUNT($B$2:$B955)+1)</f>
        <v>954</v>
      </c>
      <c r="C956" t="s">
        <v>1241</v>
      </c>
      <c r="D956" s="9" t="s">
        <v>231</v>
      </c>
      <c r="E956">
        <f>SUM(BIASA[[#This Row],[AWAL]]-BIASA[[#This Row],[KELUAR]])</f>
        <v>4</v>
      </c>
      <c r="F956">
        <v>4</v>
      </c>
      <c r="G956" t="str">
        <f>IFERROR(INDEX(masuk[CTN],MATCH("B"&amp;ROW()-ROWS($A$1:$A$2),masuk[id],0)),"")</f>
        <v/>
      </c>
      <c r="H956">
        <f>SUMIF(keluar[concat],BIASA[[#This Row],[concat]],keluar[CTN])</f>
        <v>0</v>
      </c>
      <c r="I956" s="16" t="str">
        <f>IF(BIASA[[#This Row],[CTN]]=BIASA[[#This Row],[AWAL]],"",BIASA[[#This Row],[CTN]])</f>
        <v/>
      </c>
    </row>
    <row r="957" spans="1:9" x14ac:dyDescent="0.25">
      <c r="A957" t="str">
        <f>LOWER(SUBSTITUTE(SUBSTITUTE(SUBSTITUTE(BIASA[[#This Row],[NAMA BARANG]]," ",""),"-",""),".",""))</f>
        <v>guntingjuniorj500</v>
      </c>
      <c r="B957">
        <f>IF(BIASA[[#This Row],[CTN]]=0,"",COUNT($B$2:$B956)+1)</f>
        <v>955</v>
      </c>
      <c r="C957" t="s">
        <v>1242</v>
      </c>
      <c r="D957" s="9" t="s">
        <v>216</v>
      </c>
      <c r="E957">
        <f>SUM(BIASA[[#This Row],[AWAL]]-BIASA[[#This Row],[KELUAR]])</f>
        <v>1</v>
      </c>
      <c r="F957">
        <v>1</v>
      </c>
      <c r="G957" t="str">
        <f>IFERROR(INDEX(masuk[CTN],MATCH("B"&amp;ROW()-ROWS($A$1:$A$2),masuk[id],0)),"")</f>
        <v/>
      </c>
      <c r="H957">
        <f>SUMIF(keluar[concat],BIASA[[#This Row],[concat]],keluar[CTN])</f>
        <v>0</v>
      </c>
      <c r="I957" s="16" t="str">
        <f>IF(BIASA[[#This Row],[CTN]]=BIASA[[#This Row],[AWAL]],"",BIASA[[#This Row],[CTN]])</f>
        <v/>
      </c>
    </row>
    <row r="958" spans="1:9" x14ac:dyDescent="0.25">
      <c r="A958" t="str">
        <f>LOWER(SUBSTITUTE(SUBSTITUTE(SUBSTITUTE(BIASA[[#This Row],[NAMA BARANG]]," ",""),"-",""),".",""))</f>
        <v>guntingkaibo</v>
      </c>
      <c r="B958">
        <f>IF(BIASA[[#This Row],[CTN]]=0,"",COUNT($B$2:$B957)+1)</f>
        <v>956</v>
      </c>
      <c r="C958" t="s">
        <v>1243</v>
      </c>
      <c r="E958">
        <f>SUM(BIASA[[#This Row],[AWAL]]-BIASA[[#This Row],[KELUAR]])</f>
        <v>3</v>
      </c>
      <c r="F958">
        <v>3</v>
      </c>
      <c r="G958" t="str">
        <f>IFERROR(INDEX(masuk[CTN],MATCH("B"&amp;ROW()-ROWS($A$1:$A$2),masuk[id],0)),"")</f>
        <v/>
      </c>
      <c r="H958">
        <f>SUMIF(keluar[concat],BIASA[[#This Row],[concat]],keluar[CTN])</f>
        <v>0</v>
      </c>
      <c r="I958" s="16" t="str">
        <f>IF(BIASA[[#This Row],[CTN]]=BIASA[[#This Row],[AWAL]],"",BIASA[[#This Row],[CTN]])</f>
        <v/>
      </c>
    </row>
    <row r="959" spans="1:9" x14ac:dyDescent="0.25">
      <c r="A959" t="str">
        <f>LOWER(SUBSTITUTE(SUBSTITUTE(SUBSTITUTE(BIASA[[#This Row],[NAMA BARANG]]," ",""),"-",""),".",""))</f>
        <v>guntingksc401bc(4pc)</v>
      </c>
      <c r="B959">
        <f>IF(BIASA[[#This Row],[CTN]]=0,"",COUNT($B$2:$B958)+1)</f>
        <v>957</v>
      </c>
      <c r="C959" t="s">
        <v>1244</v>
      </c>
      <c r="D959" s="9" t="s">
        <v>2914</v>
      </c>
      <c r="E959">
        <f>SUM(BIASA[[#This Row],[AWAL]]-BIASA[[#This Row],[KELUAR]])</f>
        <v>4</v>
      </c>
      <c r="F959">
        <v>4</v>
      </c>
      <c r="G959" t="str">
        <f>IFERROR(INDEX(masuk[CTN],MATCH("B"&amp;ROW()-ROWS($A$1:$A$2),masuk[id],0)),"")</f>
        <v/>
      </c>
      <c r="H959">
        <f>SUMIF(keluar[concat],BIASA[[#This Row],[concat]],keluar[CTN])</f>
        <v>0</v>
      </c>
      <c r="I959" s="16" t="str">
        <f>IF(BIASA[[#This Row],[CTN]]=BIASA[[#This Row],[AWAL]],"",BIASA[[#This Row],[CTN]])</f>
        <v/>
      </c>
    </row>
    <row r="960" spans="1:9" x14ac:dyDescent="0.25">
      <c r="A960" t="str">
        <f>LOWER(SUBSTITUTE(SUBSTITUTE(SUBSTITUTE(BIASA[[#This Row],[NAMA BARANG]]," ",""),"-",""),".",""))</f>
        <v>guntingkuku777h211b</v>
      </c>
      <c r="B960">
        <f>IF(BIASA[[#This Row],[CTN]]=0,"",COUNT($B$2:$B959)+1)</f>
        <v>958</v>
      </c>
      <c r="C960" t="s">
        <v>1245</v>
      </c>
      <c r="D960" s="9" t="s">
        <v>2779</v>
      </c>
      <c r="E960">
        <f>SUM(BIASA[[#This Row],[AWAL]]-BIASA[[#This Row],[KELUAR]])</f>
        <v>43</v>
      </c>
      <c r="F960">
        <v>43</v>
      </c>
      <c r="G960" t="str">
        <f>IFERROR(INDEX(masuk[CTN],MATCH("B"&amp;ROW()-ROWS($A$1:$A$2),masuk[id],0)),"")</f>
        <v/>
      </c>
      <c r="H960">
        <f>SUMIF(keluar[concat],BIASA[[#This Row],[concat]],keluar[CTN])</f>
        <v>0</v>
      </c>
      <c r="I960" s="16" t="str">
        <f>IF(BIASA[[#This Row],[CTN]]=BIASA[[#This Row],[AWAL]],"",BIASA[[#This Row],[CTN]])</f>
        <v/>
      </c>
    </row>
    <row r="961" spans="1:9" x14ac:dyDescent="0.25">
      <c r="A961" t="str">
        <f>LOWER(SUBSTITUTE(SUBSTITUTE(SUBSTITUTE(BIASA[[#This Row],[NAMA BARANG]]," ",""),"-",""),".",""))</f>
        <v>guntingkuku9macam</v>
      </c>
      <c r="B961">
        <f>IF(BIASA[[#This Row],[CTN]]=0,"",COUNT($B$2:$B960)+1)</f>
        <v>959</v>
      </c>
      <c r="C961" t="s">
        <v>1246</v>
      </c>
      <c r="D961" s="9" t="s">
        <v>2771</v>
      </c>
      <c r="E961">
        <f>SUM(BIASA[[#This Row],[AWAL]]-BIASA[[#This Row],[KELUAR]])</f>
        <v>1</v>
      </c>
      <c r="F961">
        <v>1</v>
      </c>
      <c r="G961" t="str">
        <f>IFERROR(INDEX(masuk[CTN],MATCH("B"&amp;ROW()-ROWS($A$1:$A$2),masuk[id],0)),"")</f>
        <v/>
      </c>
      <c r="H961">
        <f>SUMIF(keluar[concat],BIASA[[#This Row],[concat]],keluar[CTN])</f>
        <v>0</v>
      </c>
      <c r="I961" s="16" t="str">
        <f>IF(BIASA[[#This Row],[CTN]]=BIASA[[#This Row],[AWAL]],"",BIASA[[#This Row],[CTN]])</f>
        <v/>
      </c>
    </row>
    <row r="962" spans="1:9" x14ac:dyDescent="0.25">
      <c r="A962" t="str">
        <f>LOWER(SUBSTITUTE(SUBSTITUTE(SUBSTITUTE(BIASA[[#This Row],[NAMA BARANG]]," ",""),"-",""),".",""))</f>
        <v>guntingkukugum010</v>
      </c>
      <c r="B962">
        <f>IF(BIASA[[#This Row],[CTN]]=0,"",COUNT($B$2:$B961)+1)</f>
        <v>960</v>
      </c>
      <c r="C962" t="s">
        <v>1247</v>
      </c>
      <c r="D962" s="9" t="s">
        <v>2897</v>
      </c>
      <c r="E962">
        <f>SUM(BIASA[[#This Row],[AWAL]]-BIASA[[#This Row],[KELUAR]])</f>
        <v>4</v>
      </c>
      <c r="F962">
        <v>4</v>
      </c>
      <c r="G962" t="str">
        <f>IFERROR(INDEX(masuk[CTN],MATCH("B"&amp;ROW()-ROWS($A$1:$A$2),masuk[id],0)),"")</f>
        <v/>
      </c>
      <c r="H962">
        <f>SUMIF(keluar[concat],BIASA[[#This Row],[concat]],keluar[CTN])</f>
        <v>0</v>
      </c>
      <c r="I962" s="16" t="str">
        <f>IF(BIASA[[#This Row],[CTN]]=BIASA[[#This Row],[AWAL]],"",BIASA[[#This Row],[CTN]])</f>
        <v/>
      </c>
    </row>
    <row r="963" spans="1:9" x14ac:dyDescent="0.25">
      <c r="A963" t="str">
        <f>LOWER(SUBSTITUTE(SUBSTITUTE(SUBSTITUTE(BIASA[[#This Row],[NAMA BARANG]]," ",""),"-",""),".",""))</f>
        <v>guntingkukupolos602</v>
      </c>
      <c r="B963">
        <f>IF(BIASA[[#This Row],[CTN]]=0,"",COUNT($B$2:$B962)+1)</f>
        <v>961</v>
      </c>
      <c r="C963" t="s">
        <v>1248</v>
      </c>
      <c r="D963" s="9" t="s">
        <v>2771</v>
      </c>
      <c r="E963">
        <f>SUM(BIASA[[#This Row],[AWAL]]-BIASA[[#This Row],[KELUAR]])</f>
        <v>3</v>
      </c>
      <c r="F963">
        <v>3</v>
      </c>
      <c r="G963" t="str">
        <f>IFERROR(INDEX(masuk[CTN],MATCH("B"&amp;ROW()-ROWS($A$1:$A$2),masuk[id],0)),"")</f>
        <v/>
      </c>
      <c r="H963">
        <f>SUMIF(keluar[concat],BIASA[[#This Row],[concat]],keluar[CTN])</f>
        <v>0</v>
      </c>
      <c r="I963" s="16" t="str">
        <f>IF(BIASA[[#This Row],[CTN]]=BIASA[[#This Row],[AWAL]],"",BIASA[[#This Row],[CTN]])</f>
        <v/>
      </c>
    </row>
    <row r="964" spans="1:9" x14ac:dyDescent="0.25">
      <c r="A964" t="str">
        <f>LOWER(SUBSTITUTE(SUBSTITUTE(SUBSTITUTE(BIASA[[#This Row],[NAMA BARANG]]," ",""),"-",""),".",""))</f>
        <v>guntingkukuvanartf1</v>
      </c>
      <c r="B964">
        <f>IF(BIASA[[#This Row],[CTN]]=0,"",COUNT($B$2:$B963)+1)</f>
        <v>962</v>
      </c>
      <c r="C964" t="s">
        <v>1249</v>
      </c>
      <c r="D964" s="9" t="s">
        <v>2771</v>
      </c>
      <c r="E964">
        <f>SUM(BIASA[[#This Row],[AWAL]]-BIASA[[#This Row],[KELUAR]])</f>
        <v>17</v>
      </c>
      <c r="F964">
        <v>17</v>
      </c>
      <c r="G964" t="str">
        <f>IFERROR(INDEX(masuk[CTN],MATCH("B"&amp;ROW()-ROWS($A$1:$A$2),masuk[id],0)),"")</f>
        <v/>
      </c>
      <c r="H964">
        <f>SUMIF(keluar[concat],BIASA[[#This Row],[concat]],keluar[CTN])</f>
        <v>0</v>
      </c>
      <c r="I964" s="16" t="str">
        <f>IF(BIASA[[#This Row],[CTN]]=BIASA[[#This Row],[AWAL]],"",BIASA[[#This Row],[CTN]])</f>
        <v/>
      </c>
    </row>
    <row r="965" spans="1:9" x14ac:dyDescent="0.25">
      <c r="A965" t="str">
        <f>LOWER(SUBSTITUTE(SUBSTITUTE(SUBSTITUTE(BIASA[[#This Row],[NAMA BARANG]]," ",""),"-",""),".",""))</f>
        <v>guntingkukuvanartf2</v>
      </c>
      <c r="B965">
        <f>IF(BIASA[[#This Row],[CTN]]=0,"",COUNT($B$2:$B964)+1)</f>
        <v>963</v>
      </c>
      <c r="C965" t="s">
        <v>1250</v>
      </c>
      <c r="D965" s="9" t="s">
        <v>2771</v>
      </c>
      <c r="E965">
        <f>SUM(BIASA[[#This Row],[AWAL]]-BIASA[[#This Row],[KELUAR]])</f>
        <v>15</v>
      </c>
      <c r="F965">
        <v>15</v>
      </c>
      <c r="G965" t="str">
        <f>IFERROR(INDEX(masuk[CTN],MATCH("B"&amp;ROW()-ROWS($A$1:$A$2),masuk[id],0)),"")</f>
        <v/>
      </c>
      <c r="H965">
        <f>SUMIF(keluar[concat],BIASA[[#This Row],[concat]],keluar[CTN])</f>
        <v>0</v>
      </c>
      <c r="I965" s="16" t="str">
        <f>IF(BIASA[[#This Row],[CTN]]=BIASA[[#This Row],[AWAL]],"",BIASA[[#This Row],[CTN]])</f>
        <v/>
      </c>
    </row>
    <row r="966" spans="1:9" x14ac:dyDescent="0.25">
      <c r="A966" t="str">
        <f>LOWER(SUBSTITUTE(SUBSTITUTE(SUBSTITUTE(BIASA[[#This Row],[NAMA BARANG]]," ",""),"-",""),".",""))</f>
        <v>guntingkukuvanartf3</v>
      </c>
      <c r="B966">
        <f>IF(BIASA[[#This Row],[CTN]]=0,"",COUNT($B$2:$B965)+1)</f>
        <v>964</v>
      </c>
      <c r="C966" t="s">
        <v>1251</v>
      </c>
      <c r="D966" s="9" t="s">
        <v>2771</v>
      </c>
      <c r="E966">
        <f>SUM(BIASA[[#This Row],[AWAL]]-BIASA[[#This Row],[KELUAR]])</f>
        <v>15</v>
      </c>
      <c r="F966">
        <v>15</v>
      </c>
      <c r="G966" t="str">
        <f>IFERROR(INDEX(masuk[CTN],MATCH("B"&amp;ROW()-ROWS($A$1:$A$2),masuk[id],0)),"")</f>
        <v/>
      </c>
      <c r="H966">
        <f>SUMIF(keluar[concat],BIASA[[#This Row],[concat]],keluar[CTN])</f>
        <v>0</v>
      </c>
      <c r="I966" s="16" t="str">
        <f>IF(BIASA[[#This Row],[CTN]]=BIASA[[#This Row],[AWAL]],"",BIASA[[#This Row],[CTN]])</f>
        <v/>
      </c>
    </row>
    <row r="967" spans="1:9" x14ac:dyDescent="0.25">
      <c r="A967" t="str">
        <f>LOWER(SUBSTITUTE(SUBSTITUTE(SUBSTITUTE(BIASA[[#This Row],[NAMA BARANG]]," ",""),"-",""),".",""))</f>
        <v>guntingkukuvanartf4</v>
      </c>
      <c r="B967">
        <f>IF(BIASA[[#This Row],[CTN]]=0,"",COUNT($B$2:$B966)+1)</f>
        <v>965</v>
      </c>
      <c r="C967" t="s">
        <v>1252</v>
      </c>
      <c r="D967" s="9" t="s">
        <v>2771</v>
      </c>
      <c r="E967">
        <f>SUM(BIASA[[#This Row],[AWAL]]-BIASA[[#This Row],[KELUAR]])</f>
        <v>14</v>
      </c>
      <c r="F967">
        <v>14</v>
      </c>
      <c r="G967" t="str">
        <f>IFERROR(INDEX(masuk[CTN],MATCH("B"&amp;ROW()-ROWS($A$1:$A$2),masuk[id],0)),"")</f>
        <v/>
      </c>
      <c r="H967">
        <f>SUMIF(keluar[concat],BIASA[[#This Row],[concat]],keluar[CTN])</f>
        <v>0</v>
      </c>
      <c r="I967" s="16" t="str">
        <f>IF(BIASA[[#This Row],[CTN]]=BIASA[[#This Row],[AWAL]],"",BIASA[[#This Row],[CTN]])</f>
        <v/>
      </c>
    </row>
    <row r="968" spans="1:9" x14ac:dyDescent="0.25">
      <c r="A968" t="str">
        <f>LOWER(SUBSTITUTE(SUBSTITUTE(SUBSTITUTE(BIASA[[#This Row],[NAMA BARANG]]," ",""),"-",""),".",""))</f>
        <v>guntingkukuvancogk605(3)/gk607(1)</v>
      </c>
      <c r="B968">
        <f>IF(BIASA[[#This Row],[CTN]]=0,"",COUNT($B$2:$B967)+1)</f>
        <v>966</v>
      </c>
      <c r="C968" t="s">
        <v>1253</v>
      </c>
      <c r="D968" s="9" t="s">
        <v>2779</v>
      </c>
      <c r="E968">
        <f>SUM(BIASA[[#This Row],[AWAL]]-BIASA[[#This Row],[KELUAR]])</f>
        <v>5</v>
      </c>
      <c r="F968">
        <v>5</v>
      </c>
      <c r="G968" t="str">
        <f>IFERROR(INDEX(masuk[CTN],MATCH("B"&amp;ROW()-ROWS($A$1:$A$2),masuk[id],0)),"")</f>
        <v/>
      </c>
      <c r="H968">
        <f>SUMIF(keluar[concat],BIASA[[#This Row],[concat]],keluar[CTN])</f>
        <v>0</v>
      </c>
      <c r="I968" s="16" t="str">
        <f>IF(BIASA[[#This Row],[CTN]]=BIASA[[#This Row],[AWAL]],"",BIASA[[#This Row],[CTN]])</f>
        <v/>
      </c>
    </row>
    <row r="969" spans="1:9" x14ac:dyDescent="0.25">
      <c r="A969" t="str">
        <f>LOWER(SUBSTITUTE(SUBSTITUTE(SUBSTITUTE(BIASA[[#This Row],[NAMA BARANG]]," ",""),"-",""),".",""))</f>
        <v>guntinglipatbesar(l)</v>
      </c>
      <c r="B969">
        <f>IF(BIASA[[#This Row],[CTN]]=0,"",COUNT($B$2:$B968)+1)</f>
        <v>967</v>
      </c>
      <c r="C969" t="s">
        <v>1254</v>
      </c>
      <c r="D969" s="9" t="s">
        <v>2779</v>
      </c>
      <c r="E969">
        <f>SUM(BIASA[[#This Row],[AWAL]]-BIASA[[#This Row],[KELUAR]])</f>
        <v>4</v>
      </c>
      <c r="F969">
        <v>4</v>
      </c>
      <c r="G969" t="str">
        <f>IFERROR(INDEX(masuk[CTN],MATCH("B"&amp;ROW()-ROWS($A$1:$A$2),masuk[id],0)),"")</f>
        <v/>
      </c>
      <c r="H969">
        <f>SUMIF(keluar[concat],BIASA[[#This Row],[concat]],keluar[CTN])</f>
        <v>0</v>
      </c>
      <c r="I969" s="16" t="str">
        <f>IF(BIASA[[#This Row],[CTN]]=BIASA[[#This Row],[AWAL]],"",BIASA[[#This Row],[CTN]])</f>
        <v/>
      </c>
    </row>
    <row r="970" spans="1:9" x14ac:dyDescent="0.25">
      <c r="A970" t="str">
        <f>LOWER(SUBSTITUTE(SUBSTITUTE(SUBSTITUTE(BIASA[[#This Row],[NAMA BARANG]]," ",""),"-",""),".",""))</f>
        <v>guntinglipathts</v>
      </c>
      <c r="B970">
        <f>IF(BIASA[[#This Row],[CTN]]=0,"",COUNT($B$2:$B969)+1)</f>
        <v>968</v>
      </c>
      <c r="C970" t="s">
        <v>1255</v>
      </c>
      <c r="D970" s="9" t="s">
        <v>2771</v>
      </c>
      <c r="E970">
        <f>SUM(BIASA[[#This Row],[AWAL]]-BIASA[[#This Row],[KELUAR]])</f>
        <v>9</v>
      </c>
      <c r="F970">
        <v>9</v>
      </c>
      <c r="G970" t="str">
        <f>IFERROR(INDEX(masuk[CTN],MATCH("B"&amp;ROW()-ROWS($A$1:$A$2),masuk[id],0)),"")</f>
        <v/>
      </c>
      <c r="H970">
        <f>SUMIF(keluar[concat],BIASA[[#This Row],[concat]],keluar[CTN])</f>
        <v>0</v>
      </c>
      <c r="I970" s="16" t="str">
        <f>IF(BIASA[[#This Row],[CTN]]=BIASA[[#This Row],[AWAL]],"",BIASA[[#This Row],[CTN]])</f>
        <v/>
      </c>
    </row>
    <row r="971" spans="1:9" x14ac:dyDescent="0.25">
      <c r="A971" t="str">
        <f>LOWER(SUBSTITUTE(SUBSTITUTE(SUBSTITUTE(BIASA[[#This Row],[NAMA BARANG]]," ",""),"-",""),".",""))</f>
        <v>guntinglipatm</v>
      </c>
      <c r="B971">
        <f>IF(BIASA[[#This Row],[CTN]]=0,"",COUNT($B$2:$B970)+1)</f>
        <v>969</v>
      </c>
      <c r="C971" t="s">
        <v>1256</v>
      </c>
      <c r="D971" s="9" t="s">
        <v>2771</v>
      </c>
      <c r="E971">
        <f>SUM(BIASA[[#This Row],[AWAL]]-BIASA[[#This Row],[KELUAR]])</f>
        <v>4</v>
      </c>
      <c r="F971">
        <v>4</v>
      </c>
      <c r="G971" t="str">
        <f>IFERROR(INDEX(masuk[CTN],MATCH("B"&amp;ROW()-ROWS($A$1:$A$2),masuk[id],0)),"")</f>
        <v/>
      </c>
      <c r="H971">
        <f>SUMIF(keluar[concat],BIASA[[#This Row],[concat]],keluar[CTN])</f>
        <v>0</v>
      </c>
      <c r="I971" s="16" t="str">
        <f>IF(BIASA[[#This Row],[CTN]]=BIASA[[#This Row],[AWAL]],"",BIASA[[#This Row],[CTN]])</f>
        <v/>
      </c>
    </row>
    <row r="972" spans="1:9" x14ac:dyDescent="0.25">
      <c r="A972" t="str">
        <f>LOWER(SUBSTITUTE(SUBSTITUTE(SUBSTITUTE(BIASA[[#This Row],[NAMA BARANG]]," ",""),"-",""),".",""))</f>
        <v>guntingprimass01</v>
      </c>
      <c r="B972">
        <f>IF(BIASA[[#This Row],[CTN]]=0,"",COUNT($B$2:$B971)+1)</f>
        <v>970</v>
      </c>
      <c r="C972" t="s">
        <v>1258</v>
      </c>
      <c r="D972" s="9" t="s">
        <v>233</v>
      </c>
      <c r="E972">
        <f>SUM(BIASA[[#This Row],[AWAL]]-BIASA[[#This Row],[KELUAR]])</f>
        <v>3</v>
      </c>
      <c r="F972">
        <v>3</v>
      </c>
      <c r="G972" t="str">
        <f>IFERROR(INDEX(masuk[CTN],MATCH("B"&amp;ROW()-ROWS($A$1:$A$2),masuk[id],0)),"")</f>
        <v/>
      </c>
      <c r="H972">
        <f>SUMIF(keluar[concat],BIASA[[#This Row],[concat]],keluar[CTN])</f>
        <v>0</v>
      </c>
      <c r="I972" s="16" t="str">
        <f>IF(BIASA[[#This Row],[CTN]]=BIASA[[#This Row],[AWAL]],"",BIASA[[#This Row],[CTN]])</f>
        <v/>
      </c>
    </row>
    <row r="973" spans="1:9" x14ac:dyDescent="0.25">
      <c r="A973" t="str">
        <f>LOWER(SUBSTITUTE(SUBSTITUTE(SUBSTITUTE(BIASA[[#This Row],[NAMA BARANG]]," ",""),"-",""),".",""))</f>
        <v>guntingrambutt826</v>
      </c>
      <c r="B973">
        <f>IF(BIASA[[#This Row],[CTN]]=0,"",COUNT($B$2:$B972)+1)</f>
        <v>971</v>
      </c>
      <c r="C973" t="s">
        <v>1259</v>
      </c>
      <c r="D973" s="9" t="s">
        <v>2796</v>
      </c>
      <c r="E973">
        <f>SUM(BIASA[[#This Row],[AWAL]]-BIASA[[#This Row],[KELUAR]])</f>
        <v>6</v>
      </c>
      <c r="F973">
        <v>6</v>
      </c>
      <c r="G973" t="str">
        <f>IFERROR(INDEX(masuk[CTN],MATCH("B"&amp;ROW()-ROWS($A$1:$A$2),masuk[id],0)),"")</f>
        <v/>
      </c>
      <c r="H973">
        <f>SUMIF(keluar[concat],BIASA[[#This Row],[concat]],keluar[CTN])</f>
        <v>0</v>
      </c>
      <c r="I973" s="16" t="str">
        <f>IF(BIASA[[#This Row],[CTN]]=BIASA[[#This Row],[AWAL]],"",BIASA[[#This Row],[CTN]])</f>
        <v/>
      </c>
    </row>
    <row r="974" spans="1:9" x14ac:dyDescent="0.25">
      <c r="A974" t="str">
        <f>LOWER(SUBSTITUTE(SUBSTITUTE(SUBSTITUTE(BIASA[[#This Row],[NAMA BARANG]]," ",""),"-",""),".",""))</f>
        <v>guntingrambuttg690</v>
      </c>
      <c r="B974">
        <f>IF(BIASA[[#This Row],[CTN]]=0,"",COUNT($B$2:$B973)+1)</f>
        <v>972</v>
      </c>
      <c r="C974" t="s">
        <v>1260</v>
      </c>
      <c r="D974" s="9" t="s">
        <v>2796</v>
      </c>
      <c r="E974">
        <f>SUM(BIASA[[#This Row],[AWAL]]-BIASA[[#This Row],[KELUAR]])</f>
        <v>1</v>
      </c>
      <c r="F974">
        <v>1</v>
      </c>
      <c r="G974" t="str">
        <f>IFERROR(INDEX(masuk[CTN],MATCH("B"&amp;ROW()-ROWS($A$1:$A$2),masuk[id],0)),"")</f>
        <v/>
      </c>
      <c r="H974">
        <f>SUMIF(keluar[concat],BIASA[[#This Row],[concat]],keluar[CTN])</f>
        <v>0</v>
      </c>
      <c r="I974" s="16" t="str">
        <f>IF(BIASA[[#This Row],[CTN]]=BIASA[[#This Row],[AWAL]],"",BIASA[[#This Row],[CTN]])</f>
        <v/>
      </c>
    </row>
    <row r="975" spans="1:9" x14ac:dyDescent="0.25">
      <c r="A975" t="str">
        <f>LOWER(SUBSTITUTE(SUBSTITUTE(SUBSTITUTE(BIASA[[#This Row],[NAMA BARANG]]," ",""),"-",""),".",""))</f>
        <v>guntingsc165</v>
      </c>
      <c r="B975">
        <f>IF(BIASA[[#This Row],[CTN]]=0,"",COUNT($B$2:$B974)+1)</f>
        <v>973</v>
      </c>
      <c r="C975" t="s">
        <v>1261</v>
      </c>
      <c r="D975" s="9" t="s">
        <v>216</v>
      </c>
      <c r="E975">
        <f>SUM(BIASA[[#This Row],[AWAL]]-BIASA[[#This Row],[KELUAR]])</f>
        <v>6</v>
      </c>
      <c r="F975">
        <v>6</v>
      </c>
      <c r="G975" t="str">
        <f>IFERROR(INDEX(masuk[CTN],MATCH("B"&amp;ROW()-ROWS($A$1:$A$2),masuk[id],0)),"")</f>
        <v/>
      </c>
      <c r="H975">
        <f>SUMIF(keluar[concat],BIASA[[#This Row],[concat]],keluar[CTN])</f>
        <v>0</v>
      </c>
      <c r="I975" s="16" t="str">
        <f>IF(BIASA[[#This Row],[CTN]]=BIASA[[#This Row],[AWAL]],"",BIASA[[#This Row],[CTN]])</f>
        <v/>
      </c>
    </row>
    <row r="976" spans="1:9" x14ac:dyDescent="0.25">
      <c r="A976" t="str">
        <f>LOWER(SUBSTITUTE(SUBSTITUTE(SUBSTITUTE(BIASA[[#This Row],[NAMA BARANG]]," ",""),"-",""),".",""))</f>
        <v>guntingsetsc826</v>
      </c>
      <c r="B976">
        <f>IF(BIASA[[#This Row],[CTN]]=0,"",COUNT($B$2:$B975)+1)</f>
        <v>974</v>
      </c>
      <c r="C976" t="s">
        <v>1262</v>
      </c>
      <c r="D976" s="9" t="s">
        <v>2915</v>
      </c>
      <c r="E976">
        <f>SUM(BIASA[[#This Row],[AWAL]]-BIASA[[#This Row],[KELUAR]])</f>
        <v>5</v>
      </c>
      <c r="F976">
        <v>5</v>
      </c>
      <c r="G976" t="str">
        <f>IFERROR(INDEX(masuk[CTN],MATCH("B"&amp;ROW()-ROWS($A$1:$A$2),masuk[id],0)),"")</f>
        <v/>
      </c>
      <c r="H976">
        <f>SUMIF(keluar[concat],BIASA[[#This Row],[concat]],keluar[CTN])</f>
        <v>0</v>
      </c>
      <c r="I976" s="16" t="str">
        <f>IF(BIASA[[#This Row],[CTN]]=BIASA[[#This Row],[AWAL]],"",BIASA[[#This Row],[CTN]])</f>
        <v/>
      </c>
    </row>
    <row r="977" spans="1:9" x14ac:dyDescent="0.25">
      <c r="A977" t="str">
        <f>LOWER(SUBSTITUTE(SUBSTITUTE(SUBSTITUTE(BIASA[[#This Row],[NAMA BARANG]]," ",""),"-",""),".",""))</f>
        <v>guntingsh2302plstmini1x52</v>
      </c>
      <c r="B977">
        <f>IF(BIASA[[#This Row],[CTN]]=0,"",COUNT($B$2:$B976)+1)</f>
        <v>975</v>
      </c>
      <c r="C977" t="s">
        <v>1263</v>
      </c>
      <c r="D977" s="9" t="s">
        <v>2914</v>
      </c>
      <c r="E977">
        <f>SUM(BIASA[[#This Row],[AWAL]]-BIASA[[#This Row],[KELUAR]])</f>
        <v>5</v>
      </c>
      <c r="F977">
        <v>5</v>
      </c>
      <c r="G977" t="str">
        <f>IFERROR(INDEX(masuk[CTN],MATCH("B"&amp;ROW()-ROWS($A$1:$A$2),masuk[id],0)),"")</f>
        <v/>
      </c>
      <c r="H977">
        <f>SUMIF(keluar[concat],BIASA[[#This Row],[concat]],keluar[CTN])</f>
        <v>0</v>
      </c>
      <c r="I977" s="16" t="str">
        <f>IF(BIASA[[#This Row],[CTN]]=BIASA[[#This Row],[AWAL]],"",BIASA[[#This Row],[CTN]])</f>
        <v/>
      </c>
    </row>
    <row r="978" spans="1:9" x14ac:dyDescent="0.25">
      <c r="A978" t="str">
        <f>LOWER(SUBSTITUTE(SUBSTITUTE(SUBSTITUTE(BIASA[[#This Row],[NAMA BARANG]]," ",""),"-",""),".",""))</f>
        <v>guntingsistermflmix</v>
      </c>
      <c r="B978">
        <f>IF(BIASA[[#This Row],[CTN]]=0,"",COUNT($B$2:$B977)+1)</f>
        <v>976</v>
      </c>
      <c r="C978" t="s">
        <v>1264</v>
      </c>
      <c r="D978" s="9" t="s">
        <v>216</v>
      </c>
      <c r="E978">
        <f>SUM(BIASA[[#This Row],[AWAL]]-BIASA[[#This Row],[KELUAR]])</f>
        <v>5</v>
      </c>
      <c r="F978">
        <v>5</v>
      </c>
      <c r="G978" t="str">
        <f>IFERROR(INDEX(masuk[CTN],MATCH("B"&amp;ROW()-ROWS($A$1:$A$2),masuk[id],0)),"")</f>
        <v/>
      </c>
      <c r="H978">
        <f>SUMIF(keluar[concat],BIASA[[#This Row],[concat]],keluar[CTN])</f>
        <v>0</v>
      </c>
      <c r="I978" s="16" t="str">
        <f>IF(BIASA[[#This Row],[CTN]]=BIASA[[#This Row],[AWAL]],"",BIASA[[#This Row],[CTN]])</f>
        <v/>
      </c>
    </row>
    <row r="979" spans="1:9" x14ac:dyDescent="0.25">
      <c r="A979" t="str">
        <f>LOWER(SUBSTITUTE(SUBSTITUTE(SUBSTITUTE(BIASA[[#This Row],[NAMA BARANG]]," ",""),"-",""),".",""))</f>
        <v>guntingsistermfm</v>
      </c>
      <c r="B979">
        <f>IF(BIASA[[#This Row],[CTN]]=0,"",COUNT($B$2:$B978)+1)</f>
        <v>977</v>
      </c>
      <c r="C979" t="s">
        <v>1265</v>
      </c>
      <c r="D979" s="9" t="s">
        <v>217</v>
      </c>
      <c r="E979">
        <f>SUM(BIASA[[#This Row],[AWAL]]-BIASA[[#This Row],[KELUAR]])</f>
        <v>1</v>
      </c>
      <c r="F979">
        <v>1</v>
      </c>
      <c r="G979" t="str">
        <f>IFERROR(INDEX(masuk[CTN],MATCH("B"&amp;ROW()-ROWS($A$1:$A$2),masuk[id],0)),"")</f>
        <v/>
      </c>
      <c r="H979">
        <f>SUMIF(keluar[concat],BIASA[[#This Row],[concat]],keluar[CTN])</f>
        <v>0</v>
      </c>
      <c r="I979" s="16" t="str">
        <f>IF(BIASA[[#This Row],[CTN]]=BIASA[[#This Row],[AWAL]],"",BIASA[[#This Row],[CTN]])</f>
        <v/>
      </c>
    </row>
    <row r="980" spans="1:9" x14ac:dyDescent="0.25">
      <c r="A980" t="str">
        <f>LOWER(SUBSTITUTE(SUBSTITUTE(SUBSTITUTE(BIASA[[#This Row],[NAMA BARANG]]," ",""),"-",""),".",""))</f>
        <v>guntingspmmix</v>
      </c>
      <c r="B980">
        <f>IF(BIASA[[#This Row],[CTN]]=0,"",COUNT($B$2:$B979)+1)</f>
        <v>978</v>
      </c>
      <c r="C980" t="s">
        <v>1266</v>
      </c>
      <c r="D980" s="9" t="s">
        <v>233</v>
      </c>
      <c r="E980">
        <f>SUM(BIASA[[#This Row],[AWAL]]-BIASA[[#This Row],[KELUAR]])</f>
        <v>7</v>
      </c>
      <c r="F980">
        <v>7</v>
      </c>
      <c r="G980" t="str">
        <f>IFERROR(INDEX(masuk[CTN],MATCH("B"&amp;ROW()-ROWS($A$1:$A$2),masuk[id],0)),"")</f>
        <v/>
      </c>
      <c r="H980">
        <f>SUMIF(keluar[concat],BIASA[[#This Row],[concat]],keluar[CTN])</f>
        <v>0</v>
      </c>
      <c r="I980" s="16" t="str">
        <f>IF(BIASA[[#This Row],[CTN]]=BIASA[[#This Row],[AWAL]],"",BIASA[[#This Row],[CTN]])</f>
        <v/>
      </c>
    </row>
    <row r="981" spans="1:9" x14ac:dyDescent="0.25">
      <c r="A981" t="str">
        <f>LOWER(SUBSTITUTE(SUBSTITUTE(SUBSTITUTE(BIASA[[#This Row],[NAMA BARANG]]," ",""),"-",""),".",""))</f>
        <v>guntingtrendll(atas)</v>
      </c>
      <c r="B981">
        <f>IF(BIASA[[#This Row],[CTN]]=0,"",COUNT($B$2:$B980)+1)</f>
        <v>979</v>
      </c>
      <c r="C981" t="s">
        <v>1267</v>
      </c>
      <c r="D981" s="9" t="s">
        <v>233</v>
      </c>
      <c r="E981">
        <f>SUM(BIASA[[#This Row],[AWAL]]-BIASA[[#This Row],[KELUAR]])</f>
        <v>6</v>
      </c>
      <c r="F981">
        <v>6</v>
      </c>
      <c r="G981" t="str">
        <f>IFERROR(INDEX(masuk[CTN],MATCH("B"&amp;ROW()-ROWS($A$1:$A$2),masuk[id],0)),"")</f>
        <v/>
      </c>
      <c r="H981">
        <f>SUMIF(keluar[concat],BIASA[[#This Row],[concat]],keluar[CTN])</f>
        <v>0</v>
      </c>
      <c r="I981" s="16" t="str">
        <f>IF(BIASA[[#This Row],[CTN]]=BIASA[[#This Row],[AWAL]],"",BIASA[[#This Row],[CTN]])</f>
        <v/>
      </c>
    </row>
    <row r="982" spans="1:9" x14ac:dyDescent="0.25">
      <c r="A982" t="str">
        <f>LOWER(SUBSTITUTE(SUBSTITUTE(SUBSTITUTE(BIASA[[#This Row],[NAMA BARANG]]," ",""),"-",""),".",""))</f>
        <v>guntingtrendmm</v>
      </c>
      <c r="B982">
        <f>IF(BIASA[[#This Row],[CTN]]=0,"",COUNT($B$2:$B981)+1)</f>
        <v>980</v>
      </c>
      <c r="C982" t="s">
        <v>1268</v>
      </c>
      <c r="D982" s="9" t="s">
        <v>233</v>
      </c>
      <c r="E982">
        <f>SUM(BIASA[[#This Row],[AWAL]]-BIASA[[#This Row],[KELUAR]])</f>
        <v>1</v>
      </c>
      <c r="F982">
        <v>1</v>
      </c>
      <c r="G982" t="str">
        <f>IFERROR(INDEX(masuk[CTN],MATCH("B"&amp;ROW()-ROWS($A$1:$A$2),masuk[id],0)),"")</f>
        <v/>
      </c>
      <c r="H982">
        <f>SUMIF(keluar[concat],BIASA[[#This Row],[concat]],keluar[CTN])</f>
        <v>0</v>
      </c>
      <c r="I982" s="16" t="str">
        <f>IF(BIASA[[#This Row],[CTN]]=BIASA[[#This Row],[AWAL]],"",BIASA[[#This Row],[CTN]])</f>
        <v/>
      </c>
    </row>
    <row r="983" spans="1:9" x14ac:dyDescent="0.25">
      <c r="A983" t="str">
        <f>LOWER(SUBSTITUTE(SUBSTITUTE(SUBSTITUTE(BIASA[[#This Row],[NAMA BARANG]]," ",""),"-",""),".",""))</f>
        <v>guntingtrendss</v>
      </c>
      <c r="B983">
        <f>IF(BIASA[[#This Row],[CTN]]=0,"",COUNT($B$2:$B982)+1)</f>
        <v>981</v>
      </c>
      <c r="C983" t="s">
        <v>1269</v>
      </c>
      <c r="D983" s="9" t="s">
        <v>233</v>
      </c>
      <c r="E983">
        <f>SUM(BIASA[[#This Row],[AWAL]]-BIASA[[#This Row],[KELUAR]])</f>
        <v>28</v>
      </c>
      <c r="F983">
        <v>28</v>
      </c>
      <c r="G983" t="str">
        <f>IFERROR(INDEX(masuk[CTN],MATCH("B"&amp;ROW()-ROWS($A$1:$A$2),masuk[id],0)),"")</f>
        <v/>
      </c>
      <c r="H983">
        <f>SUMIF(keluar[concat],BIASA[[#This Row],[concat]],keluar[CTN])</f>
        <v>0</v>
      </c>
      <c r="I983" s="16" t="str">
        <f>IF(BIASA[[#This Row],[CTN]]=BIASA[[#This Row],[AWAL]],"",BIASA[[#This Row],[CTN]])</f>
        <v/>
      </c>
    </row>
    <row r="984" spans="1:9" x14ac:dyDescent="0.25">
      <c r="A984" t="str">
        <f>LOWER(SUBSTITUTE(SUBSTITUTE(SUBSTITUTE(BIASA[[#This Row],[NAMA BARANG]]," ",""),"-",""),".",""))</f>
        <v>guntingtrendxl</v>
      </c>
      <c r="B984">
        <f>IF(BIASA[[#This Row],[CTN]]=0,"",COUNT($B$2:$B983)+1)</f>
        <v>982</v>
      </c>
      <c r="C984" t="s">
        <v>1270</v>
      </c>
      <c r="D984" s="9" t="s">
        <v>211</v>
      </c>
      <c r="E984">
        <f>SUM(BIASA[[#This Row],[AWAL]]-BIASA[[#This Row],[KELUAR]])</f>
        <v>2</v>
      </c>
      <c r="F984">
        <v>2</v>
      </c>
      <c r="G984" t="str">
        <f>IFERROR(INDEX(masuk[CTN],MATCH("B"&amp;ROW()-ROWS($A$1:$A$2),masuk[id],0)),"")</f>
        <v/>
      </c>
      <c r="H984">
        <f>SUMIF(keluar[concat],BIASA[[#This Row],[concat]],keluar[CTN])</f>
        <v>0</v>
      </c>
      <c r="I984" s="16" t="str">
        <f>IF(BIASA[[#This Row],[CTN]]=BIASA[[#This Row],[AWAL]],"",BIASA[[#This Row],[CTN]])</f>
        <v/>
      </c>
    </row>
    <row r="985" spans="1:9" x14ac:dyDescent="0.25">
      <c r="A985" t="str">
        <f>LOWER(SUBSTITUTE(SUBSTITUTE(SUBSTITUTE(BIASA[[#This Row],[NAMA BARANG]]," ",""),"-",""),".",""))</f>
        <v>handcountercompas999</v>
      </c>
      <c r="B985">
        <f>IF(BIASA[[#This Row],[CTN]]=0,"",COUNT($B$2:$B984)+1)</f>
        <v>983</v>
      </c>
      <c r="C985" t="s">
        <v>1271</v>
      </c>
      <c r="D985" s="9" t="s">
        <v>2791</v>
      </c>
      <c r="E985">
        <f>SUM(BIASA[[#This Row],[AWAL]]-BIASA[[#This Row],[KELUAR]])</f>
        <v>1</v>
      </c>
      <c r="F985">
        <v>1</v>
      </c>
      <c r="G985" t="str">
        <f>IFERROR(INDEX(masuk[CTN],MATCH("B"&amp;ROW()-ROWS($A$1:$A$2),masuk[id],0)),"")</f>
        <v/>
      </c>
      <c r="H985">
        <f>SUMIF(keluar[concat],BIASA[[#This Row],[concat]],keluar[CTN])</f>
        <v>0</v>
      </c>
      <c r="I985" s="16" t="str">
        <f>IF(BIASA[[#This Row],[CTN]]=BIASA[[#This Row],[AWAL]],"",BIASA[[#This Row],[CTN]])</f>
        <v/>
      </c>
    </row>
    <row r="986" spans="1:9" x14ac:dyDescent="0.25">
      <c r="A986" t="str">
        <f>LOWER(SUBSTITUTE(SUBSTITUTE(SUBSTITUTE(BIASA[[#This Row],[NAMA BARANG]]," ",""),"-",""),".",""))</f>
        <v>idcard612(24)/+tali(24)b</v>
      </c>
      <c r="B986">
        <f>IF(BIASA[[#This Row],[CTN]]=0,"",COUNT($B$2:$B985)+1)</f>
        <v>984</v>
      </c>
      <c r="C986" t="s">
        <v>1272</v>
      </c>
      <c r="D986" s="9">
        <v>2000</v>
      </c>
      <c r="E986">
        <f>SUM(BIASA[[#This Row],[AWAL]]-BIASA[[#This Row],[KELUAR]])</f>
        <v>44</v>
      </c>
      <c r="F986">
        <v>44</v>
      </c>
      <c r="G986" t="str">
        <f>IFERROR(INDEX(masuk[CTN],MATCH("B"&amp;ROW()-ROWS($A$1:$A$2),masuk[id],0)),"")</f>
        <v/>
      </c>
      <c r="H986">
        <f>SUMIF(keluar[concat],BIASA[[#This Row],[concat]],keluar[CTN])</f>
        <v>0</v>
      </c>
      <c r="I986" s="16" t="str">
        <f>IF(BIASA[[#This Row],[CTN]]=BIASA[[#This Row],[AWAL]],"",BIASA[[#This Row],[CTN]])</f>
        <v/>
      </c>
    </row>
    <row r="987" spans="1:9" x14ac:dyDescent="0.25">
      <c r="A987" t="str">
        <f>LOWER(SUBSTITUTE(SUBSTITUTE(SUBSTITUTE(BIASA[[#This Row],[NAMA BARANG]]," ",""),"-",""),".",""))</f>
        <v>idcard612(24)/+tali(24)birutua</v>
      </c>
      <c r="B987">
        <f>IF(BIASA[[#This Row],[CTN]]=0,"",COUNT($B$2:$B986)+1)</f>
        <v>985</v>
      </c>
      <c r="C987" t="s">
        <v>1273</v>
      </c>
      <c r="D987" s="9">
        <v>2000</v>
      </c>
      <c r="E987">
        <f>SUM(BIASA[[#This Row],[AWAL]]-BIASA[[#This Row],[KELUAR]])</f>
        <v>43</v>
      </c>
      <c r="F987">
        <v>43</v>
      </c>
      <c r="G987" t="str">
        <f>IFERROR(INDEX(masuk[CTN],MATCH("B"&amp;ROW()-ROWS($A$1:$A$2),masuk[id],0)),"")</f>
        <v/>
      </c>
      <c r="H987">
        <f>SUMIF(keluar[concat],BIASA[[#This Row],[concat]],keluar[CTN])</f>
        <v>0</v>
      </c>
      <c r="I987" s="16" t="str">
        <f>IF(BIASA[[#This Row],[CTN]]=BIASA[[#This Row],[AWAL]],"",BIASA[[#This Row],[CTN]])</f>
        <v/>
      </c>
    </row>
    <row r="988" spans="1:9" x14ac:dyDescent="0.25">
      <c r="A988" t="str">
        <f>LOWER(SUBSTITUTE(SUBSTITUTE(SUBSTITUTE(BIASA[[#This Row],[NAMA BARANG]]," ",""),"-",""),".",""))</f>
        <v>idcard612(24)/+tali(24)k</v>
      </c>
      <c r="B988">
        <f>IF(BIASA[[#This Row],[CTN]]=0,"",COUNT($B$2:$B987)+1)</f>
        <v>986</v>
      </c>
      <c r="C988" t="s">
        <v>1274</v>
      </c>
      <c r="D988" s="9">
        <v>2000</v>
      </c>
      <c r="E988">
        <f>SUM(BIASA[[#This Row],[AWAL]]-BIASA[[#This Row],[KELUAR]])</f>
        <v>45</v>
      </c>
      <c r="F988">
        <v>45</v>
      </c>
      <c r="G988" t="str">
        <f>IFERROR(INDEX(masuk[CTN],MATCH("B"&amp;ROW()-ROWS($A$1:$A$2),masuk[id],0)),"")</f>
        <v/>
      </c>
      <c r="H988">
        <f>SUMIF(keluar[concat],BIASA[[#This Row],[concat]],keluar[CTN])</f>
        <v>0</v>
      </c>
      <c r="I988" s="16" t="str">
        <f>IF(BIASA[[#This Row],[CTN]]=BIASA[[#This Row],[AWAL]],"",BIASA[[#This Row],[CTN]])</f>
        <v/>
      </c>
    </row>
    <row r="989" spans="1:9" x14ac:dyDescent="0.25">
      <c r="A989" t="str">
        <f>LOWER(SUBSTITUTE(SUBSTITUTE(SUBSTITUTE(BIASA[[#This Row],[NAMA BARANG]]," ",""),"-",""),".",""))</f>
        <v>idcard612(24)/+tali(24)m</v>
      </c>
      <c r="B989">
        <f>IF(BIASA[[#This Row],[CTN]]=0,"",COUNT($B$2:$B988)+1)</f>
        <v>987</v>
      </c>
      <c r="C989" t="s">
        <v>1275</v>
      </c>
      <c r="D989" s="9">
        <v>2000</v>
      </c>
      <c r="E989">
        <f>SUM(BIASA[[#This Row],[AWAL]]-BIASA[[#This Row],[KELUAR]])</f>
        <v>47</v>
      </c>
      <c r="F989">
        <v>47</v>
      </c>
      <c r="G989" t="str">
        <f>IFERROR(INDEX(masuk[CTN],MATCH("B"&amp;ROW()-ROWS($A$1:$A$2),masuk[id],0)),"")</f>
        <v/>
      </c>
      <c r="H989">
        <f>SUMIF(keluar[concat],BIASA[[#This Row],[concat]],keluar[CTN])</f>
        <v>0</v>
      </c>
      <c r="I989" s="16" t="str">
        <f>IF(BIASA[[#This Row],[CTN]]=BIASA[[#This Row],[AWAL]],"",BIASA[[#This Row],[CTN]])</f>
        <v/>
      </c>
    </row>
    <row r="990" spans="1:9" x14ac:dyDescent="0.25">
      <c r="A990" t="str">
        <f>LOWER(SUBSTITUTE(SUBSTITUTE(SUBSTITUTE(BIASA[[#This Row],[NAMA BARANG]]," ",""),"-",""),".",""))</f>
        <v>idcard612(24)/+tali(24)orange</v>
      </c>
      <c r="B990">
        <f>IF(BIASA[[#This Row],[CTN]]=0,"",COUNT($B$2:$B989)+1)</f>
        <v>988</v>
      </c>
      <c r="C990" t="s">
        <v>1276</v>
      </c>
      <c r="D990" s="9">
        <v>2000</v>
      </c>
      <c r="E990">
        <f>SUM(BIASA[[#This Row],[AWAL]]-BIASA[[#This Row],[KELUAR]])</f>
        <v>45</v>
      </c>
      <c r="F990">
        <v>45</v>
      </c>
      <c r="G990" t="str">
        <f>IFERROR(INDEX(masuk[CTN],MATCH("B"&amp;ROW()-ROWS($A$1:$A$2),masuk[id],0)),"")</f>
        <v/>
      </c>
      <c r="H990">
        <f>SUMIF(keluar[concat],BIASA[[#This Row],[concat]],keluar[CTN])</f>
        <v>0</v>
      </c>
      <c r="I990" s="16" t="str">
        <f>IF(BIASA[[#This Row],[CTN]]=BIASA[[#This Row],[AWAL]],"",BIASA[[#This Row],[CTN]])</f>
        <v/>
      </c>
    </row>
    <row r="991" spans="1:9" x14ac:dyDescent="0.25">
      <c r="A991" t="str">
        <f>LOWER(SUBSTITUTE(SUBSTITUTE(SUBSTITUTE(BIASA[[#This Row],[NAMA BARANG]]," ",""),"-",""),".",""))</f>
        <v>idcard612(24)/+tali(24)pink</v>
      </c>
      <c r="B991">
        <f>IF(BIASA[[#This Row],[CTN]]=0,"",COUNT($B$2:$B990)+1)</f>
        <v>989</v>
      </c>
      <c r="C991" t="s">
        <v>1277</v>
      </c>
      <c r="D991" s="9">
        <v>2000</v>
      </c>
      <c r="E991">
        <f>SUM(BIASA[[#This Row],[AWAL]]-BIASA[[#This Row],[KELUAR]])</f>
        <v>46</v>
      </c>
      <c r="F991">
        <v>46</v>
      </c>
      <c r="G991" t="str">
        <f>IFERROR(INDEX(masuk[CTN],MATCH("B"&amp;ROW()-ROWS($A$1:$A$2),masuk[id],0)),"")</f>
        <v/>
      </c>
      <c r="H991">
        <f>SUMIF(keluar[concat],BIASA[[#This Row],[concat]],keluar[CTN])</f>
        <v>0</v>
      </c>
      <c r="I991" s="16" t="str">
        <f>IF(BIASA[[#This Row],[CTN]]=BIASA[[#This Row],[AWAL]],"",BIASA[[#This Row],[CTN]])</f>
        <v/>
      </c>
    </row>
    <row r="992" spans="1:9" x14ac:dyDescent="0.25">
      <c r="A992" t="str">
        <f>LOWER(SUBSTITUTE(SUBSTITUTE(SUBSTITUTE(BIASA[[#This Row],[NAMA BARANG]]," ",""),"-",""),".",""))</f>
        <v>idcarda1</v>
      </c>
      <c r="B992">
        <f>IF(BIASA[[#This Row],[CTN]]=0,"",COUNT($B$2:$B991)+1)</f>
        <v>990</v>
      </c>
      <c r="C992" t="s">
        <v>1278</v>
      </c>
      <c r="D992" s="9">
        <v>8000</v>
      </c>
      <c r="E992">
        <f>SUM(BIASA[[#This Row],[AWAL]]-BIASA[[#This Row],[KELUAR]])</f>
        <v>2</v>
      </c>
      <c r="F992">
        <v>2</v>
      </c>
      <c r="G992" t="str">
        <f>IFERROR(INDEX(masuk[CTN],MATCH("B"&amp;ROW()-ROWS($A$1:$A$2),masuk[id],0)),"")</f>
        <v/>
      </c>
      <c r="H992">
        <f>SUMIF(keluar[concat],BIASA[[#This Row],[concat]],keluar[CTN])</f>
        <v>0</v>
      </c>
      <c r="I992" s="16" t="str">
        <f>IF(BIASA[[#This Row],[CTN]]=BIASA[[#This Row],[AWAL]],"",BIASA[[#This Row],[CTN]])</f>
        <v/>
      </c>
    </row>
    <row r="993" spans="1:9" x14ac:dyDescent="0.25">
      <c r="A993" t="str">
        <f>LOWER(SUBSTITUTE(SUBSTITUTE(SUBSTITUTE(BIASA[[#This Row],[NAMA BARANG]]," ",""),"-",""),".",""))</f>
        <v>idcarda1amanda</v>
      </c>
      <c r="B993">
        <f>IF(BIASA[[#This Row],[CTN]]=0,"",COUNT($B$2:$B992)+1)</f>
        <v>991</v>
      </c>
      <c r="C993" t="s">
        <v>1279</v>
      </c>
      <c r="D993" s="9" t="s">
        <v>2916</v>
      </c>
      <c r="E993">
        <f>SUM(BIASA[[#This Row],[AWAL]]-BIASA[[#This Row],[KELUAR]])</f>
        <v>3</v>
      </c>
      <c r="F993">
        <v>3</v>
      </c>
      <c r="G993" t="str">
        <f>IFERROR(INDEX(masuk[CTN],MATCH("B"&amp;ROW()-ROWS($A$1:$A$2),masuk[id],0)),"")</f>
        <v/>
      </c>
      <c r="H993">
        <f>SUMIF(keluar[concat],BIASA[[#This Row],[concat]],keluar[CTN])</f>
        <v>0</v>
      </c>
      <c r="I993" s="16" t="str">
        <f>IF(BIASA[[#This Row],[CTN]]=BIASA[[#This Row],[AWAL]],"",BIASA[[#This Row],[CTN]])</f>
        <v/>
      </c>
    </row>
    <row r="994" spans="1:9" x14ac:dyDescent="0.25">
      <c r="A994" t="str">
        <f>LOWER(SUBSTITUTE(SUBSTITUTE(SUBSTITUTE(BIASA[[#This Row],[NAMA BARANG]]," ",""),"-",""),".",""))</f>
        <v>idcardb4(gading)</v>
      </c>
      <c r="B994">
        <f>IF(BIASA[[#This Row],[CTN]]=0,"",COUNT($B$2:$B993)+1)</f>
        <v>992</v>
      </c>
      <c r="C994" t="s">
        <v>1280</v>
      </c>
      <c r="D994" s="9" t="s">
        <v>2917</v>
      </c>
      <c r="E994">
        <f>SUM(BIASA[[#This Row],[AWAL]]-BIASA[[#This Row],[KELUAR]])</f>
        <v>5</v>
      </c>
      <c r="F994">
        <v>5</v>
      </c>
      <c r="G994" t="str">
        <f>IFERROR(INDEX(masuk[CTN],MATCH("B"&amp;ROW()-ROWS($A$1:$A$2),masuk[id],0)),"")</f>
        <v/>
      </c>
      <c r="H994">
        <f>SUMIF(keluar[concat],BIASA[[#This Row],[concat]],keluar[CTN])</f>
        <v>0</v>
      </c>
      <c r="I994" s="16" t="str">
        <f>IF(BIASA[[#This Row],[CTN]]=BIASA[[#This Row],[AWAL]],"",BIASA[[#This Row],[CTN]])</f>
        <v/>
      </c>
    </row>
    <row r="995" spans="1:9" x14ac:dyDescent="0.25">
      <c r="A995" t="str">
        <f>LOWER(SUBSTITUTE(SUBSTITUTE(SUBSTITUTE(BIASA[[#This Row],[NAMA BARANG]]," ",""),"-",""),".",""))</f>
        <v>idcardjbs107biru</v>
      </c>
      <c r="B995">
        <f>IF(BIASA[[#This Row],[CTN]]=0,"",COUNT($B$2:$B994)+1)</f>
        <v>993</v>
      </c>
      <c r="C995" t="s">
        <v>1281</v>
      </c>
      <c r="D995" s="9" t="s">
        <v>2918</v>
      </c>
      <c r="E995">
        <f>SUM(BIASA[[#This Row],[AWAL]]-BIASA[[#This Row],[KELUAR]])</f>
        <v>3</v>
      </c>
      <c r="F995">
        <v>3</v>
      </c>
      <c r="G995" t="str">
        <f>IFERROR(INDEX(masuk[CTN],MATCH("B"&amp;ROW()-ROWS($A$1:$A$2),masuk[id],0)),"")</f>
        <v/>
      </c>
      <c r="H995">
        <f>SUMIF(keluar[concat],BIASA[[#This Row],[concat]],keluar[CTN])</f>
        <v>0</v>
      </c>
      <c r="I995" s="16" t="str">
        <f>IF(BIASA[[#This Row],[CTN]]=BIASA[[#This Row],[AWAL]],"",BIASA[[#This Row],[CTN]])</f>
        <v/>
      </c>
    </row>
    <row r="996" spans="1:9" x14ac:dyDescent="0.25">
      <c r="A996" t="str">
        <f>LOWER(SUBSTITUTE(SUBSTITUTE(SUBSTITUTE(BIASA[[#This Row],[NAMA BARANG]]," ",""),"-",""),".",""))</f>
        <v>idcardnamacd008lurusb</v>
      </c>
      <c r="B996">
        <f>IF(BIASA[[#This Row],[CTN]]=0,"",COUNT($B$2:$B995)+1)</f>
        <v>994</v>
      </c>
      <c r="C996" t="s">
        <v>1282</v>
      </c>
      <c r="D996" s="9">
        <v>3000</v>
      </c>
      <c r="E996">
        <f>SUM(BIASA[[#This Row],[AWAL]]-BIASA[[#This Row],[KELUAR]])</f>
        <v>15</v>
      </c>
      <c r="F996">
        <v>15</v>
      </c>
      <c r="G996" t="str">
        <f>IFERROR(INDEX(masuk[CTN],MATCH("B"&amp;ROW()-ROWS($A$1:$A$2),masuk[id],0)),"")</f>
        <v/>
      </c>
      <c r="H996">
        <f>SUMIF(keluar[concat],BIASA[[#This Row],[concat]],keluar[CTN])</f>
        <v>0</v>
      </c>
      <c r="I996" s="16" t="str">
        <f>IF(BIASA[[#This Row],[CTN]]=BIASA[[#This Row],[AWAL]],"",BIASA[[#This Row],[CTN]])</f>
        <v/>
      </c>
    </row>
    <row r="997" spans="1:9" x14ac:dyDescent="0.25">
      <c r="A997" t="str">
        <f>LOWER(SUBSTITUTE(SUBSTITUTE(SUBSTITUTE(BIASA[[#This Row],[NAMA BARANG]]," ",""),"-",""),".",""))</f>
        <v>idcardnamacd008lurusm</v>
      </c>
      <c r="B997">
        <f>IF(BIASA[[#This Row],[CTN]]=0,"",COUNT($B$2:$B996)+1)</f>
        <v>995</v>
      </c>
      <c r="C997" t="s">
        <v>1283</v>
      </c>
      <c r="D997" s="9">
        <v>3000</v>
      </c>
      <c r="E997">
        <f>SUM(BIASA[[#This Row],[AWAL]]-BIASA[[#This Row],[KELUAR]])</f>
        <v>1</v>
      </c>
      <c r="F997">
        <v>1</v>
      </c>
      <c r="G997" t="str">
        <f>IFERROR(INDEX(masuk[CTN],MATCH("B"&amp;ROW()-ROWS($A$1:$A$2),masuk[id],0)),"")</f>
        <v/>
      </c>
      <c r="H997">
        <f>SUMIF(keluar[concat],BIASA[[#This Row],[concat]],keluar[CTN])</f>
        <v>0</v>
      </c>
      <c r="I997" s="16" t="str">
        <f>IF(BIASA[[#This Row],[CTN]]=BIASA[[#This Row],[AWAL]],"",BIASA[[#This Row],[CTN]])</f>
        <v/>
      </c>
    </row>
    <row r="998" spans="1:9" x14ac:dyDescent="0.25">
      <c r="A998" t="str">
        <f>LOWER(SUBSTITUTE(SUBSTITUTE(SUBSTITUTE(BIASA[[#This Row],[NAMA BARANG]]," ",""),"-",""),".",""))</f>
        <v>idcardyoyotransparantwhite</v>
      </c>
      <c r="B998">
        <f>IF(BIASA[[#This Row],[CTN]]=0,"",COUNT($B$2:$B997)+1)</f>
        <v>996</v>
      </c>
      <c r="C998" t="s">
        <v>1284</v>
      </c>
      <c r="D998" s="9" t="s">
        <v>2838</v>
      </c>
      <c r="E998">
        <f>SUM(BIASA[[#This Row],[AWAL]]-BIASA[[#This Row],[KELUAR]])</f>
        <v>7</v>
      </c>
      <c r="F998">
        <v>7</v>
      </c>
      <c r="G998" t="str">
        <f>IFERROR(INDEX(masuk[CTN],MATCH("B"&amp;ROW()-ROWS($A$1:$A$2),masuk[id],0)),"")</f>
        <v/>
      </c>
      <c r="H998">
        <f>SUMIF(keluar[concat],BIASA[[#This Row],[concat]],keluar[CTN])</f>
        <v>0</v>
      </c>
      <c r="I998" s="16" t="str">
        <f>IF(BIASA[[#This Row],[CTN]]=BIASA[[#This Row],[AWAL]],"",BIASA[[#This Row],[CTN]])</f>
        <v/>
      </c>
    </row>
    <row r="999" spans="1:9" x14ac:dyDescent="0.25">
      <c r="A999" t="str">
        <f>LOWER(SUBSTITUTE(SUBSTITUTE(SUBSTITUTE(BIASA[[#This Row],[NAMA BARANG]]," ",""),"-",""),".",""))</f>
        <v>isibensiazc201</v>
      </c>
      <c r="B999">
        <f>IF(BIASA[[#This Row],[CTN]]=0,"",COUNT($B$2:$B998)+1)</f>
        <v>997</v>
      </c>
      <c r="C999" t="s">
        <v>1285</v>
      </c>
      <c r="D999" s="9" t="s">
        <v>2919</v>
      </c>
      <c r="E999">
        <f>SUM(BIASA[[#This Row],[AWAL]]-BIASA[[#This Row],[KELUAR]])</f>
        <v>3</v>
      </c>
      <c r="F999">
        <v>3</v>
      </c>
      <c r="G999" t="str">
        <f>IFERROR(INDEX(masuk[CTN],MATCH("B"&amp;ROW()-ROWS($A$1:$A$2),masuk[id],0)),"")</f>
        <v/>
      </c>
      <c r="H999">
        <f>SUMIF(keluar[concat],BIASA[[#This Row],[concat]],keluar[CTN])</f>
        <v>0</v>
      </c>
      <c r="I999" s="16" t="str">
        <f>IF(BIASA[[#This Row],[CTN]]=BIASA[[#This Row],[AWAL]],"",BIASA[[#This Row],[CTN]])</f>
        <v/>
      </c>
    </row>
    <row r="1000" spans="1:9" x14ac:dyDescent="0.25">
      <c r="A1000" t="str">
        <f>LOWER(SUBSTITUTE(SUBSTITUTE(SUBSTITUTE(BIASA[[#This Row],[NAMA BARANG]]," ",""),"-",""),".",""))</f>
        <v>isicrosslepasan(h06)</v>
      </c>
      <c r="B1000">
        <f>IF(BIASA[[#This Row],[CTN]]=0,"",COUNT($B$2:$B999)+1)</f>
        <v>998</v>
      </c>
      <c r="C1000" t="s">
        <v>1286</v>
      </c>
      <c r="D1000" s="9" t="s">
        <v>2909</v>
      </c>
      <c r="E1000">
        <f>SUM(BIASA[[#This Row],[AWAL]]-BIASA[[#This Row],[KELUAR]])</f>
        <v>2</v>
      </c>
      <c r="F1000">
        <v>2</v>
      </c>
      <c r="G1000" t="str">
        <f>IFERROR(INDEX(masuk[CTN],MATCH("B"&amp;ROW()-ROWS($A$1:$A$2),masuk[id],0)),"")</f>
        <v/>
      </c>
      <c r="H1000">
        <f>SUMIF(keluar[concat],BIASA[[#This Row],[concat]],keluar[CTN])</f>
        <v>0</v>
      </c>
      <c r="I1000" s="16" t="str">
        <f>IF(BIASA[[#This Row],[CTN]]=BIASA[[#This Row],[AWAL]],"",BIASA[[#This Row],[CTN]])</f>
        <v/>
      </c>
    </row>
    <row r="1001" spans="1:9" x14ac:dyDescent="0.25">
      <c r="A1001" t="str">
        <f>LOWER(SUBSTITUTE(SUBSTITUTE(SUBSTITUTE(BIASA[[#This Row],[NAMA BARANG]]," ",""),"-",""),".",""))</f>
        <v>isicrossunicorn</v>
      </c>
      <c r="B1001">
        <f>IF(BIASA[[#This Row],[CTN]]=0,"",COUNT($B$2:$B1000)+1)</f>
        <v>999</v>
      </c>
      <c r="C1001" t="s">
        <v>1287</v>
      </c>
      <c r="D1001" s="9" t="s">
        <v>2773</v>
      </c>
      <c r="E1001">
        <f>SUM(BIASA[[#This Row],[AWAL]]-BIASA[[#This Row],[KELUAR]])</f>
        <v>1</v>
      </c>
      <c r="F1001">
        <v>1</v>
      </c>
      <c r="G1001" t="str">
        <f>IFERROR(INDEX(masuk[CTN],MATCH("B"&amp;ROW()-ROWS($A$1:$A$2),masuk[id],0)),"")</f>
        <v/>
      </c>
      <c r="H1001">
        <f>SUMIF(keluar[concat],BIASA[[#This Row],[concat]],keluar[CTN])</f>
        <v>0</v>
      </c>
      <c r="I1001" s="16" t="str">
        <f>IF(BIASA[[#This Row],[CTN]]=BIASA[[#This Row],[AWAL]],"",BIASA[[#This Row],[CTN]])</f>
        <v/>
      </c>
    </row>
    <row r="1002" spans="1:9" x14ac:dyDescent="0.25">
      <c r="A1002" s="23" t="str">
        <f>LOWER(SUBSTITUTE(SUBSTITUTE(SUBSTITUTE(BIASA[[#This Row],[NAMA BARANG]]," ",""),"-",""),".",""))</f>
        <v>isigel10tc308ht</v>
      </c>
      <c r="B1002" s="23">
        <f>IF(BIASA[[#This Row],[CTN]]=0,"",COUNT($B$2:$B1001)+1)</f>
        <v>1000</v>
      </c>
      <c r="C1002" s="23" t="s">
        <v>1288</v>
      </c>
      <c r="D1002" s="24" t="s">
        <v>2920</v>
      </c>
      <c r="E1002" s="23">
        <f>SUM(BIASA[[#This Row],[AWAL]]-BIASA[[#This Row],[KELUAR]])</f>
        <v>4</v>
      </c>
      <c r="F1002" s="23">
        <v>5</v>
      </c>
      <c r="G1002" s="23" t="str">
        <f>IFERROR(INDEX(masuk[CTN],MATCH("B"&amp;ROW()-ROWS($A$1:$A$2),masuk[id],0)),"")</f>
        <v/>
      </c>
      <c r="H1002" s="23">
        <v>1</v>
      </c>
      <c r="I1002" s="25">
        <f>IF(BIASA[[#This Row],[CTN]]=BIASA[[#This Row],[AWAL]],"",BIASA[[#This Row],[CTN]])</f>
        <v>4</v>
      </c>
    </row>
    <row r="1003" spans="1:9" x14ac:dyDescent="0.25">
      <c r="A1003" s="16" t="str">
        <f>LOWER(SUBSTITUTE(SUBSTITUTE(SUBSTITUTE(BIASA[[#This Row],[NAMA BARANG]]," ",""),"-",""),".",""))</f>
        <v>isigel20dosanjing4117</v>
      </c>
      <c r="B1003" s="16">
        <f>IF(BIASA[[#This Row],[CTN]]=0,"",COUNT($B$2:$B1002)+1)</f>
        <v>1001</v>
      </c>
      <c r="C1003" t="s">
        <v>3319</v>
      </c>
      <c r="D1003" s="9">
        <v>240</v>
      </c>
      <c r="E1003" s="16">
        <f>SUM(BIASA[[#This Row],[AWAL]]-BIASA[[#This Row],[KELUAR]])</f>
        <v>1</v>
      </c>
      <c r="F1003">
        <v>1</v>
      </c>
      <c r="G1003" s="16" t="str">
        <f>IFERROR(INDEX(masuk[CTN],MATCH("B"&amp;ROW()-ROWS($A$1:$A$2),masuk[id],0)),"")</f>
        <v/>
      </c>
      <c r="H1003" s="16">
        <f>SUMIF(keluar[concat],BIASA[[#This Row],[concat]],keluar[CTN])</f>
        <v>0</v>
      </c>
      <c r="I1003" s="16" t="str">
        <f>IF(BIASA[[#This Row],[CTN]]=BIASA[[#This Row],[AWAL]],"",BIASA[[#This Row],[CTN]])</f>
        <v/>
      </c>
    </row>
    <row r="1004" spans="1:9" x14ac:dyDescent="0.25">
      <c r="A1004" s="23" t="str">
        <f>LOWER(SUBSTITUTE(SUBSTITUTE(SUBSTITUTE(BIASA[[#This Row],[NAMA BARANG]]," ",""),"-",""),".",""))</f>
        <v>isigelfancyvtroisi20dos4seri</v>
      </c>
      <c r="B1004" s="23">
        <f>IF(BIASA[[#This Row],[CTN]]=0,"",COUNT($B$2:$B1003)+1)</f>
        <v>1002</v>
      </c>
      <c r="C1004" s="23" t="s">
        <v>1290</v>
      </c>
      <c r="D1004" s="24" t="s">
        <v>2921</v>
      </c>
      <c r="E1004" s="23">
        <f>SUM(BIASA[[#This Row],[AWAL]]-BIASA[[#This Row],[KELUAR]])</f>
        <v>57</v>
      </c>
      <c r="F1004" s="23">
        <v>58</v>
      </c>
      <c r="G1004" s="23">
        <v>2</v>
      </c>
      <c r="H1004" s="23">
        <v>1</v>
      </c>
      <c r="I1004" s="25">
        <f>IF(BIASA[[#This Row],[CTN]]=BIASA[[#This Row],[AWAL]],"",BIASA[[#This Row],[CTN]])</f>
        <v>57</v>
      </c>
    </row>
    <row r="1005" spans="1:9" x14ac:dyDescent="0.25">
      <c r="A1005" t="str">
        <f>LOWER(SUBSTITUTE(SUBSTITUTE(SUBSTITUTE(BIASA[[#This Row],[NAMA BARANG]]," ",""),"-",""),".",""))</f>
        <v>isigeltz501(faktur)</v>
      </c>
      <c r="B1005">
        <f>IF(BIASA[[#This Row],[CTN]]=0,"",COUNT($B$2:$B1004)+1)</f>
        <v>1003</v>
      </c>
      <c r="C1005" t="s">
        <v>1291</v>
      </c>
      <c r="D1005" s="9" t="s">
        <v>2782</v>
      </c>
      <c r="E1005">
        <f>SUM(BIASA[[#This Row],[AWAL]]-BIASA[[#This Row],[KELUAR]])</f>
        <v>2</v>
      </c>
      <c r="F1005">
        <v>2</v>
      </c>
      <c r="G1005" t="str">
        <f>IFERROR(INDEX(masuk[CTN],MATCH("B"&amp;ROW()-ROWS($A$1:$A$2),masuk[id],0)),"")</f>
        <v/>
      </c>
      <c r="H1005">
        <f>SUMIF(keluar[concat],BIASA[[#This Row],[concat]],keluar[CTN])</f>
        <v>0</v>
      </c>
      <c r="I1005" s="16" t="str">
        <f>IF(BIASA[[#This Row],[CTN]]=BIASA[[#This Row],[AWAL]],"",BIASA[[#This Row],[CTN]])</f>
        <v/>
      </c>
    </row>
    <row r="1006" spans="1:9" x14ac:dyDescent="0.25">
      <c r="A1006" t="str">
        <f>LOWER(SUBSTITUTE(SUBSTITUTE(SUBSTITUTE(BIASA[[#This Row],[NAMA BARANG]]," ",""),"-",""),".",""))</f>
        <v>isigell218013avenger</v>
      </c>
      <c r="B1006">
        <f>IF(BIASA[[#This Row],[CTN]]=0,"",COUNT($B$2:$B1005)+1)</f>
        <v>1004</v>
      </c>
      <c r="C1006" t="s">
        <v>1292</v>
      </c>
      <c r="D1006" s="9" t="s">
        <v>2922</v>
      </c>
      <c r="E1006">
        <f>SUM(BIASA[[#This Row],[AWAL]]-BIASA[[#This Row],[KELUAR]])</f>
        <v>4</v>
      </c>
      <c r="F1006">
        <v>4</v>
      </c>
      <c r="G1006" t="str">
        <f>IFERROR(INDEX(masuk[CTN],MATCH("B"&amp;ROW()-ROWS($A$1:$A$2),masuk[id],0)),"")</f>
        <v/>
      </c>
      <c r="H1006">
        <f>SUMIF(keluar[concat],BIASA[[#This Row],[concat]],keluar[CTN])</f>
        <v>0</v>
      </c>
      <c r="I1006" s="16" t="str">
        <f>IF(BIASA[[#This Row],[CTN]]=BIASA[[#This Row],[AWAL]],"",BIASA[[#This Row],[CTN]])</f>
        <v/>
      </c>
    </row>
    <row r="1007" spans="1:9" x14ac:dyDescent="0.25">
      <c r="A1007" t="str">
        <f>LOWER(SUBSTITUTE(SUBSTITUTE(SUBSTITUTE(BIASA[[#This Row],[NAMA BARANG]]," ",""),"-",""),".",""))</f>
        <v>isigell218014(kuning)</v>
      </c>
      <c r="B1007">
        <f>IF(BIASA[[#This Row],[CTN]]=0,"",COUNT($B$2:$B1006)+1)</f>
        <v>1005</v>
      </c>
      <c r="C1007" t="s">
        <v>1293</v>
      </c>
      <c r="D1007" s="9" t="s">
        <v>2922</v>
      </c>
      <c r="E1007">
        <f>SUM(BIASA[[#This Row],[AWAL]]-BIASA[[#This Row],[KELUAR]])</f>
        <v>18</v>
      </c>
      <c r="F1007">
        <v>18</v>
      </c>
      <c r="G1007" t="str">
        <f>IFERROR(INDEX(masuk[CTN],MATCH("B"&amp;ROW()-ROWS($A$1:$A$2),masuk[id],0)),"")</f>
        <v/>
      </c>
      <c r="H1007">
        <f>SUMIF(keluar[concat],BIASA[[#This Row],[concat]],keluar[CTN])</f>
        <v>0</v>
      </c>
      <c r="I1007" s="16" t="str">
        <f>IF(BIASA[[#This Row],[CTN]]=BIASA[[#This Row],[AWAL]],"",BIASA[[#This Row],[CTN]])</f>
        <v/>
      </c>
    </row>
    <row r="1008" spans="1:9" x14ac:dyDescent="0.25">
      <c r="A1008" t="str">
        <f>LOWER(SUBSTITUTE(SUBSTITUTE(SUBSTITUTE(BIASA[[#This Row],[NAMA BARANG]]," ",""),"-",""),".",""))</f>
        <v>isigelldebossdbgr550(24)</v>
      </c>
      <c r="B1008">
        <f>IF(BIASA[[#This Row],[CTN]]=0,"",COUNT($B$2:$B1007)+1)</f>
        <v>1006</v>
      </c>
      <c r="C1008" t="s">
        <v>1294</v>
      </c>
      <c r="D1008" s="9" t="s">
        <v>2923</v>
      </c>
      <c r="E1008">
        <f>SUM(BIASA[[#This Row],[AWAL]]-BIASA[[#This Row],[KELUAR]])</f>
        <v>1</v>
      </c>
      <c r="F1008">
        <v>1</v>
      </c>
      <c r="G1008" t="str">
        <f>IFERROR(INDEX(masuk[CTN],MATCH("B"&amp;ROW()-ROWS($A$1:$A$2),masuk[id],0)),"")</f>
        <v/>
      </c>
      <c r="H1008">
        <f>SUMIF(keluar[concat],BIASA[[#This Row],[concat]],keluar[CTN])</f>
        <v>0</v>
      </c>
      <c r="I1008" s="16" t="str">
        <f>IF(BIASA[[#This Row],[CTN]]=BIASA[[#This Row],[AWAL]],"",BIASA[[#This Row],[CTN]])</f>
        <v/>
      </c>
    </row>
    <row r="1009" spans="1:9" x14ac:dyDescent="0.25">
      <c r="A1009" t="str">
        <f>LOWER(SUBSTITUTE(SUBSTITUTE(SUBSTITUTE(BIASA[[#This Row],[NAMA BARANG]]," ",""),"-",""),".",""))</f>
        <v>isigellnato</v>
      </c>
      <c r="B1009">
        <f>IF(BIASA[[#This Row],[CTN]]=0,"",COUNT($B$2:$B1008)+1)</f>
        <v>1007</v>
      </c>
      <c r="C1009" t="s">
        <v>1295</v>
      </c>
      <c r="D1009" s="9" t="s">
        <v>2924</v>
      </c>
      <c r="E1009">
        <f>SUM(BIASA[[#This Row],[AWAL]]-BIASA[[#This Row],[KELUAR]])</f>
        <v>5</v>
      </c>
      <c r="F1009">
        <v>5</v>
      </c>
      <c r="G1009" t="str">
        <f>IFERROR(INDEX(masuk[CTN],MATCH("B"&amp;ROW()-ROWS($A$1:$A$2),masuk[id],0)),"")</f>
        <v/>
      </c>
      <c r="H1009">
        <f>SUMIF(keluar[concat],BIASA[[#This Row],[concat]],keluar[CTN])</f>
        <v>0</v>
      </c>
      <c r="I1009" s="16" t="str">
        <f>IF(BIASA[[#This Row],[CTN]]=BIASA[[#This Row],[AWAL]],"",BIASA[[#This Row],[CTN]])</f>
        <v/>
      </c>
    </row>
    <row r="1010" spans="1:9" x14ac:dyDescent="0.25">
      <c r="A1010" t="str">
        <f>LOWER(SUBSTITUTE(SUBSTITUTE(SUBSTITUTE(BIASA[[#This Row],[NAMA BARANG]]," ",""),"-",""),".",""))</f>
        <v>isigellretractdbgr900</v>
      </c>
      <c r="B1010">
        <f>IF(BIASA[[#This Row],[CTN]]=0,"",COUNT($B$2:$B1009)+1)</f>
        <v>1008</v>
      </c>
      <c r="C1010" t="s">
        <v>1296</v>
      </c>
      <c r="D1010" s="9" t="s">
        <v>207</v>
      </c>
      <c r="E1010">
        <f>SUM(BIASA[[#This Row],[AWAL]]-BIASA[[#This Row],[KELUAR]])</f>
        <v>2</v>
      </c>
      <c r="F1010">
        <v>2</v>
      </c>
      <c r="G1010" t="str">
        <f>IFERROR(INDEX(masuk[CTN],MATCH("B"&amp;ROW()-ROWS($A$1:$A$2),masuk[id],0)),"")</f>
        <v/>
      </c>
      <c r="H1010">
        <f>SUMIF(keluar[concat],BIASA[[#This Row],[concat]],keluar[CTN])</f>
        <v>0</v>
      </c>
      <c r="I1010" s="16" t="str">
        <f>IF(BIASA[[#This Row],[CTN]]=BIASA[[#This Row],[AWAL]],"",BIASA[[#This Row],[CTN]])</f>
        <v/>
      </c>
    </row>
    <row r="1011" spans="1:9" x14ac:dyDescent="0.25">
      <c r="A1011" t="str">
        <f>LOWER(SUBSTITUTE(SUBSTITUTE(SUBSTITUTE(BIASA[[#This Row],[NAMA BARANG]]," ",""),"-",""),".",""))</f>
        <v>isigwnovusno10</v>
      </c>
      <c r="B1011">
        <f>IF(BIASA[[#This Row],[CTN]]=0,"",COUNT($B$2:$B1010)+1)</f>
        <v>1009</v>
      </c>
      <c r="C1011" t="s">
        <v>1297</v>
      </c>
      <c r="D1011" s="9">
        <v>100</v>
      </c>
      <c r="E1011">
        <f>SUM(BIASA[[#This Row],[AWAL]]-BIASA[[#This Row],[KELUAR]])</f>
        <v>16</v>
      </c>
      <c r="F1011">
        <v>16</v>
      </c>
      <c r="G1011" t="str">
        <f>IFERROR(INDEX(masuk[CTN],MATCH("B"&amp;ROW()-ROWS($A$1:$A$2),masuk[id],0)),"")</f>
        <v/>
      </c>
      <c r="H1011">
        <f>SUMIF(keluar[concat],BIASA[[#This Row],[concat]],keluar[CTN])</f>
        <v>0</v>
      </c>
      <c r="I1011" s="16" t="str">
        <f>IF(BIASA[[#This Row],[CTN]]=BIASA[[#This Row],[AWAL]],"",BIASA[[#This Row],[CTN]])</f>
        <v/>
      </c>
    </row>
    <row r="1012" spans="1:9" x14ac:dyDescent="0.25">
      <c r="A1012" t="str">
        <f>LOWER(SUBSTITUTE(SUBSTITUTE(SUBSTITUTE(BIASA[[#This Row],[NAMA BARANG]]," ",""),"-",""),".",""))</f>
        <v>isilleafpolost</v>
      </c>
      <c r="B1012">
        <f>IF(BIASA[[#This Row],[CTN]]=0,"",COUNT($B$2:$B1011)+1)</f>
        <v>1010</v>
      </c>
      <c r="C1012" t="s">
        <v>1298</v>
      </c>
      <c r="D1012" s="9" t="s">
        <v>2847</v>
      </c>
      <c r="E1012">
        <f>SUM(BIASA[[#This Row],[AWAL]]-BIASA[[#This Row],[KELUAR]])</f>
        <v>1</v>
      </c>
      <c r="F1012">
        <v>1</v>
      </c>
      <c r="G1012" t="str">
        <f>IFERROR(INDEX(masuk[CTN],MATCH("B"&amp;ROW()-ROWS($A$1:$A$2),masuk[id],0)),"")</f>
        <v/>
      </c>
      <c r="H1012">
        <f>SUMIF(keluar[concat],BIASA[[#This Row],[concat]],keluar[CTN])</f>
        <v>0</v>
      </c>
      <c r="I1012" s="16" t="str">
        <f>IF(BIASA[[#This Row],[CTN]]=BIASA[[#This Row],[AWAL]],"",BIASA[[#This Row],[CTN]])</f>
        <v/>
      </c>
    </row>
    <row r="1013" spans="1:9" x14ac:dyDescent="0.25">
      <c r="A1013" t="str">
        <f>LOWER(SUBSTITUTE(SUBSTITUTE(SUBSTITUTE(BIASA[[#This Row],[NAMA BARANG]]," ",""),"-",""),".",""))</f>
        <v>isimechpensilmffr091</v>
      </c>
      <c r="B1013">
        <f>IF(BIASA[[#This Row],[CTN]]=0,"",COUNT($B$2:$B1012)+1)</f>
        <v>1011</v>
      </c>
      <c r="C1013" t="s">
        <v>1299</v>
      </c>
      <c r="D1013" s="9" t="s">
        <v>2858</v>
      </c>
      <c r="E1013">
        <f>SUM(BIASA[[#This Row],[AWAL]]-BIASA[[#This Row],[KELUAR]])</f>
        <v>1</v>
      </c>
      <c r="F1013">
        <v>1</v>
      </c>
      <c r="G1013" t="str">
        <f>IFERROR(INDEX(masuk[CTN],MATCH("B"&amp;ROW()-ROWS($A$1:$A$2),masuk[id],0)),"")</f>
        <v/>
      </c>
      <c r="H1013">
        <f>SUMIF(keluar[concat],BIASA[[#This Row],[concat]],keluar[CTN])</f>
        <v>0</v>
      </c>
      <c r="I1013" s="16" t="str">
        <f>IF(BIASA[[#This Row],[CTN]]=BIASA[[#This Row],[AWAL]],"",BIASA[[#This Row],[CTN]])</f>
        <v/>
      </c>
    </row>
    <row r="1014" spans="1:9" x14ac:dyDescent="0.25">
      <c r="A1014" t="str">
        <f>LOWER(SUBSTITUTE(SUBSTITUTE(SUBSTITUTE(BIASA[[#This Row],[NAMA BARANG]]," ",""),"-",""),".",""))</f>
        <v>isimechpensilmff188</v>
      </c>
      <c r="B1014">
        <f>IF(BIASA[[#This Row],[CTN]]=0,"",COUNT($B$2:$B1013)+1)</f>
        <v>1012</v>
      </c>
      <c r="C1014" t="s">
        <v>1300</v>
      </c>
      <c r="D1014" s="9" t="s">
        <v>2816</v>
      </c>
      <c r="E1014">
        <f>SUM(BIASA[[#This Row],[AWAL]]-BIASA[[#This Row],[KELUAR]])</f>
        <v>1</v>
      </c>
      <c r="F1014">
        <v>1</v>
      </c>
      <c r="G1014" t="str">
        <f>IFERROR(INDEX(masuk[CTN],MATCH("B"&amp;ROW()-ROWS($A$1:$A$2),masuk[id],0)),"")</f>
        <v/>
      </c>
      <c r="H1014">
        <f>SUMIF(keluar[concat],BIASA[[#This Row],[concat]],keluar[CTN])</f>
        <v>0</v>
      </c>
      <c r="I1014" s="16" t="str">
        <f>IF(BIASA[[#This Row],[CTN]]=BIASA[[#This Row],[AWAL]],"",BIASA[[#This Row],[CTN]])</f>
        <v/>
      </c>
    </row>
    <row r="1015" spans="1:9" x14ac:dyDescent="0.25">
      <c r="A1015" t="str">
        <f>LOWER(SUBSTITUTE(SUBSTITUTE(SUBSTITUTE(BIASA[[#This Row],[NAMA BARANG]]," ",""),"-",""),".",""))</f>
        <v>isimechpensilmpfr199a</v>
      </c>
      <c r="B1015">
        <f>IF(BIASA[[#This Row],[CTN]]=0,"",COUNT($B$2:$B1014)+1)</f>
        <v>1013</v>
      </c>
      <c r="C1015" t="s">
        <v>1301</v>
      </c>
      <c r="D1015" s="9" t="s">
        <v>2816</v>
      </c>
      <c r="E1015">
        <f>SUM(BIASA[[#This Row],[AWAL]]-BIASA[[#This Row],[KELUAR]])</f>
        <v>3</v>
      </c>
      <c r="F1015">
        <v>3</v>
      </c>
      <c r="G1015" t="str">
        <f>IFERROR(INDEX(masuk[CTN],MATCH("B"&amp;ROW()-ROWS($A$1:$A$2),masuk[id],0)),"")</f>
        <v/>
      </c>
      <c r="H1015">
        <f>SUMIF(keluar[concat],BIASA[[#This Row],[concat]],keluar[CTN])</f>
        <v>0</v>
      </c>
      <c r="I1015" s="16" t="str">
        <f>IF(BIASA[[#This Row],[CTN]]=BIASA[[#This Row],[AWAL]],"",BIASA[[#This Row],[CTN]])</f>
        <v/>
      </c>
    </row>
    <row r="1016" spans="1:9" x14ac:dyDescent="0.25">
      <c r="A1016" t="str">
        <f>LOWER(SUBSTITUTE(SUBSTITUTE(SUBSTITUTE(BIASA[[#This Row],[NAMA BARANG]]," ",""),"-",""),".",""))</f>
        <v>isimechpensilmpfr2104</v>
      </c>
      <c r="B1016">
        <f>IF(BIASA[[#This Row],[CTN]]=0,"",COUNT($B$2:$B1015)+1)</f>
        <v>1014</v>
      </c>
      <c r="C1016" t="s">
        <v>1302</v>
      </c>
      <c r="D1016" s="9" t="s">
        <v>2871</v>
      </c>
      <c r="E1016">
        <f>SUM(BIASA[[#This Row],[AWAL]]-BIASA[[#This Row],[KELUAR]])</f>
        <v>3</v>
      </c>
      <c r="F1016">
        <v>3</v>
      </c>
      <c r="G1016" t="str">
        <f>IFERROR(INDEX(masuk[CTN],MATCH("B"&amp;ROW()-ROWS($A$1:$A$2),masuk[id],0)),"")</f>
        <v/>
      </c>
      <c r="H1016">
        <f>SUMIF(keluar[concat],BIASA[[#This Row],[concat]],keluar[CTN])</f>
        <v>0</v>
      </c>
      <c r="I1016" s="16" t="str">
        <f>IF(BIASA[[#This Row],[CTN]]=BIASA[[#This Row],[AWAL]],"",BIASA[[#This Row],[CTN]])</f>
        <v/>
      </c>
    </row>
    <row r="1017" spans="1:9" x14ac:dyDescent="0.25">
      <c r="A1017" t="str">
        <f>LOWER(SUBSTITUTE(SUBSTITUTE(SUBSTITUTE(BIASA[[#This Row],[NAMA BARANG]]," ",""),"-",""),".",""))</f>
        <v>isimechpensilmpfr678</v>
      </c>
      <c r="B1017">
        <f>IF(BIASA[[#This Row],[CTN]]=0,"",COUNT($B$2:$B1016)+1)</f>
        <v>1015</v>
      </c>
      <c r="C1017" t="s">
        <v>1303</v>
      </c>
      <c r="D1017" s="9" t="s">
        <v>2925</v>
      </c>
      <c r="E1017">
        <f>SUM(BIASA[[#This Row],[AWAL]]-BIASA[[#This Row],[KELUAR]])</f>
        <v>1</v>
      </c>
      <c r="F1017">
        <v>1</v>
      </c>
      <c r="G1017" t="str">
        <f>IFERROR(INDEX(masuk[CTN],MATCH("B"&amp;ROW()-ROWS($A$1:$A$2),masuk[id],0)),"")</f>
        <v/>
      </c>
      <c r="H1017">
        <f>SUMIF(keluar[concat],BIASA[[#This Row],[concat]],keluar[CTN])</f>
        <v>0</v>
      </c>
      <c r="I1017" s="16" t="str">
        <f>IF(BIASA[[#This Row],[CTN]]=BIASA[[#This Row],[AWAL]],"",BIASA[[#This Row],[CTN]])</f>
        <v/>
      </c>
    </row>
    <row r="1018" spans="1:9" x14ac:dyDescent="0.25">
      <c r="A1018" t="str">
        <f>LOWER(SUBSTITUTE(SUBSTITUTE(SUBSTITUTE(BIASA[[#This Row],[NAMA BARANG]]," ",""),"-",""),".",""))</f>
        <v>isimechpencollengoldg2000hb(1box=100tube/1tube=40pc)</v>
      </c>
      <c r="B1018">
        <f>IF(BIASA[[#This Row],[CTN]]=0,"",COUNT($B$2:$B1017)+1)</f>
        <v>1016</v>
      </c>
      <c r="C1018" t="s">
        <v>1304</v>
      </c>
      <c r="D1018" s="9" t="s">
        <v>226</v>
      </c>
      <c r="E1018">
        <f>SUM(BIASA[[#This Row],[AWAL]]-BIASA[[#This Row],[KELUAR]])</f>
        <v>1</v>
      </c>
      <c r="F1018">
        <v>1</v>
      </c>
      <c r="G1018" t="str">
        <f>IFERROR(INDEX(masuk[CTN],MATCH("B"&amp;ROW()-ROWS($A$1:$A$2),masuk[id],0)),"")</f>
        <v/>
      </c>
      <c r="H1018">
        <f>SUMIF(keluar[concat],BIASA[[#This Row],[concat]],keluar[CTN])</f>
        <v>0</v>
      </c>
      <c r="I1018" s="16" t="str">
        <f>IF(BIASA[[#This Row],[CTN]]=BIASA[[#This Row],[AWAL]],"",BIASA[[#This Row],[CTN]])</f>
        <v/>
      </c>
    </row>
    <row r="1019" spans="1:9" x14ac:dyDescent="0.25">
      <c r="A1019" t="str">
        <f>LOWER(SUBSTITUTE(SUBSTITUTE(SUBSTITUTE(BIASA[[#This Row],[NAMA BARANG]]," ",""),"-",""),".",""))</f>
        <v>isimechpencollengoldg2000hb(1box=100tube/1tube=40pc)</v>
      </c>
      <c r="B1019">
        <f>IF(BIASA[[#This Row],[CTN]]=0,"",COUNT($B$2:$B1018)+1)</f>
        <v>1017</v>
      </c>
      <c r="C1019" t="s">
        <v>1304</v>
      </c>
      <c r="D1019" s="9" t="s">
        <v>2926</v>
      </c>
      <c r="E1019">
        <f>SUM(BIASA[[#This Row],[AWAL]]-BIASA[[#This Row],[KELUAR]])</f>
        <v>1</v>
      </c>
      <c r="F1019">
        <v>1</v>
      </c>
      <c r="G1019" t="str">
        <f>IFERROR(INDEX(masuk[CTN],MATCH("B"&amp;ROW()-ROWS($A$1:$A$2),masuk[id],0)),"")</f>
        <v/>
      </c>
      <c r="H1019">
        <f>SUMIF(keluar[concat],BIASA[[#This Row],[concat]],keluar[CTN])</f>
        <v>0</v>
      </c>
      <c r="I1019" s="16" t="str">
        <f>IF(BIASA[[#This Row],[CTN]]=BIASA[[#This Row],[AWAL]],"",BIASA[[#This Row],[CTN]])</f>
        <v/>
      </c>
    </row>
    <row r="1020" spans="1:9" x14ac:dyDescent="0.25">
      <c r="A1020" t="str">
        <f>LOWER(SUBSTITUTE(SUBSTITUTE(SUBSTITUTE(BIASA[[#This Row],[NAMA BARANG]]," ",""),"-",""),".",""))</f>
        <v>isimechpencollengoldg2000hb(1box=40tube/1tube=20pc)</v>
      </c>
      <c r="B1020">
        <f>IF(BIASA[[#This Row],[CTN]]=0,"",COUNT($B$2:$B1019)+1)</f>
        <v>1018</v>
      </c>
      <c r="C1020" t="s">
        <v>1305</v>
      </c>
      <c r="D1020" s="9" t="s">
        <v>2810</v>
      </c>
      <c r="E1020">
        <f>SUM(BIASA[[#This Row],[AWAL]]-BIASA[[#This Row],[KELUAR]])</f>
        <v>2</v>
      </c>
      <c r="F1020">
        <v>2</v>
      </c>
      <c r="G1020" t="str">
        <f>IFERROR(INDEX(masuk[CTN],MATCH("B"&amp;ROW()-ROWS($A$1:$A$2),masuk[id],0)),"")</f>
        <v/>
      </c>
      <c r="H1020">
        <f>SUMIF(keluar[concat],BIASA[[#This Row],[concat]],keluar[CTN])</f>
        <v>0</v>
      </c>
      <c r="I1020" s="16" t="str">
        <f>IF(BIASA[[#This Row],[CTN]]=BIASA[[#This Row],[AWAL]],"",BIASA[[#This Row],[CTN]])</f>
        <v/>
      </c>
    </row>
    <row r="1021" spans="1:9" x14ac:dyDescent="0.25">
      <c r="A1021" t="str">
        <f>LOWER(SUBSTITUTE(SUBSTITUTE(SUBSTITUTE(BIASA[[#This Row],[NAMA BARANG]]," ",""),"-",""),".",""))</f>
        <v>isimechpencollengoldg2550hb(1box=40tube/1tube=20pc)</v>
      </c>
      <c r="B1021">
        <f>IF(BIASA[[#This Row],[CTN]]=0,"",COUNT($B$2:$B1020)+1)</f>
        <v>1019</v>
      </c>
      <c r="C1021" t="s">
        <v>1306</v>
      </c>
      <c r="D1021" s="9" t="s">
        <v>2803</v>
      </c>
      <c r="E1021">
        <f>SUM(BIASA[[#This Row],[AWAL]]-BIASA[[#This Row],[KELUAR]])</f>
        <v>2</v>
      </c>
      <c r="F1021">
        <v>2</v>
      </c>
      <c r="G1021" t="str">
        <f>IFERROR(INDEX(masuk[CTN],MATCH("B"&amp;ROW()-ROWS($A$1:$A$2),masuk[id],0)),"")</f>
        <v/>
      </c>
      <c r="H1021">
        <f>SUMIF(keluar[concat],BIASA[[#This Row],[concat]],keluar[CTN])</f>
        <v>0</v>
      </c>
      <c r="I1021" s="16" t="str">
        <f>IF(BIASA[[#This Row],[CTN]]=BIASA[[#This Row],[AWAL]],"",BIASA[[#This Row],[CTN]])</f>
        <v/>
      </c>
    </row>
    <row r="1022" spans="1:9" x14ac:dyDescent="0.25">
      <c r="A1022" t="str">
        <f>LOWER(SUBSTITUTE(SUBSTITUTE(SUBSTITUTE(BIASA[[#This Row],[NAMA BARANG]]," ",""),"-",""),".",""))</f>
        <v>isimechpenmingda2b9640(80)</v>
      </c>
      <c r="B1022">
        <f>IF(BIASA[[#This Row],[CTN]]=0,"",COUNT($B$2:$B1021)+1)</f>
        <v>1020</v>
      </c>
      <c r="C1022" t="s">
        <v>1307</v>
      </c>
      <c r="D1022" s="9" t="s">
        <v>2858</v>
      </c>
      <c r="E1022">
        <f>SUM(BIASA[[#This Row],[AWAL]]-BIASA[[#This Row],[KELUAR]])</f>
        <v>4</v>
      </c>
      <c r="F1022">
        <v>4</v>
      </c>
      <c r="G1022" t="str">
        <f>IFERROR(INDEX(masuk[CTN],MATCH("B"&amp;ROW()-ROWS($A$1:$A$2),masuk[id],0)),"")</f>
        <v/>
      </c>
      <c r="H1022">
        <f>SUMIF(keluar[concat],BIASA[[#This Row],[concat]],keluar[CTN])</f>
        <v>0</v>
      </c>
      <c r="I1022" s="16" t="str">
        <f>IF(BIASA[[#This Row],[CTN]]=BIASA[[#This Row],[AWAL]],"",BIASA[[#This Row],[CTN]])</f>
        <v/>
      </c>
    </row>
    <row r="1023" spans="1:9" x14ac:dyDescent="0.25">
      <c r="A1023" t="str">
        <f>LOWER(SUBSTITUTE(SUBSTITUTE(SUBSTITUTE(BIASA[[#This Row],[NAMA BARANG]]," ",""),"-",""),".",""))</f>
        <v>isiorgihologramzodiak</v>
      </c>
      <c r="B1023">
        <f>IF(BIASA[[#This Row],[CTN]]=0,"",COUNT($B$2:$B1022)+1)</f>
        <v>1021</v>
      </c>
      <c r="C1023" t="s">
        <v>1308</v>
      </c>
      <c r="D1023" s="9" t="s">
        <v>2927</v>
      </c>
      <c r="E1023">
        <f>SUM(BIASA[[#This Row],[AWAL]]-BIASA[[#This Row],[KELUAR]])</f>
        <v>2</v>
      </c>
      <c r="F1023">
        <v>2</v>
      </c>
      <c r="G1023" t="str">
        <f>IFERROR(INDEX(masuk[CTN],MATCH("B"&amp;ROW()-ROWS($A$1:$A$2),masuk[id],0)),"")</f>
        <v/>
      </c>
      <c r="H1023">
        <f>SUMIF(keluar[concat],BIASA[[#This Row],[concat]],keluar[CTN])</f>
        <v>0</v>
      </c>
      <c r="I1023" s="16" t="str">
        <f>IF(BIASA[[#This Row],[CTN]]=BIASA[[#This Row],[AWAL]],"",BIASA[[#This Row],[CTN]])</f>
        <v/>
      </c>
    </row>
    <row r="1024" spans="1:9" x14ac:dyDescent="0.25">
      <c r="A1024" t="str">
        <f>LOWER(SUBSTITUTE(SUBSTITUTE(SUBSTITUTE(BIASA[[#This Row],[NAMA BARANG]]," ",""),"-",""),".",""))</f>
        <v>isipensil229(210)</v>
      </c>
      <c r="B1024">
        <f>IF(BIASA[[#This Row],[CTN]]=0,"",COUNT($B$2:$B1023)+1)</f>
        <v>1022</v>
      </c>
      <c r="C1024" t="s">
        <v>1309</v>
      </c>
      <c r="D1024" s="9" t="s">
        <v>2928</v>
      </c>
      <c r="E1024">
        <f>SUM(BIASA[[#This Row],[AWAL]]-BIASA[[#This Row],[KELUAR]])</f>
        <v>2</v>
      </c>
      <c r="F1024">
        <v>2</v>
      </c>
      <c r="G1024" t="str">
        <f>IFERROR(INDEX(masuk[CTN],MATCH("B"&amp;ROW()-ROWS($A$1:$A$2),masuk[id],0)),"")</f>
        <v/>
      </c>
      <c r="H1024">
        <f>SUMIF(keluar[concat],BIASA[[#This Row],[concat]],keluar[CTN])</f>
        <v>0</v>
      </c>
      <c r="I1024" s="16" t="str">
        <f>IF(BIASA[[#This Row],[CTN]]=BIASA[[#This Row],[AWAL]],"",BIASA[[#This Row],[CTN]])</f>
        <v/>
      </c>
    </row>
    <row r="1025" spans="1:9" x14ac:dyDescent="0.25">
      <c r="A1025" t="str">
        <f>LOWER(SUBSTITUTE(SUBSTITUTE(SUBSTITUTE(BIASA[[#This Row],[NAMA BARANG]]," ",""),"-",""),".",""))</f>
        <v>isipensil814811emas(1box=144)</v>
      </c>
      <c r="B1025">
        <f>IF(BIASA[[#This Row],[CTN]]=0,"",COUNT($B$2:$B1024)+1)</f>
        <v>1023</v>
      </c>
      <c r="C1025" t="s">
        <v>1310</v>
      </c>
      <c r="D1025" s="9" t="s">
        <v>2860</v>
      </c>
      <c r="E1025">
        <f>SUM(BIASA[[#This Row],[AWAL]]-BIASA[[#This Row],[KELUAR]])</f>
        <v>1</v>
      </c>
      <c r="F1025">
        <v>1</v>
      </c>
      <c r="G1025" t="str">
        <f>IFERROR(INDEX(masuk[CTN],MATCH("B"&amp;ROW()-ROWS($A$1:$A$2),masuk[id],0)),"")</f>
        <v/>
      </c>
      <c r="H1025">
        <f>SUMIF(keluar[concat],BIASA[[#This Row],[concat]],keluar[CTN])</f>
        <v>0</v>
      </c>
      <c r="I1025" s="16" t="str">
        <f>IF(BIASA[[#This Row],[CTN]]=BIASA[[#This Row],[AWAL]],"",BIASA[[#This Row],[CTN]])</f>
        <v/>
      </c>
    </row>
    <row r="1026" spans="1:9" x14ac:dyDescent="0.25">
      <c r="A1026" t="str">
        <f>LOWER(SUBSTITUTE(SUBSTITUTE(SUBSTITUTE(BIASA[[#This Row],[NAMA BARANG]]," ",""),"-",""),".",""))</f>
        <v>isipensil818warna(1box=144)</v>
      </c>
      <c r="B1026">
        <f>IF(BIASA[[#This Row],[CTN]]=0,"",COUNT($B$2:$B1025)+1)</f>
        <v>1024</v>
      </c>
      <c r="C1026" t="s">
        <v>1311</v>
      </c>
      <c r="D1026" s="9" t="s">
        <v>2929</v>
      </c>
      <c r="E1026">
        <f>SUM(BIASA[[#This Row],[AWAL]]-BIASA[[#This Row],[KELUAR]])</f>
        <v>1</v>
      </c>
      <c r="F1026">
        <v>1</v>
      </c>
      <c r="G1026" t="str">
        <f>IFERROR(INDEX(masuk[CTN],MATCH("B"&amp;ROW()-ROWS($A$1:$A$2),masuk[id],0)),"")</f>
        <v/>
      </c>
      <c r="H1026">
        <f>SUMIF(keluar[concat],BIASA[[#This Row],[concat]],keluar[CTN])</f>
        <v>0</v>
      </c>
      <c r="I1026" s="16" t="str">
        <f>IF(BIASA[[#This Row],[CTN]]=BIASA[[#This Row],[AWAL]],"",BIASA[[#This Row],[CTN]])</f>
        <v/>
      </c>
    </row>
    <row r="1027" spans="1:9" x14ac:dyDescent="0.25">
      <c r="A1027" t="str">
        <f>LOWER(SUBSTITUTE(SUBSTITUTE(SUBSTITUTE(BIASA[[#This Row],[NAMA BARANG]]," ",""),"-",""),".",""))</f>
        <v>isipensilgenvanak22840,5</v>
      </c>
      <c r="B1027">
        <f>IF(BIASA[[#This Row],[CTN]]=0,"",COUNT($B$2:$B1026)+1)</f>
        <v>1025</v>
      </c>
      <c r="C1027" t="s">
        <v>1312</v>
      </c>
      <c r="D1027" s="9" t="s">
        <v>2924</v>
      </c>
      <c r="E1027">
        <f>SUM(BIASA[[#This Row],[AWAL]]-BIASA[[#This Row],[KELUAR]])</f>
        <v>15</v>
      </c>
      <c r="F1027">
        <v>15</v>
      </c>
      <c r="G1027" t="str">
        <f>IFERROR(INDEX(masuk[CTN],MATCH("B"&amp;ROW()-ROWS($A$1:$A$2),masuk[id],0)),"")</f>
        <v/>
      </c>
      <c r="H1027">
        <f>SUMIF(keluar[concat],BIASA[[#This Row],[concat]],keluar[CTN])</f>
        <v>0</v>
      </c>
      <c r="I1027" s="16" t="str">
        <f>IF(BIASA[[#This Row],[CTN]]=BIASA[[#This Row],[AWAL]],"",BIASA[[#This Row],[CTN]])</f>
        <v/>
      </c>
    </row>
    <row r="1028" spans="1:9" x14ac:dyDescent="0.25">
      <c r="A1028" t="str">
        <f>LOWER(SUBSTITUTE(SUBSTITUTE(SUBSTITUTE(BIASA[[#This Row],[NAMA BARANG]]," ",""),"-",""),".",""))</f>
        <v>isipensilknow2270</v>
      </c>
      <c r="B1028">
        <f>IF(BIASA[[#This Row],[CTN]]=0,"",COUNT($B$2:$B1027)+1)</f>
        <v>1026</v>
      </c>
      <c r="C1028" t="s">
        <v>1313</v>
      </c>
      <c r="D1028" s="9" t="s">
        <v>2924</v>
      </c>
      <c r="E1028">
        <f>SUM(BIASA[[#This Row],[AWAL]]-BIASA[[#This Row],[KELUAR]])</f>
        <v>6</v>
      </c>
      <c r="F1028">
        <v>6</v>
      </c>
      <c r="G1028" t="str">
        <f>IFERROR(INDEX(masuk[CTN],MATCH("B"&amp;ROW()-ROWS($A$1:$A$2),masuk[id],0)),"")</f>
        <v/>
      </c>
      <c r="H1028">
        <f>SUMIF(keluar[concat],BIASA[[#This Row],[concat]],keluar[CTN])</f>
        <v>0</v>
      </c>
      <c r="I1028" s="16" t="str">
        <f>IF(BIASA[[#This Row],[CTN]]=BIASA[[#This Row],[AWAL]],"",BIASA[[#This Row],[CTN]])</f>
        <v/>
      </c>
    </row>
    <row r="1029" spans="1:9" x14ac:dyDescent="0.25">
      <c r="A1029" t="str">
        <f>LOWER(SUBSTITUTE(SUBSTITUTE(SUBSTITUTE(BIASA[[#This Row],[NAMA BARANG]]," ",""),"-",""),".",""))</f>
        <v>isipensilmekanik8012,0</v>
      </c>
      <c r="B1029">
        <f>IF(BIASA[[#This Row],[CTN]]=0,"",COUNT($B$2:$B1028)+1)</f>
        <v>1027</v>
      </c>
      <c r="C1029" t="s">
        <v>1314</v>
      </c>
      <c r="D1029" s="9" t="s">
        <v>2858</v>
      </c>
      <c r="E1029">
        <f>SUM(BIASA[[#This Row],[AWAL]]-BIASA[[#This Row],[KELUAR]])</f>
        <v>3</v>
      </c>
      <c r="F1029">
        <v>3</v>
      </c>
      <c r="G1029" t="str">
        <f>IFERROR(INDEX(masuk[CTN],MATCH("B"&amp;ROW()-ROWS($A$1:$A$2),masuk[id],0)),"")</f>
        <v/>
      </c>
      <c r="H1029">
        <f>SUMIF(keluar[concat],BIASA[[#This Row],[concat]],keluar[CTN])</f>
        <v>0</v>
      </c>
      <c r="I1029" s="16" t="str">
        <f>IF(BIASA[[#This Row],[CTN]]=BIASA[[#This Row],[AWAL]],"",BIASA[[#This Row],[CTN]])</f>
        <v/>
      </c>
    </row>
    <row r="1030" spans="1:9" x14ac:dyDescent="0.25">
      <c r="A1030" t="str">
        <f>LOWER(SUBSTITUTE(SUBSTITUTE(SUBSTITUTE(BIASA[[#This Row],[NAMA BARANG]]," ",""),"-",""),".",""))</f>
        <v>isipensilmp100</v>
      </c>
      <c r="B1030">
        <f>IF(BIASA[[#This Row],[CTN]]=0,"",COUNT($B$2:$B1029)+1)</f>
        <v>1028</v>
      </c>
      <c r="C1030" t="s">
        <v>1315</v>
      </c>
      <c r="D1030" s="9" t="s">
        <v>2930</v>
      </c>
      <c r="E1030">
        <f>SUM(BIASA[[#This Row],[AWAL]]-BIASA[[#This Row],[KELUAR]])</f>
        <v>2</v>
      </c>
      <c r="F1030">
        <v>2</v>
      </c>
      <c r="G1030" t="str">
        <f>IFERROR(INDEX(masuk[CTN],MATCH("B"&amp;ROW()-ROWS($A$1:$A$2),masuk[id],0)),"")</f>
        <v/>
      </c>
      <c r="H1030">
        <f>SUMIF(keluar[concat],BIASA[[#This Row],[concat]],keluar[CTN])</f>
        <v>0</v>
      </c>
      <c r="I1030" s="16" t="str">
        <f>IF(BIASA[[#This Row],[CTN]]=BIASA[[#This Row],[AWAL]],"",BIASA[[#This Row],[CTN]])</f>
        <v/>
      </c>
    </row>
    <row r="1031" spans="1:9" x14ac:dyDescent="0.25">
      <c r="A1031" t="str">
        <f>LOWER(SUBSTITUTE(SUBSTITUTE(SUBSTITUTE(BIASA[[#This Row],[NAMA BARANG]]," ",""),"-",""),".",""))</f>
        <v>isipensilmp101/2,0kepalamm</v>
      </c>
      <c r="B1031">
        <f>IF(BIASA[[#This Row],[CTN]]=0,"",COUNT($B$2:$B1030)+1)</f>
        <v>1029</v>
      </c>
      <c r="C1031" t="s">
        <v>1316</v>
      </c>
      <c r="D1031" s="9" t="s">
        <v>2811</v>
      </c>
      <c r="E1031">
        <f>SUM(BIASA[[#This Row],[AWAL]]-BIASA[[#This Row],[KELUAR]])</f>
        <v>3</v>
      </c>
      <c r="F1031">
        <v>3</v>
      </c>
      <c r="G1031" t="str">
        <f>IFERROR(INDEX(masuk[CTN],MATCH("B"&amp;ROW()-ROWS($A$1:$A$2),masuk[id],0)),"")</f>
        <v/>
      </c>
      <c r="H1031">
        <f>SUMIF(keluar[concat],BIASA[[#This Row],[concat]],keluar[CTN])</f>
        <v>0</v>
      </c>
      <c r="I1031" s="16" t="str">
        <f>IF(BIASA[[#This Row],[CTN]]=BIASA[[#This Row],[AWAL]],"",BIASA[[#This Row],[CTN]])</f>
        <v/>
      </c>
    </row>
    <row r="1032" spans="1:9" x14ac:dyDescent="0.25">
      <c r="A1032" t="str">
        <f>LOWER(SUBSTITUTE(SUBSTITUTE(SUBSTITUTE(BIASA[[#This Row],[NAMA BARANG]]," ",""),"-",""),".",""))</f>
        <v>isipensilmp102/2,0hk</v>
      </c>
      <c r="B1032">
        <f>IF(BIASA[[#This Row],[CTN]]=0,"",COUNT($B$2:$B1031)+1)</f>
        <v>1030</v>
      </c>
      <c r="C1032" t="s">
        <v>1317</v>
      </c>
      <c r="D1032" s="9" t="s">
        <v>2811</v>
      </c>
      <c r="E1032">
        <f>SUM(BIASA[[#This Row],[AWAL]]-BIASA[[#This Row],[KELUAR]])</f>
        <v>3</v>
      </c>
      <c r="F1032">
        <v>3</v>
      </c>
      <c r="G1032" t="str">
        <f>IFERROR(INDEX(masuk[CTN],MATCH("B"&amp;ROW()-ROWS($A$1:$A$2),masuk[id],0)),"")</f>
        <v/>
      </c>
      <c r="H1032">
        <f>SUMIF(keluar[concat],BIASA[[#This Row],[concat]],keluar[CTN])</f>
        <v>0</v>
      </c>
      <c r="I1032" s="16" t="str">
        <f>IF(BIASA[[#This Row],[CTN]]=BIASA[[#This Row],[AWAL]],"",BIASA[[#This Row],[CTN]])</f>
        <v/>
      </c>
    </row>
    <row r="1033" spans="1:9" x14ac:dyDescent="0.25">
      <c r="A1033" t="str">
        <f>LOWER(SUBSTITUTE(SUBSTITUTE(SUBSTITUTE(BIASA[[#This Row],[NAMA BARANG]]," ",""),"-",""),".",""))</f>
        <v>isipensilvtro202b</v>
      </c>
      <c r="B1033">
        <f>IF(BIASA[[#This Row],[CTN]]=0,"",COUNT($B$2:$B1032)+1)</f>
        <v>1031</v>
      </c>
      <c r="C1033" t="s">
        <v>1318</v>
      </c>
      <c r="D1033" s="9" t="s">
        <v>2858</v>
      </c>
      <c r="E1033">
        <f>SUM(BIASA[[#This Row],[AWAL]]-BIASA[[#This Row],[KELUAR]])</f>
        <v>5</v>
      </c>
      <c r="F1033">
        <v>5</v>
      </c>
      <c r="G1033" t="str">
        <f>IFERROR(INDEX(masuk[CTN],MATCH("B"&amp;ROW()-ROWS($A$1:$A$2),masuk[id],0)),"")</f>
        <v/>
      </c>
      <c r="H1033">
        <f>SUMIF(keluar[concat],BIASA[[#This Row],[concat]],keluar[CTN])</f>
        <v>0</v>
      </c>
      <c r="I1033" s="16" t="str">
        <f>IF(BIASA[[#This Row],[CTN]]=BIASA[[#This Row],[AWAL]],"",BIASA[[#This Row],[CTN]])</f>
        <v/>
      </c>
    </row>
    <row r="1034" spans="1:9" x14ac:dyDescent="0.25">
      <c r="A1034" t="str">
        <f>LOWER(SUBSTITUTE(SUBSTITUTE(SUBSTITUTE(BIASA[[#This Row],[NAMA BARANG]]," ",""),"-",""),".",""))</f>
        <v>isistaplessdi1215</v>
      </c>
      <c r="B1034">
        <f>IF(BIASA[[#This Row],[CTN]]=0,"",COUNT($B$2:$B1033)+1)</f>
        <v>1032</v>
      </c>
      <c r="C1034" t="s">
        <v>1319</v>
      </c>
      <c r="D1034" s="9" t="s">
        <v>2931</v>
      </c>
      <c r="E1034">
        <f>SUM(BIASA[[#This Row],[AWAL]]-BIASA[[#This Row],[KELUAR]])</f>
        <v>1</v>
      </c>
      <c r="F1034">
        <v>1</v>
      </c>
      <c r="G1034" t="str">
        <f>IFERROR(INDEX(masuk[CTN],MATCH("B"&amp;ROW()-ROWS($A$1:$A$2),masuk[id],0)),"")</f>
        <v/>
      </c>
      <c r="H1034">
        <f>SUMIF(keluar[concat],BIASA[[#This Row],[concat]],keluar[CTN])</f>
        <v>0</v>
      </c>
      <c r="I1034" s="16" t="str">
        <f>IF(BIASA[[#This Row],[CTN]]=BIASA[[#This Row],[AWAL]],"",BIASA[[#This Row],[CTN]])</f>
        <v/>
      </c>
    </row>
    <row r="1035" spans="1:9" x14ac:dyDescent="0.25">
      <c r="A1035" t="str">
        <f>LOWER(SUBSTITUTE(SUBSTITUTE(SUBSTITUTE(BIASA[[#This Row],[NAMA BARANG]]," ",""),"-",""),".",""))</f>
        <v>isistaplessdi1217</v>
      </c>
      <c r="B1035">
        <f>IF(BIASA[[#This Row],[CTN]]=0,"",COUNT($B$2:$B1034)+1)</f>
        <v>1033</v>
      </c>
      <c r="C1035" t="s">
        <v>1320</v>
      </c>
      <c r="D1035" s="9" t="s">
        <v>2931</v>
      </c>
      <c r="E1035">
        <f>SUM(BIASA[[#This Row],[AWAL]]-BIASA[[#This Row],[KELUAR]])</f>
        <v>1</v>
      </c>
      <c r="F1035">
        <v>1</v>
      </c>
      <c r="G1035" t="str">
        <f>IFERROR(INDEX(masuk[CTN],MATCH("B"&amp;ROW()-ROWS($A$1:$A$2),masuk[id],0)),"")</f>
        <v/>
      </c>
      <c r="H1035">
        <f>SUMIF(keluar[concat],BIASA[[#This Row],[concat]],keluar[CTN])</f>
        <v>0</v>
      </c>
      <c r="I1035" s="16" t="str">
        <f>IF(BIASA[[#This Row],[CTN]]=BIASA[[#This Row],[AWAL]],"",BIASA[[#This Row],[CTN]])</f>
        <v/>
      </c>
    </row>
    <row r="1036" spans="1:9" x14ac:dyDescent="0.25">
      <c r="A1036" t="str">
        <f>LOWER(SUBSTITUTE(SUBSTITUTE(SUBSTITUTE(BIASA[[#This Row],[NAMA BARANG]]," ",""),"-",""),".",""))</f>
        <v>isi/matapensilbesarc100631666campur</v>
      </c>
      <c r="B1036">
        <f>IF(BIASA[[#This Row],[CTN]]=0,"",COUNT($B$2:$B1035)+1)</f>
        <v>1034</v>
      </c>
      <c r="C1036" t="s">
        <v>1321</v>
      </c>
      <c r="D1036" s="9" t="s">
        <v>2858</v>
      </c>
      <c r="E1036">
        <f>SUM(BIASA[[#This Row],[AWAL]]-BIASA[[#This Row],[KELUAR]])</f>
        <v>8</v>
      </c>
      <c r="F1036">
        <v>8</v>
      </c>
      <c r="G1036" t="str">
        <f>IFERROR(INDEX(masuk[CTN],MATCH("B"&amp;ROW()-ROWS($A$1:$A$2),masuk[id],0)),"")</f>
        <v/>
      </c>
      <c r="H1036">
        <f>SUMIF(keluar[concat],BIASA[[#This Row],[concat]],keluar[CTN])</f>
        <v>0</v>
      </c>
      <c r="I1036" s="16" t="str">
        <f>IF(BIASA[[#This Row],[CTN]]=BIASA[[#This Row],[AWAL]],"",BIASA[[#This Row],[CTN]])</f>
        <v/>
      </c>
    </row>
    <row r="1037" spans="1:9" x14ac:dyDescent="0.25">
      <c r="A1037" t="str">
        <f>LOWER(SUBSTITUTE(SUBSTITUTE(SUBSTITUTE(BIASA[[#This Row],[NAMA BARANG]]," ",""),"-",""),".",""))</f>
        <v>isolasifancytbg(50)</v>
      </c>
      <c r="B1037">
        <f>IF(BIASA[[#This Row],[CTN]]=0,"",COUNT($B$2:$B1036)+1)</f>
        <v>1035</v>
      </c>
      <c r="C1037" t="s">
        <v>1322</v>
      </c>
      <c r="D1037" s="9" t="s">
        <v>2932</v>
      </c>
      <c r="E1037">
        <f>SUM(BIASA[[#This Row],[AWAL]]-BIASA[[#This Row],[KELUAR]])</f>
        <v>15</v>
      </c>
      <c r="F1037">
        <v>15</v>
      </c>
      <c r="G1037" t="str">
        <f>IFERROR(INDEX(masuk[CTN],MATCH("B"&amp;ROW()-ROWS($A$1:$A$2),masuk[id],0)),"")</f>
        <v/>
      </c>
      <c r="H1037">
        <f>SUMIF(keluar[concat],BIASA[[#This Row],[concat]],keluar[CTN])</f>
        <v>0</v>
      </c>
      <c r="I1037" s="16" t="str">
        <f>IF(BIASA[[#This Row],[CTN]]=BIASA[[#This Row],[AWAL]],"",BIASA[[#This Row],[CTN]])</f>
        <v/>
      </c>
    </row>
    <row r="1038" spans="1:9" x14ac:dyDescent="0.25">
      <c r="A1038" t="str">
        <f>LOWER(SUBSTITUTE(SUBSTITUTE(SUBSTITUTE(BIASA[[#This Row],[NAMA BARANG]]," ",""),"-",""),".",""))</f>
        <v>isolasinational</v>
      </c>
      <c r="B1038">
        <f>IF(BIASA[[#This Row],[CTN]]=0,"",COUNT($B$2:$B1037)+1)</f>
        <v>1036</v>
      </c>
      <c r="C1038" t="s">
        <v>1323</v>
      </c>
      <c r="D1038" s="9" t="s">
        <v>223</v>
      </c>
      <c r="E1038">
        <f>SUM(BIASA[[#This Row],[AWAL]]-BIASA[[#This Row],[KELUAR]])</f>
        <v>11</v>
      </c>
      <c r="F1038">
        <v>11</v>
      </c>
      <c r="G1038" t="str">
        <f>IFERROR(INDEX(masuk[CTN],MATCH("B"&amp;ROW()-ROWS($A$1:$A$2),masuk[id],0)),"")</f>
        <v/>
      </c>
      <c r="H1038">
        <f>SUMIF(keluar[concat],BIASA[[#This Row],[concat]],keluar[CTN])</f>
        <v>0</v>
      </c>
      <c r="I1038" s="16" t="str">
        <f>IF(BIASA[[#This Row],[CTN]]=BIASA[[#This Row],[AWAL]],"",BIASA[[#This Row],[CTN]])</f>
        <v/>
      </c>
    </row>
    <row r="1039" spans="1:9" x14ac:dyDescent="0.25">
      <c r="A1039" t="str">
        <f>LOWER(SUBSTITUTE(SUBSTITUTE(SUBSTITUTE(BIASA[[#This Row],[NAMA BARANG]]," ",""),"-",""),".",""))</f>
        <v>isolasitapec(1,2)hologram</v>
      </c>
      <c r="B1039">
        <f>IF(BIASA[[#This Row],[CTN]]=0,"",COUNT($B$2:$B1038)+1)</f>
        <v>1037</v>
      </c>
      <c r="C1039" t="s">
        <v>1324</v>
      </c>
      <c r="D1039" s="9">
        <v>200</v>
      </c>
      <c r="E1039">
        <f>SUM(BIASA[[#This Row],[AWAL]]-BIASA[[#This Row],[KELUAR]])</f>
        <v>7</v>
      </c>
      <c r="F1039">
        <v>7</v>
      </c>
      <c r="G1039" t="str">
        <f>IFERROR(INDEX(masuk[CTN],MATCH("B"&amp;ROW()-ROWS($A$1:$A$2),masuk[id],0)),"")</f>
        <v/>
      </c>
      <c r="H1039">
        <f>SUMIF(keluar[concat],BIASA[[#This Row],[concat]],keluar[CTN])</f>
        <v>0</v>
      </c>
      <c r="I1039" s="16" t="str">
        <f>IF(BIASA[[#This Row],[CTN]]=BIASA[[#This Row],[AWAL]],"",BIASA[[#This Row],[CTN]])</f>
        <v/>
      </c>
    </row>
    <row r="1040" spans="1:9" x14ac:dyDescent="0.25">
      <c r="A1040" t="str">
        <f>LOWER(SUBSTITUTE(SUBSTITUTE(SUBSTITUTE(BIASA[[#This Row],[NAMA BARANG]]," ",""),"-",""),".",""))</f>
        <v>jangka5001(j0363)</v>
      </c>
      <c r="B1040">
        <f>IF(BIASA[[#This Row],[CTN]]=0,"",COUNT($B$2:$B1039)+1)</f>
        <v>1038</v>
      </c>
      <c r="C1040" t="s">
        <v>1325</v>
      </c>
      <c r="D1040" s="9" t="s">
        <v>227</v>
      </c>
      <c r="E1040">
        <f>SUM(BIASA[[#This Row],[AWAL]]-BIASA[[#This Row],[KELUAR]])</f>
        <v>4</v>
      </c>
      <c r="F1040">
        <v>4</v>
      </c>
      <c r="G1040" t="str">
        <f>IFERROR(INDEX(masuk[CTN],MATCH("B"&amp;ROW()-ROWS($A$1:$A$2),masuk[id],0)),"")</f>
        <v/>
      </c>
      <c r="H1040">
        <f>SUMIF(keluar[concat],BIASA[[#This Row],[concat]],keluar[CTN])</f>
        <v>0</v>
      </c>
      <c r="I1040" s="16" t="str">
        <f>IF(BIASA[[#This Row],[CTN]]=BIASA[[#This Row],[AWAL]],"",BIASA[[#This Row],[CTN]])</f>
        <v/>
      </c>
    </row>
    <row r="1041" spans="1:9" x14ac:dyDescent="0.25">
      <c r="A1041" t="str">
        <f>LOWER(SUBSTITUTE(SUBSTITUTE(SUBSTITUTE(BIASA[[#This Row],[NAMA BARANG]]," ",""),"-",""),".",""))</f>
        <v>jangkaa53328fancy</v>
      </c>
      <c r="B1041">
        <f>IF(BIASA[[#This Row],[CTN]]=0,"",COUNT($B$2:$B1040)+1)</f>
        <v>1039</v>
      </c>
      <c r="C1041" t="s">
        <v>1326</v>
      </c>
      <c r="D1041" s="9" t="s">
        <v>227</v>
      </c>
      <c r="E1041">
        <f>SUM(BIASA[[#This Row],[AWAL]]-BIASA[[#This Row],[KELUAR]])</f>
        <v>10</v>
      </c>
      <c r="F1041">
        <v>10</v>
      </c>
      <c r="G1041" t="str">
        <f>IFERROR(INDEX(masuk[CTN],MATCH("B"&amp;ROW()-ROWS($A$1:$A$2),masuk[id],0)),"")</f>
        <v/>
      </c>
      <c r="H1041">
        <f>SUMIF(keluar[concat],BIASA[[#This Row],[concat]],keluar[CTN])</f>
        <v>0</v>
      </c>
      <c r="I1041" s="16" t="str">
        <f>IF(BIASA[[#This Row],[CTN]]=BIASA[[#This Row],[AWAL]],"",BIASA[[#This Row],[CTN]])</f>
        <v/>
      </c>
    </row>
    <row r="1042" spans="1:9" x14ac:dyDescent="0.25">
      <c r="A1042" t="str">
        <f>LOWER(SUBSTITUTE(SUBSTITUTE(SUBSTITUTE(BIASA[[#This Row],[NAMA BARANG]]," ",""),"-",""),".",""))</f>
        <v>jangkabesi4001bofa</v>
      </c>
      <c r="B1042">
        <f>IF(BIASA[[#This Row],[CTN]]=0,"",COUNT($B$2:$B1041)+1)</f>
        <v>1040</v>
      </c>
      <c r="C1042" t="s">
        <v>1327</v>
      </c>
      <c r="D1042" s="9" t="s">
        <v>216</v>
      </c>
      <c r="E1042">
        <f>SUM(BIASA[[#This Row],[AWAL]]-BIASA[[#This Row],[KELUAR]])</f>
        <v>10</v>
      </c>
      <c r="F1042">
        <v>10</v>
      </c>
      <c r="G1042" t="str">
        <f>IFERROR(INDEX(masuk[CTN],MATCH("B"&amp;ROW()-ROWS($A$1:$A$2),masuk[id],0)),"")</f>
        <v/>
      </c>
      <c r="H1042">
        <f>SUMIF(keluar[concat],BIASA[[#This Row],[concat]],keluar[CTN])</f>
        <v>0</v>
      </c>
      <c r="I1042" s="16" t="str">
        <f>IF(BIASA[[#This Row],[CTN]]=BIASA[[#This Row],[AWAL]],"",BIASA[[#This Row],[CTN]])</f>
        <v/>
      </c>
    </row>
    <row r="1043" spans="1:9" x14ac:dyDescent="0.25">
      <c r="A1043" t="str">
        <f>LOWER(SUBSTITUTE(SUBSTITUTE(SUBSTITUTE(BIASA[[#This Row],[NAMA BARANG]]," ",""),"-",""),".",""))</f>
        <v>jangkabesidbc4001</v>
      </c>
      <c r="B1043">
        <f>IF(BIASA[[#This Row],[CTN]]=0,"",COUNT($B$2:$B1042)+1)</f>
        <v>1041</v>
      </c>
      <c r="C1043" t="s">
        <v>1328</v>
      </c>
      <c r="D1043" s="9" t="s">
        <v>227</v>
      </c>
      <c r="E1043">
        <f>SUM(BIASA[[#This Row],[AWAL]]-BIASA[[#This Row],[KELUAR]])</f>
        <v>1</v>
      </c>
      <c r="F1043">
        <v>1</v>
      </c>
      <c r="G1043" t="str">
        <f>IFERROR(INDEX(masuk[CTN],MATCH("B"&amp;ROW()-ROWS($A$1:$A$2),masuk[id],0)),"")</f>
        <v/>
      </c>
      <c r="H1043">
        <f>SUMIF(keluar[concat],BIASA[[#This Row],[concat]],keluar[CTN])</f>
        <v>0</v>
      </c>
      <c r="I1043" s="16" t="str">
        <f>IF(BIASA[[#This Row],[CTN]]=BIASA[[#This Row],[AWAL]],"",BIASA[[#This Row],[CTN]])</f>
        <v/>
      </c>
    </row>
    <row r="1044" spans="1:9" x14ac:dyDescent="0.25">
      <c r="A1044" t="str">
        <f>LOWER(SUBSTITUTE(SUBSTITUTE(SUBSTITUTE(BIASA[[#This Row],[NAMA BARANG]]," ",""),"-",""),".",""))</f>
        <v>jangkagm8186</v>
      </c>
      <c r="B1044">
        <f>IF(BIASA[[#This Row],[CTN]]=0,"",COUNT($B$2:$B1043)+1)</f>
        <v>1042</v>
      </c>
      <c r="C1044" t="s">
        <v>1329</v>
      </c>
      <c r="D1044" s="9" t="s">
        <v>231</v>
      </c>
      <c r="E1044">
        <f>SUM(BIASA[[#This Row],[AWAL]]-BIASA[[#This Row],[KELUAR]])</f>
        <v>4</v>
      </c>
      <c r="F1044">
        <v>4</v>
      </c>
      <c r="G1044" t="str">
        <f>IFERROR(INDEX(masuk[CTN],MATCH("B"&amp;ROW()-ROWS($A$1:$A$2),masuk[id],0)),"")</f>
        <v/>
      </c>
      <c r="H1044">
        <f>SUMIF(keluar[concat],BIASA[[#This Row],[concat]],keluar[CTN])</f>
        <v>0</v>
      </c>
      <c r="I1044" s="16" t="str">
        <f>IF(BIASA[[#This Row],[CTN]]=BIASA[[#This Row],[AWAL]],"",BIASA[[#This Row],[CTN]])</f>
        <v/>
      </c>
    </row>
    <row r="1045" spans="1:9" x14ac:dyDescent="0.25">
      <c r="A1045" t="str">
        <f>LOWER(SUBSTITUTE(SUBSTITUTE(SUBSTITUTE(BIASA[[#This Row],[NAMA BARANG]]," ",""),"-",""),".",""))</f>
        <v>jangkamt2506</v>
      </c>
      <c r="B1045">
        <f>IF(BIASA[[#This Row],[CTN]]=0,"",COUNT($B$2:$B1044)+1)</f>
        <v>1043</v>
      </c>
      <c r="C1045" t="s">
        <v>1330</v>
      </c>
      <c r="D1045" s="9" t="s">
        <v>227</v>
      </c>
      <c r="E1045">
        <f>SUM(BIASA[[#This Row],[AWAL]]-BIASA[[#This Row],[KELUAR]])</f>
        <v>7</v>
      </c>
      <c r="F1045">
        <v>7</v>
      </c>
      <c r="G1045" t="str">
        <f>IFERROR(INDEX(masuk[CTN],MATCH("B"&amp;ROW()-ROWS($A$1:$A$2),masuk[id],0)),"")</f>
        <v/>
      </c>
      <c r="H1045">
        <f>SUMIF(keluar[concat],BIASA[[#This Row],[concat]],keluar[CTN])</f>
        <v>0</v>
      </c>
      <c r="I1045" s="16" t="str">
        <f>IF(BIASA[[#This Row],[CTN]]=BIASA[[#This Row],[AWAL]],"",BIASA[[#This Row],[CTN]])</f>
        <v/>
      </c>
    </row>
    <row r="1046" spans="1:9" x14ac:dyDescent="0.25">
      <c r="A1046" t="str">
        <f>LOWER(SUBSTITUTE(SUBSTITUTE(SUBSTITUTE(BIASA[[#This Row],[NAMA BARANG]]," ",""),"-",""),".",""))</f>
        <v>jangkastarmon</v>
      </c>
      <c r="B1046">
        <f>IF(BIASA[[#This Row],[CTN]]=0,"",COUNT($B$2:$B1045)+1)</f>
        <v>1044</v>
      </c>
      <c r="C1046" t="s">
        <v>1331</v>
      </c>
      <c r="D1046" s="9" t="s">
        <v>227</v>
      </c>
      <c r="E1046">
        <f>SUM(BIASA[[#This Row],[AWAL]]-BIASA[[#This Row],[KELUAR]])</f>
        <v>20</v>
      </c>
      <c r="F1046">
        <v>20</v>
      </c>
      <c r="G1046" t="str">
        <f>IFERROR(INDEX(masuk[CTN],MATCH("B"&amp;ROW()-ROWS($A$1:$A$2),masuk[id],0)),"")</f>
        <v/>
      </c>
      <c r="H1046">
        <f>SUMIF(keluar[concat],BIASA[[#This Row],[concat]],keluar[CTN])</f>
        <v>0</v>
      </c>
      <c r="I1046" s="16" t="str">
        <f>IF(BIASA[[#This Row],[CTN]]=BIASA[[#This Row],[AWAL]],"",BIASA[[#This Row],[CTN]])</f>
        <v/>
      </c>
    </row>
    <row r="1047" spans="1:9" x14ac:dyDescent="0.25">
      <c r="A1047" t="str">
        <f>LOWER(SUBSTITUTE(SUBSTITUTE(SUBSTITUTE(BIASA[[#This Row],[NAMA BARANG]]," ",""),"-",""),".",""))</f>
        <v>jangkav90</v>
      </c>
      <c r="B1047">
        <f>IF(BIASA[[#This Row],[CTN]]=0,"",COUNT($B$2:$B1046)+1)</f>
        <v>1045</v>
      </c>
      <c r="C1047" t="s">
        <v>1332</v>
      </c>
      <c r="D1047" s="9" t="s">
        <v>227</v>
      </c>
      <c r="E1047">
        <f>SUM(BIASA[[#This Row],[AWAL]]-BIASA[[#This Row],[KELUAR]])</f>
        <v>11</v>
      </c>
      <c r="F1047">
        <v>11</v>
      </c>
      <c r="G1047" t="str">
        <f>IFERROR(INDEX(masuk[CTN],MATCH("B"&amp;ROW()-ROWS($A$1:$A$2),masuk[id],0)),"")</f>
        <v/>
      </c>
      <c r="H1047">
        <f>SUMIF(keluar[concat],BIASA[[#This Row],[concat]],keluar[CTN])</f>
        <v>0</v>
      </c>
      <c r="I1047" s="16" t="str">
        <f>IF(BIASA[[#This Row],[CTN]]=BIASA[[#This Row],[AWAL]],"",BIASA[[#This Row],[CTN]])</f>
        <v/>
      </c>
    </row>
    <row r="1048" spans="1:9" x14ac:dyDescent="0.25">
      <c r="A1048" t="str">
        <f>LOWER(SUBSTITUTE(SUBSTITUTE(SUBSTITUTE(BIASA[[#This Row],[NAMA BARANG]]," ",""),"-",""),".",""))</f>
        <v>jangkaxb55001a</v>
      </c>
      <c r="B1048">
        <f>IF(BIASA[[#This Row],[CTN]]=0,"",COUNT($B$2:$B1047)+1)</f>
        <v>1046</v>
      </c>
      <c r="C1048" t="s">
        <v>1333</v>
      </c>
      <c r="D1048" s="9" t="s">
        <v>227</v>
      </c>
      <c r="E1048">
        <f>SUM(BIASA[[#This Row],[AWAL]]-BIASA[[#This Row],[KELUAR]])</f>
        <v>1</v>
      </c>
      <c r="F1048">
        <v>2</v>
      </c>
      <c r="G1048" t="str">
        <f>IFERROR(INDEX(masuk[CTN],MATCH("B"&amp;ROW()-ROWS($A$1:$A$2),masuk[id],0)),"")</f>
        <v/>
      </c>
      <c r="H1048">
        <f>SUMIF(keluar[concat],BIASA[[#This Row],[concat]],keluar[CTN])</f>
        <v>1</v>
      </c>
      <c r="I1048" s="16">
        <f>IF(BIASA[[#This Row],[CTN]]=BIASA[[#This Row],[AWAL]],"",BIASA[[#This Row],[CTN]])</f>
        <v>1</v>
      </c>
    </row>
    <row r="1049" spans="1:9" x14ac:dyDescent="0.25">
      <c r="A1049" t="str">
        <f>LOWER(SUBSTITUTE(SUBSTITUTE(SUBSTITUTE(BIASA[[#This Row],[NAMA BARANG]]," ",""),"-",""),".",""))</f>
        <v>jarumhijabgp50(24)</v>
      </c>
      <c r="B1049">
        <f>IF(BIASA[[#This Row],[CTN]]=0,"",COUNT($B$2:$B1048)+1)</f>
        <v>1047</v>
      </c>
      <c r="C1049" t="s">
        <v>1334</v>
      </c>
      <c r="D1049" s="9" t="s">
        <v>2889</v>
      </c>
      <c r="E1049">
        <f>SUM(BIASA[[#This Row],[AWAL]]-BIASA[[#This Row],[KELUAR]])</f>
        <v>2</v>
      </c>
      <c r="F1049">
        <v>2</v>
      </c>
      <c r="G1049" t="str">
        <f>IFERROR(INDEX(masuk[CTN],MATCH("B"&amp;ROW()-ROWS($A$1:$A$2),masuk[id],0)),"")</f>
        <v/>
      </c>
      <c r="H1049">
        <f>SUMIF(keluar[concat],BIASA[[#This Row],[concat]],keluar[CTN])</f>
        <v>0</v>
      </c>
      <c r="I1049" s="16" t="str">
        <f>IF(BIASA[[#This Row],[CTN]]=BIASA[[#This Row],[AWAL]],"",BIASA[[#This Row],[CTN]])</f>
        <v/>
      </c>
    </row>
    <row r="1050" spans="1:9" x14ac:dyDescent="0.25">
      <c r="A1050" t="str">
        <f>LOWER(SUBSTITUTE(SUBSTITUTE(SUBSTITUTE(BIASA[[#This Row],[NAMA BARANG]]," ",""),"-",""),".",""))</f>
        <v>jarumjahit902</v>
      </c>
      <c r="B1050">
        <f>IF(BIASA[[#This Row],[CTN]]=0,"",COUNT($B$2:$B1049)+1)</f>
        <v>1048</v>
      </c>
      <c r="C1050" t="s">
        <v>1335</v>
      </c>
      <c r="D1050" s="9" t="s">
        <v>2803</v>
      </c>
      <c r="E1050">
        <f>SUM(BIASA[[#This Row],[AWAL]]-BIASA[[#This Row],[KELUAR]])</f>
        <v>2</v>
      </c>
      <c r="F1050">
        <v>2</v>
      </c>
      <c r="G1050" t="str">
        <f>IFERROR(INDEX(masuk[CTN],MATCH("B"&amp;ROW()-ROWS($A$1:$A$2),masuk[id],0)),"")</f>
        <v/>
      </c>
      <c r="H1050">
        <f>SUMIF(keluar[concat],BIASA[[#This Row],[concat]],keluar[CTN])</f>
        <v>0</v>
      </c>
      <c r="I1050" s="16" t="str">
        <f>IF(BIASA[[#This Row],[CTN]]=BIASA[[#This Row],[AWAL]],"",BIASA[[#This Row],[CTN]])</f>
        <v/>
      </c>
    </row>
    <row r="1051" spans="1:9" x14ac:dyDescent="0.25">
      <c r="A1051" t="str">
        <f>LOWER(SUBSTITUTE(SUBSTITUTE(SUBSTITUTE(BIASA[[#This Row],[NAMA BARANG]]," ",""),"-",""),".",""))</f>
        <v>jarummontebesar</v>
      </c>
      <c r="B1051">
        <f>IF(BIASA[[#This Row],[CTN]]=0,"",COUNT($B$2:$B1050)+1)</f>
        <v>1049</v>
      </c>
      <c r="C1051" t="s">
        <v>1336</v>
      </c>
      <c r="D1051" s="9" t="s">
        <v>2798</v>
      </c>
      <c r="E1051">
        <f>SUM(BIASA[[#This Row],[AWAL]]-BIASA[[#This Row],[KELUAR]])</f>
        <v>1</v>
      </c>
      <c r="F1051">
        <v>1</v>
      </c>
      <c r="G1051" t="str">
        <f>IFERROR(INDEX(masuk[CTN],MATCH("B"&amp;ROW()-ROWS($A$1:$A$2),masuk[id],0)),"")</f>
        <v/>
      </c>
      <c r="H1051">
        <f>SUMIF(keluar[concat],BIASA[[#This Row],[concat]],keluar[CTN])</f>
        <v>0</v>
      </c>
      <c r="I1051" s="16" t="str">
        <f>IF(BIASA[[#This Row],[CTN]]=BIASA[[#This Row],[AWAL]],"",BIASA[[#This Row],[CTN]])</f>
        <v/>
      </c>
    </row>
    <row r="1052" spans="1:9" x14ac:dyDescent="0.25">
      <c r="A1052" t="str">
        <f>LOWER(SUBSTITUTE(SUBSTITUTE(SUBSTITUTE(BIASA[[#This Row],[NAMA BARANG]]," ",""),"-",""),".",""))</f>
        <v>jarumpentoljj40</v>
      </c>
      <c r="B1052">
        <f>IF(BIASA[[#This Row],[CTN]]=0,"",COUNT($B$2:$B1051)+1)</f>
        <v>1050</v>
      </c>
      <c r="C1052" t="s">
        <v>1337</v>
      </c>
      <c r="D1052" s="9" t="s">
        <v>208</v>
      </c>
      <c r="E1052">
        <f>SUM(BIASA[[#This Row],[AWAL]]-BIASA[[#This Row],[KELUAR]])</f>
        <v>17</v>
      </c>
      <c r="F1052">
        <v>17</v>
      </c>
      <c r="G1052" t="str">
        <f>IFERROR(INDEX(masuk[CTN],MATCH("B"&amp;ROW()-ROWS($A$1:$A$2),masuk[id],0)),"")</f>
        <v/>
      </c>
      <c r="H1052">
        <f>SUMIF(keluar[concat],BIASA[[#This Row],[concat]],keluar[CTN])</f>
        <v>0</v>
      </c>
      <c r="I1052" s="16" t="str">
        <f>IF(BIASA[[#This Row],[CTN]]=BIASA[[#This Row],[AWAL]],"",BIASA[[#This Row],[CTN]])</f>
        <v/>
      </c>
    </row>
    <row r="1053" spans="1:9" x14ac:dyDescent="0.25">
      <c r="A1053" t="str">
        <f>LOWER(SUBSTITUTE(SUBSTITUTE(SUBSTITUTE(BIASA[[#This Row],[NAMA BARANG]]," ",""),"-",""),".",""))</f>
        <v>jashujanponchob201</v>
      </c>
      <c r="B1053">
        <f>IF(BIASA[[#This Row],[CTN]]=0,"",COUNT($B$2:$B1052)+1)</f>
        <v>1051</v>
      </c>
      <c r="C1053" t="s">
        <v>1338</v>
      </c>
      <c r="D1053" s="9">
        <v>100</v>
      </c>
      <c r="E1053">
        <f>SUM(BIASA[[#This Row],[AWAL]]-BIASA[[#This Row],[KELUAR]])</f>
        <v>7</v>
      </c>
      <c r="F1053">
        <v>7</v>
      </c>
      <c r="G1053" t="str">
        <f>IFERROR(INDEX(masuk[CTN],MATCH("B"&amp;ROW()-ROWS($A$1:$A$2),masuk[id],0)),"")</f>
        <v/>
      </c>
      <c r="H1053">
        <f>SUMIF(keluar[concat],BIASA[[#This Row],[concat]],keluar[CTN])</f>
        <v>0</v>
      </c>
      <c r="I1053" s="16" t="str">
        <f>IF(BIASA[[#This Row],[CTN]]=BIASA[[#This Row],[AWAL]],"",BIASA[[#This Row],[CTN]])</f>
        <v/>
      </c>
    </row>
    <row r="1054" spans="1:9" x14ac:dyDescent="0.25">
      <c r="A1054" t="str">
        <f>LOWER(SUBSTITUTE(SUBSTITUTE(SUBSTITUTE(BIASA[[#This Row],[NAMA BARANG]]," ",""),"-",""),".",""))</f>
        <v>jepitanenterjep107(etj)</v>
      </c>
      <c r="B1054">
        <f>IF(BIASA[[#This Row],[CTN]]=0,"",COUNT($B$2:$B1053)+1)</f>
        <v>1052</v>
      </c>
      <c r="C1054" t="s">
        <v>1339</v>
      </c>
      <c r="D1054" s="9">
        <v>10000</v>
      </c>
      <c r="E1054">
        <f>SUM(BIASA[[#This Row],[AWAL]]-BIASA[[#This Row],[KELUAR]])</f>
        <v>8</v>
      </c>
      <c r="F1054">
        <v>8</v>
      </c>
      <c r="G1054" t="str">
        <f>IFERROR(INDEX(masuk[CTN],MATCH("B"&amp;ROW()-ROWS($A$1:$A$2),masuk[id],0)),"")</f>
        <v/>
      </c>
      <c r="H1054">
        <f>SUMIF(keluar[concat],BIASA[[#This Row],[concat]],keluar[CTN])</f>
        <v>0</v>
      </c>
      <c r="I1054" s="16" t="str">
        <f>IF(BIASA[[#This Row],[CTN]]=BIASA[[#This Row],[AWAL]],"",BIASA[[#This Row],[CTN]])</f>
        <v/>
      </c>
    </row>
    <row r="1055" spans="1:9" x14ac:dyDescent="0.25">
      <c r="A1055" t="str">
        <f>LOWER(SUBSTITUTE(SUBSTITUTE(SUBSTITUTE(BIASA[[#This Row],[NAMA BARANG]]," ",""),"-",""),".",""))</f>
        <v>jepitansaja</v>
      </c>
      <c r="B1055">
        <f>IF(BIASA[[#This Row],[CTN]]=0,"",COUNT($B$2:$B1054)+1)</f>
        <v>1053</v>
      </c>
      <c r="C1055" t="s">
        <v>1340</v>
      </c>
      <c r="D1055" s="9" t="s">
        <v>2933</v>
      </c>
      <c r="E1055">
        <f>SUM(BIASA[[#This Row],[AWAL]]-BIASA[[#This Row],[KELUAR]])</f>
        <v>39</v>
      </c>
      <c r="F1055">
        <v>39</v>
      </c>
      <c r="G1055" t="str">
        <f>IFERROR(INDEX(masuk[CTN],MATCH("B"&amp;ROW()-ROWS($A$1:$A$2),masuk[id],0)),"")</f>
        <v/>
      </c>
      <c r="H1055">
        <f>SUMIF(keluar[concat],BIASA[[#This Row],[concat]],keluar[CTN])</f>
        <v>0</v>
      </c>
      <c r="I1055" s="16" t="str">
        <f>IF(BIASA[[#This Row],[CTN]]=BIASA[[#This Row],[AWAL]],"",BIASA[[#This Row],[CTN]])</f>
        <v/>
      </c>
    </row>
    <row r="1056" spans="1:9" x14ac:dyDescent="0.25">
      <c r="A1056" t="str">
        <f>LOWER(SUBSTITUTE(SUBSTITUTE(SUBSTITUTE(BIASA[[#This Row],[NAMA BARANG]]," ",""),"-",""),".",""))</f>
        <v>klipatfluorescent12x12</v>
      </c>
      <c r="B1056">
        <f>IF(BIASA[[#This Row],[CTN]]=0,"",COUNT($B$2:$B1055)+1)</f>
        <v>1054</v>
      </c>
      <c r="C1056" t="s">
        <v>1341</v>
      </c>
      <c r="D1056" s="9">
        <v>1200</v>
      </c>
      <c r="E1056">
        <f>SUM(BIASA[[#This Row],[AWAL]]-BIASA[[#This Row],[KELUAR]])</f>
        <v>3</v>
      </c>
      <c r="F1056">
        <v>4</v>
      </c>
      <c r="G1056" t="str">
        <f>IFERROR(INDEX(masuk[CTN],MATCH("B"&amp;ROW()-ROWS($A$1:$A$2),masuk[id],0)),"")</f>
        <v/>
      </c>
      <c r="H1056">
        <f>SUMIF(keluar[concat],BIASA[[#This Row],[concat]],keluar[CTN])</f>
        <v>1</v>
      </c>
      <c r="I1056" s="16">
        <f>IF(BIASA[[#This Row],[CTN]]=BIASA[[#This Row],[AWAL]],"",BIASA[[#This Row],[CTN]])</f>
        <v>3</v>
      </c>
    </row>
    <row r="1057" spans="1:9" x14ac:dyDescent="0.25">
      <c r="A1057" t="str">
        <f>LOWER(SUBSTITUTE(SUBSTITUTE(SUBSTITUTE(BIASA[[#This Row],[NAMA BARANG]]," ",""),"-",""),".",""))</f>
        <v>klipatfluorescent14x14</v>
      </c>
      <c r="B1057">
        <f>IF(BIASA[[#This Row],[CTN]]=0,"",COUNT($B$2:$B1056)+1)</f>
        <v>1055</v>
      </c>
      <c r="C1057" t="s">
        <v>1342</v>
      </c>
      <c r="D1057" s="9">
        <v>900</v>
      </c>
      <c r="E1057">
        <f>SUM(BIASA[[#This Row],[AWAL]]-BIASA[[#This Row],[KELUAR]])</f>
        <v>6</v>
      </c>
      <c r="F1057">
        <v>7</v>
      </c>
      <c r="G1057" t="str">
        <f>IFERROR(INDEX(masuk[CTN],MATCH("B"&amp;ROW()-ROWS($A$1:$A$2),masuk[id],0)),"")</f>
        <v/>
      </c>
      <c r="H1057">
        <f>SUMIF(keluar[concat],BIASA[[#This Row],[concat]],keluar[CTN])</f>
        <v>1</v>
      </c>
      <c r="I1057" s="16">
        <f>IF(BIASA[[#This Row],[CTN]]=BIASA[[#This Row],[AWAL]],"",BIASA[[#This Row],[CTN]])</f>
        <v>6</v>
      </c>
    </row>
    <row r="1058" spans="1:9" x14ac:dyDescent="0.25">
      <c r="A1058" t="str">
        <f>LOWER(SUBSTITUTE(SUBSTITUTE(SUBSTITUTE(BIASA[[#This Row],[NAMA BARANG]]," ",""),"-",""),".",""))</f>
        <v>klipatfluorescent16x16</v>
      </c>
      <c r="B1058">
        <f>IF(BIASA[[#This Row],[CTN]]=0,"",COUNT($B$2:$B1057)+1)</f>
        <v>1056</v>
      </c>
      <c r="C1058" t="s">
        <v>1343</v>
      </c>
      <c r="D1058" s="9">
        <v>750</v>
      </c>
      <c r="E1058">
        <f>SUM(BIASA[[#This Row],[AWAL]]-BIASA[[#This Row],[KELUAR]])</f>
        <v>7</v>
      </c>
      <c r="F1058">
        <v>7</v>
      </c>
      <c r="G1058" t="str">
        <f>IFERROR(INDEX(masuk[CTN],MATCH("B"&amp;ROW()-ROWS($A$1:$A$2),masuk[id],0)),"")</f>
        <v/>
      </c>
      <c r="H1058">
        <f>SUMIF(keluar[concat],BIASA[[#This Row],[concat]],keluar[CTN])</f>
        <v>0</v>
      </c>
      <c r="I1058" s="16" t="str">
        <f>IF(BIASA[[#This Row],[CTN]]=BIASA[[#This Row],[AWAL]],"",BIASA[[#This Row],[CTN]])</f>
        <v/>
      </c>
    </row>
    <row r="1059" spans="1:9" x14ac:dyDescent="0.25">
      <c r="A1059" t="str">
        <f>LOWER(SUBSTITUTE(SUBSTITUTE(SUBSTITUTE(BIASA[[#This Row],[NAMA BARANG]]," ",""),"-",""),".",""))</f>
        <v>klipatfluorescent20x20</v>
      </c>
      <c r="B1059">
        <f>IF(BIASA[[#This Row],[CTN]]=0,"",COUNT($B$2:$B1058)+1)</f>
        <v>1057</v>
      </c>
      <c r="C1059" t="s">
        <v>1344</v>
      </c>
      <c r="D1059" s="9">
        <v>500</v>
      </c>
      <c r="E1059">
        <f>SUM(BIASA[[#This Row],[AWAL]]-BIASA[[#This Row],[KELUAR]])</f>
        <v>6</v>
      </c>
      <c r="F1059">
        <v>7</v>
      </c>
      <c r="G1059" t="str">
        <f>IFERROR(INDEX(masuk[CTN],MATCH("B"&amp;ROW()-ROWS($A$1:$A$2),masuk[id],0)),"")</f>
        <v/>
      </c>
      <c r="H1059">
        <f>SUMIF(keluar[concat],BIASA[[#This Row],[concat]],keluar[CTN])</f>
        <v>1</v>
      </c>
      <c r="I1059" s="16">
        <f>IF(BIASA[[#This Row],[CTN]]=BIASA[[#This Row],[AWAL]],"",BIASA[[#This Row],[CTN]])</f>
        <v>6</v>
      </c>
    </row>
    <row r="1060" spans="1:9" x14ac:dyDescent="0.25">
      <c r="A1060" t="str">
        <f>LOWER(SUBSTITUTE(SUBSTITUTE(SUBSTITUTE(BIASA[[#This Row],[NAMA BARANG]]," ",""),"-",""),".",""))</f>
        <v>klipatorigamic037</v>
      </c>
      <c r="B1060">
        <f>IF(BIASA[[#This Row],[CTN]]=0,"",COUNT($B$2:$B1059)+1)</f>
        <v>1058</v>
      </c>
      <c r="C1060" t="s">
        <v>1345</v>
      </c>
      <c r="D1060" s="9">
        <v>600</v>
      </c>
      <c r="E1060">
        <f>SUM(BIASA[[#This Row],[AWAL]]-BIASA[[#This Row],[KELUAR]])</f>
        <v>10</v>
      </c>
      <c r="F1060">
        <v>10</v>
      </c>
      <c r="G1060" t="str">
        <f>IFERROR(INDEX(masuk[CTN],MATCH("B"&amp;ROW()-ROWS($A$1:$A$2),masuk[id],0)),"")</f>
        <v/>
      </c>
      <c r="H1060">
        <f>SUMIF(keluar[concat],BIASA[[#This Row],[concat]],keluar[CTN])</f>
        <v>0</v>
      </c>
      <c r="I1060" s="16" t="str">
        <f>IF(BIASA[[#This Row],[CTN]]=BIASA[[#This Row],[AWAL]],"",BIASA[[#This Row],[CTN]])</f>
        <v/>
      </c>
    </row>
    <row r="1061" spans="1:9" x14ac:dyDescent="0.25">
      <c r="A1061" t="str">
        <f>LOWER(SUBSTITUTE(SUBSTITUTE(SUBSTITUTE(BIASA[[#This Row],[NAMA BARANG]]," ",""),"-",""),".",""))</f>
        <v>klipatorigamihl305</v>
      </c>
      <c r="B1061">
        <f>IF(BIASA[[#This Row],[CTN]]=0,"",COUNT($B$2:$B1060)+1)</f>
        <v>1059</v>
      </c>
      <c r="C1061" t="s">
        <v>1346</v>
      </c>
      <c r="D1061" s="9" t="s">
        <v>2786</v>
      </c>
      <c r="E1061">
        <f>SUM(BIASA[[#This Row],[AWAL]]-BIASA[[#This Row],[KELUAR]])</f>
        <v>4</v>
      </c>
      <c r="F1061">
        <v>4</v>
      </c>
      <c r="G1061" t="str">
        <f>IFERROR(INDEX(masuk[CTN],MATCH("B"&amp;ROW()-ROWS($A$1:$A$2),masuk[id],0)),"")</f>
        <v/>
      </c>
      <c r="H1061">
        <f>SUMIF(keluar[concat],BIASA[[#This Row],[concat]],keluar[CTN])</f>
        <v>0</v>
      </c>
      <c r="I1061" s="16" t="str">
        <f>IF(BIASA[[#This Row],[CTN]]=BIASA[[#This Row],[AWAL]],"",BIASA[[#This Row],[CTN]])</f>
        <v/>
      </c>
    </row>
    <row r="1062" spans="1:9" x14ac:dyDescent="0.25">
      <c r="A1062" t="str">
        <f>LOWER(SUBSTITUTE(SUBSTITUTE(SUBSTITUTE(BIASA[[#This Row],[NAMA BARANG]]," ",""),"-",""),".",""))</f>
        <v>kacapembesar8265</v>
      </c>
      <c r="B1062">
        <f>IF(BIASA[[#This Row],[CTN]]=0,"",COUNT($B$2:$B1061)+1)</f>
        <v>1060</v>
      </c>
      <c r="C1062" t="s">
        <v>1347</v>
      </c>
      <c r="D1062" s="9" t="s">
        <v>2811</v>
      </c>
      <c r="E1062">
        <f>SUM(BIASA[[#This Row],[AWAL]]-BIASA[[#This Row],[KELUAR]])</f>
        <v>3</v>
      </c>
      <c r="F1062">
        <v>3</v>
      </c>
      <c r="G1062" t="str">
        <f>IFERROR(INDEX(masuk[CTN],MATCH("B"&amp;ROW()-ROWS($A$1:$A$2),masuk[id],0)),"")</f>
        <v/>
      </c>
      <c r="H1062">
        <f>SUMIF(keluar[concat],BIASA[[#This Row],[concat]],keluar[CTN])</f>
        <v>0</v>
      </c>
      <c r="I1062" s="16" t="str">
        <f>IF(BIASA[[#This Row],[CTN]]=BIASA[[#This Row],[AWAL]],"",BIASA[[#This Row],[CTN]])</f>
        <v/>
      </c>
    </row>
    <row r="1063" spans="1:9" x14ac:dyDescent="0.25">
      <c r="A1063" t="str">
        <f>LOWER(SUBSTITUTE(SUBSTITUTE(SUBSTITUTE(BIASA[[#This Row],[NAMA BARANG]]," ",""),"-",""),".",""))</f>
        <v>kacapembesarkuncisd8848</v>
      </c>
      <c r="B1063">
        <f>IF(BIASA[[#This Row],[CTN]]=0,"",COUNT($B$2:$B1062)+1)</f>
        <v>1061</v>
      </c>
      <c r="C1063" t="s">
        <v>1348</v>
      </c>
      <c r="D1063" s="9" t="s">
        <v>2847</v>
      </c>
      <c r="E1063">
        <f>SUM(BIASA[[#This Row],[AWAL]]-BIASA[[#This Row],[KELUAR]])</f>
        <v>1</v>
      </c>
      <c r="F1063">
        <v>1</v>
      </c>
      <c r="G1063" t="str">
        <f>IFERROR(INDEX(masuk[CTN],MATCH("B"&amp;ROW()-ROWS($A$1:$A$2),masuk[id],0)),"")</f>
        <v/>
      </c>
      <c r="H1063">
        <f>SUMIF(keluar[concat],BIASA[[#This Row],[concat]],keluar[CTN])</f>
        <v>0</v>
      </c>
      <c r="I1063" s="16" t="str">
        <f>IF(BIASA[[#This Row],[CTN]]=BIASA[[#This Row],[AWAL]],"",BIASA[[#This Row],[CTN]])</f>
        <v/>
      </c>
    </row>
    <row r="1064" spans="1:9" x14ac:dyDescent="0.25">
      <c r="A1064" t="str">
        <f>LOWER(SUBSTITUTE(SUBSTITUTE(SUBSTITUTE(BIASA[[#This Row],[NAMA BARANG]]," ",""),"-",""),".",""))</f>
        <v>kacapembesarn3775d/h</v>
      </c>
      <c r="B1064">
        <f>IF(BIASA[[#This Row],[CTN]]=0,"",COUNT($B$2:$B1063)+1)</f>
        <v>1062</v>
      </c>
      <c r="C1064" t="s">
        <v>1349</v>
      </c>
      <c r="D1064" s="9" t="s">
        <v>2820</v>
      </c>
      <c r="E1064">
        <f>SUM(BIASA[[#This Row],[AWAL]]-BIASA[[#This Row],[KELUAR]])</f>
        <v>3</v>
      </c>
      <c r="F1064">
        <v>3</v>
      </c>
      <c r="G1064" t="str">
        <f>IFERROR(INDEX(masuk[CTN],MATCH("B"&amp;ROW()-ROWS($A$1:$A$2),masuk[id],0)),"")</f>
        <v/>
      </c>
      <c r="H1064">
        <f>SUMIF(keluar[concat],BIASA[[#This Row],[concat]],keluar[CTN])</f>
        <v>0</v>
      </c>
      <c r="I1064" s="16" t="str">
        <f>IF(BIASA[[#This Row],[CTN]]=BIASA[[#This Row],[AWAL]],"",BIASA[[#This Row],[CTN]])</f>
        <v/>
      </c>
    </row>
    <row r="1065" spans="1:9" x14ac:dyDescent="0.25">
      <c r="A1065" t="str">
        <f>LOWER(SUBSTITUTE(SUBSTITUTE(SUBSTITUTE(BIASA[[#This Row],[NAMA BARANG]]," ",""),"-",""),".",""))</f>
        <v>kacapembesartf75+rakit</v>
      </c>
      <c r="B1065">
        <f>IF(BIASA[[#This Row],[CTN]]=0,"",COUNT($B$2:$B1064)+1)</f>
        <v>1063</v>
      </c>
      <c r="C1065" t="s">
        <v>1350</v>
      </c>
      <c r="D1065" s="9" t="s">
        <v>221</v>
      </c>
      <c r="E1065">
        <f>SUM(BIASA[[#This Row],[AWAL]]-BIASA[[#This Row],[KELUAR]])</f>
        <v>4</v>
      </c>
      <c r="F1065">
        <v>4</v>
      </c>
      <c r="G1065" t="str">
        <f>IFERROR(INDEX(masuk[CTN],MATCH("B"&amp;ROW()-ROWS($A$1:$A$2),masuk[id],0)),"")</f>
        <v/>
      </c>
      <c r="H1065">
        <f>SUMIF(keluar[concat],BIASA[[#This Row],[concat]],keluar[CTN])</f>
        <v>0</v>
      </c>
      <c r="I1065" s="16" t="str">
        <f>IF(BIASA[[#This Row],[CTN]]=BIASA[[#This Row],[AWAL]],"",BIASA[[#This Row],[CTN]])</f>
        <v/>
      </c>
    </row>
    <row r="1066" spans="1:9" x14ac:dyDescent="0.25">
      <c r="A1066" t="str">
        <f>LOWER(SUBSTITUTE(SUBSTITUTE(SUBSTITUTE(BIASA[[#This Row],[NAMA BARANG]]," ",""),"-",""),".",""))</f>
        <v>kacapembesar+kompas1000gf</v>
      </c>
      <c r="B1066">
        <f>IF(BIASA[[#This Row],[CTN]]=0,"",COUNT($B$2:$B1065)+1)</f>
        <v>1064</v>
      </c>
      <c r="C1066" t="s">
        <v>1351</v>
      </c>
      <c r="D1066" s="9" t="s">
        <v>2934</v>
      </c>
      <c r="E1066">
        <f>SUM(BIASA[[#This Row],[AWAL]]-BIASA[[#This Row],[KELUAR]])</f>
        <v>7</v>
      </c>
      <c r="F1066">
        <v>7</v>
      </c>
      <c r="G1066" t="str">
        <f>IFERROR(INDEX(masuk[CTN],MATCH("B"&amp;ROW()-ROWS($A$1:$A$2),masuk[id],0)),"")</f>
        <v/>
      </c>
      <c r="H1066">
        <f>SUMIF(keluar[concat],BIASA[[#This Row],[concat]],keluar[CTN])</f>
        <v>0</v>
      </c>
      <c r="I1066" s="16" t="str">
        <f>IF(BIASA[[#This Row],[CTN]]=BIASA[[#This Row],[AWAL]],"",BIASA[[#This Row],[CTN]])</f>
        <v/>
      </c>
    </row>
    <row r="1067" spans="1:9" x14ac:dyDescent="0.25">
      <c r="A1067" t="str">
        <f>LOWER(SUBSTITUTE(SUBSTITUTE(SUBSTITUTE(BIASA[[#This Row],[NAMA BARANG]]," ",""),"-",""),".",""))</f>
        <v>kantongbuahkenjoy</v>
      </c>
      <c r="B1067">
        <f>IF(BIASA[[#This Row],[CTN]]=0,"",COUNT($B$2:$B1066)+1)</f>
        <v>1065</v>
      </c>
      <c r="C1067" t="s">
        <v>1352</v>
      </c>
      <c r="D1067" s="9" t="s">
        <v>2935</v>
      </c>
      <c r="E1067">
        <f>SUM(BIASA[[#This Row],[AWAL]]-BIASA[[#This Row],[KELUAR]])</f>
        <v>2</v>
      </c>
      <c r="F1067">
        <v>2</v>
      </c>
      <c r="G1067" t="str">
        <f>IFERROR(INDEX(masuk[CTN],MATCH("B"&amp;ROW()-ROWS($A$1:$A$2),masuk[id],0)),"")</f>
        <v/>
      </c>
      <c r="H1067">
        <f>SUMIF(keluar[concat],BIASA[[#This Row],[concat]],keluar[CTN])</f>
        <v>0</v>
      </c>
      <c r="I1067" s="16" t="str">
        <f>IF(BIASA[[#This Row],[CTN]]=BIASA[[#This Row],[AWAL]],"",BIASA[[#This Row],[CTN]])</f>
        <v/>
      </c>
    </row>
    <row r="1068" spans="1:9" x14ac:dyDescent="0.25">
      <c r="A1068" t="str">
        <f>LOWER(SUBSTITUTE(SUBSTITUTE(SUBSTITUTE(BIASA[[#This Row],[NAMA BARANG]]," ",""),"-",""),".",""))</f>
        <v>kantongopp18x36</v>
      </c>
      <c r="B1068">
        <f>IF(BIASA[[#This Row],[CTN]]=0,"",COUNT($B$2:$B1067)+1)</f>
        <v>1066</v>
      </c>
      <c r="C1068" t="s">
        <v>1353</v>
      </c>
      <c r="D1068" s="9">
        <v>700</v>
      </c>
      <c r="E1068">
        <f>SUM(BIASA[[#This Row],[AWAL]]-BIASA[[#This Row],[KELUAR]])</f>
        <v>1</v>
      </c>
      <c r="F1068">
        <v>1</v>
      </c>
      <c r="G1068" t="str">
        <f>IFERROR(INDEX(masuk[CTN],MATCH("B"&amp;ROW()-ROWS($A$1:$A$2),masuk[id],0)),"")</f>
        <v/>
      </c>
      <c r="H1068">
        <f>SUMIF(keluar[concat],BIASA[[#This Row],[concat]],keluar[CTN])</f>
        <v>0</v>
      </c>
      <c r="I1068" s="16" t="str">
        <f>IF(BIASA[[#This Row],[CTN]]=BIASA[[#This Row],[AWAL]],"",BIASA[[#This Row],[CTN]])</f>
        <v/>
      </c>
    </row>
    <row r="1069" spans="1:9" x14ac:dyDescent="0.25">
      <c r="A1069" t="str">
        <f>LOWER(SUBSTITUTE(SUBSTITUTE(SUBSTITUTE(BIASA[[#This Row],[NAMA BARANG]]," ",""),"-",""),".",""))</f>
        <v>kantongopp20x40</v>
      </c>
      <c r="B1069">
        <f>IF(BIASA[[#This Row],[CTN]]=0,"",COUNT($B$2:$B1068)+1)</f>
        <v>1067</v>
      </c>
      <c r="C1069" t="s">
        <v>1354</v>
      </c>
      <c r="D1069" s="9">
        <v>700</v>
      </c>
      <c r="E1069">
        <f>SUM(BIASA[[#This Row],[AWAL]]-BIASA[[#This Row],[KELUAR]])</f>
        <v>5</v>
      </c>
      <c r="F1069">
        <v>5</v>
      </c>
      <c r="G1069" t="str">
        <f>IFERROR(INDEX(masuk[CTN],MATCH("B"&amp;ROW()-ROWS($A$1:$A$2),masuk[id],0)),"")</f>
        <v/>
      </c>
      <c r="H1069">
        <f>SUMIF(keluar[concat],BIASA[[#This Row],[concat]],keluar[CTN])</f>
        <v>0</v>
      </c>
      <c r="I1069" s="16" t="str">
        <f>IF(BIASA[[#This Row],[CTN]]=BIASA[[#This Row],[AWAL]],"",BIASA[[#This Row],[CTN]])</f>
        <v/>
      </c>
    </row>
    <row r="1070" spans="1:9" x14ac:dyDescent="0.25">
      <c r="A1070" t="str">
        <f>LOWER(SUBSTITUTE(SUBSTITUTE(SUBSTITUTE(BIASA[[#This Row],[NAMA BARANG]]," ",""),"-",""),".",""))</f>
        <v>kantongopp25x50</v>
      </c>
      <c r="B1070">
        <f>IF(BIASA[[#This Row],[CTN]]=0,"",COUNT($B$2:$B1069)+1)</f>
        <v>1068</v>
      </c>
      <c r="C1070" t="s">
        <v>1355</v>
      </c>
      <c r="D1070" s="9" t="s">
        <v>2936</v>
      </c>
      <c r="E1070">
        <f>SUM(BIASA[[#This Row],[AWAL]]-BIASA[[#This Row],[KELUAR]])</f>
        <v>6</v>
      </c>
      <c r="F1070">
        <v>6</v>
      </c>
      <c r="G1070" t="str">
        <f>IFERROR(INDEX(masuk[CTN],MATCH("B"&amp;ROW()-ROWS($A$1:$A$2),masuk[id],0)),"")</f>
        <v/>
      </c>
      <c r="H1070">
        <f>SUMIF(keluar[concat],BIASA[[#This Row],[concat]],keluar[CTN])</f>
        <v>0</v>
      </c>
      <c r="I1070" s="16" t="str">
        <f>IF(BIASA[[#This Row],[CTN]]=BIASA[[#This Row],[AWAL]],"",BIASA[[#This Row],[CTN]])</f>
        <v/>
      </c>
    </row>
    <row r="1071" spans="1:9" x14ac:dyDescent="0.25">
      <c r="A1071" t="str">
        <f>LOWER(SUBSTITUTE(SUBSTITUTE(SUBSTITUTE(BIASA[[#This Row],[NAMA BARANG]]," ",""),"-",""),".",""))</f>
        <v>kantongplastikpitabch</v>
      </c>
      <c r="B1071">
        <f>IF(BIASA[[#This Row],[CTN]]=0,"",COUNT($B$2:$B1070)+1)</f>
        <v>1069</v>
      </c>
      <c r="C1071" t="s">
        <v>1356</v>
      </c>
      <c r="D1071" s="9">
        <v>400</v>
      </c>
      <c r="E1071">
        <f>SUM(BIASA[[#This Row],[AWAL]]-BIASA[[#This Row],[KELUAR]])</f>
        <v>8</v>
      </c>
      <c r="F1071">
        <v>8</v>
      </c>
      <c r="G1071" t="str">
        <f>IFERROR(INDEX(masuk[CTN],MATCH("B"&amp;ROW()-ROWS($A$1:$A$2),masuk[id],0)),"")</f>
        <v/>
      </c>
      <c r="H1071">
        <f>SUMIF(keluar[concat],BIASA[[#This Row],[concat]],keluar[CTN])</f>
        <v>0</v>
      </c>
      <c r="I1071" s="16" t="str">
        <f>IF(BIASA[[#This Row],[CTN]]=BIASA[[#This Row],[AWAL]],"",BIASA[[#This Row],[CTN]])</f>
        <v/>
      </c>
    </row>
    <row r="1072" spans="1:9" x14ac:dyDescent="0.25">
      <c r="A1072" t="str">
        <f>LOWER(SUBSTITUTE(SUBSTITUTE(SUBSTITUTE(BIASA[[#This Row],[NAMA BARANG]]," ",""),"-",""),".",""))</f>
        <v>kantongultahkecildisney</v>
      </c>
      <c r="B1072">
        <f>IF(BIASA[[#This Row],[CTN]]=0,"",COUNT($B$2:$B1071)+1)</f>
        <v>1070</v>
      </c>
      <c r="C1072" t="s">
        <v>1357</v>
      </c>
      <c r="D1072" s="9">
        <v>600</v>
      </c>
      <c r="E1072">
        <f>SUM(BIASA[[#This Row],[AWAL]]-BIASA[[#This Row],[KELUAR]])</f>
        <v>1</v>
      </c>
      <c r="F1072">
        <v>1</v>
      </c>
      <c r="G1072" t="str">
        <f>IFERROR(INDEX(masuk[CTN],MATCH("B"&amp;ROW()-ROWS($A$1:$A$2),masuk[id],0)),"")</f>
        <v/>
      </c>
      <c r="H1072">
        <f>SUMIF(keluar[concat],BIASA[[#This Row],[concat]],keluar[CTN])</f>
        <v>0</v>
      </c>
      <c r="I1072" s="16" t="str">
        <f>IF(BIASA[[#This Row],[CTN]]=BIASA[[#This Row],[AWAL]],"",BIASA[[#This Row],[CTN]])</f>
        <v/>
      </c>
    </row>
    <row r="1073" spans="1:9" x14ac:dyDescent="0.25">
      <c r="A1073" t="str">
        <f>LOWER(SUBSTITUTE(SUBSTITUTE(SUBSTITUTE(BIASA[[#This Row],[NAMA BARANG]]," ",""),"-",""),".",""))</f>
        <v>karbons/bdoubleb</v>
      </c>
      <c r="B1073">
        <f>IF(BIASA[[#This Row],[CTN]]=0,"",COUNT($B$2:$B1072)+1)</f>
        <v>1071</v>
      </c>
      <c r="C1073" t="s">
        <v>1359</v>
      </c>
      <c r="D1073" s="9" t="s">
        <v>237</v>
      </c>
      <c r="E1073">
        <f>SUM(BIASA[[#This Row],[AWAL]]-BIASA[[#This Row],[KELUAR]])</f>
        <v>9</v>
      </c>
      <c r="F1073">
        <v>9</v>
      </c>
      <c r="G1073" t="str">
        <f>IFERROR(INDEX(masuk[CTN],MATCH("B"&amp;ROW()-ROWS($A$1:$A$2),masuk[id],0)),"")</f>
        <v/>
      </c>
      <c r="H1073">
        <f>SUMIF(keluar[concat],BIASA[[#This Row],[concat]],keluar[CTN])</f>
        <v>0</v>
      </c>
      <c r="I1073" s="16" t="str">
        <f>IF(BIASA[[#This Row],[CTN]]=BIASA[[#This Row],[AWAL]],"",BIASA[[#This Row],[CTN]])</f>
        <v/>
      </c>
    </row>
    <row r="1074" spans="1:9" x14ac:dyDescent="0.25">
      <c r="A1074" t="str">
        <f>LOWER(SUBSTITUTE(SUBSTITUTE(SUBSTITUTE(BIASA[[#This Row],[NAMA BARANG]]," ",""),"-",""),".",""))</f>
        <v>karbons/bdoubleb(f)</v>
      </c>
      <c r="B1074">
        <f>IF(BIASA[[#This Row],[CTN]]=0,"",COUNT($B$2:$B1073)+1)</f>
        <v>1072</v>
      </c>
      <c r="C1074" t="s">
        <v>1360</v>
      </c>
      <c r="D1074" s="9" t="s">
        <v>237</v>
      </c>
      <c r="E1074">
        <f>SUM(BIASA[[#This Row],[AWAL]]-BIASA[[#This Row],[KELUAR]])</f>
        <v>5</v>
      </c>
      <c r="F1074">
        <v>5</v>
      </c>
      <c r="G1074" t="str">
        <f>IFERROR(INDEX(masuk[CTN],MATCH("B"&amp;ROW()-ROWS($A$1:$A$2),masuk[id],0)),"")</f>
        <v/>
      </c>
      <c r="H1074">
        <f>SUMIF(keluar[concat],BIASA[[#This Row],[concat]],keluar[CTN])</f>
        <v>0</v>
      </c>
      <c r="I1074" s="16" t="str">
        <f>IF(BIASA[[#This Row],[CTN]]=BIASA[[#This Row],[AWAL]],"",BIASA[[#This Row],[CTN]])</f>
        <v/>
      </c>
    </row>
    <row r="1075" spans="1:9" x14ac:dyDescent="0.25">
      <c r="A1075" t="str">
        <f>LOWER(SUBSTITUTE(SUBSTITUTE(SUBSTITUTE(BIASA[[#This Row],[NAMA BARANG]]," ",""),"-",""),".",""))</f>
        <v>karetbbebeksawah</v>
      </c>
      <c r="B1075">
        <f>IF(BIASA[[#This Row],[CTN]]=0,"",COUNT($B$2:$B1074)+1)</f>
        <v>1073</v>
      </c>
      <c r="C1075" t="s">
        <v>1361</v>
      </c>
      <c r="D1075" s="9" t="s">
        <v>2937</v>
      </c>
      <c r="E1075">
        <f>SUM(BIASA[[#This Row],[AWAL]]-BIASA[[#This Row],[KELUAR]])</f>
        <v>6</v>
      </c>
      <c r="F1075">
        <v>7</v>
      </c>
      <c r="G1075" t="str">
        <f>IFERROR(INDEX(masuk[CTN],MATCH("B"&amp;ROW()-ROWS($A$1:$A$2),masuk[id],0)),"")</f>
        <v/>
      </c>
      <c r="H1075">
        <f>SUMIF(keluar[concat],BIASA[[#This Row],[concat]],keluar[CTN])</f>
        <v>1</v>
      </c>
      <c r="I1075" s="16">
        <f>IF(BIASA[[#This Row],[CTN]]=BIASA[[#This Row],[AWAL]],"",BIASA[[#This Row],[CTN]])</f>
        <v>6</v>
      </c>
    </row>
    <row r="1076" spans="1:9" x14ac:dyDescent="0.25">
      <c r="A1076" t="str">
        <f>LOWER(SUBSTITUTE(SUBSTITUTE(SUBSTITUTE(BIASA[[#This Row],[NAMA BARANG]]," ",""),"-",""),".",""))</f>
        <v>karetpentilk</v>
      </c>
      <c r="B1076">
        <f>IF(BIASA[[#This Row],[CTN]]=0,"",COUNT($B$2:$B1075)+1)</f>
        <v>1074</v>
      </c>
      <c r="C1076" t="s">
        <v>1362</v>
      </c>
      <c r="D1076" s="9" t="s">
        <v>2938</v>
      </c>
      <c r="E1076">
        <f>SUM(BIASA[[#This Row],[AWAL]]-BIASA[[#This Row],[KELUAR]])</f>
        <v>9</v>
      </c>
      <c r="F1076">
        <v>9</v>
      </c>
      <c r="G1076" t="str">
        <f>IFERROR(INDEX(masuk[CTN],MATCH("B"&amp;ROW()-ROWS($A$1:$A$2),masuk[id],0)),"")</f>
        <v/>
      </c>
      <c r="H1076">
        <f>SUMIF(keluar[concat],BIASA[[#This Row],[concat]],keluar[CTN])</f>
        <v>0</v>
      </c>
      <c r="I1076" s="16" t="str">
        <f>IF(BIASA[[#This Row],[CTN]]=BIASA[[#This Row],[AWAL]],"",BIASA[[#This Row],[CTN]])</f>
        <v/>
      </c>
    </row>
    <row r="1077" spans="1:9" x14ac:dyDescent="0.25">
      <c r="A1077" t="str">
        <f>LOWER(SUBSTITUTE(SUBSTITUTE(SUBSTITUTE(BIASA[[#This Row],[NAMA BARANG]]," ",""),"-",""),".",""))</f>
        <v>kartustockfoliohj</v>
      </c>
      <c r="B1077">
        <f>IF(BIASA[[#This Row],[CTN]]=0,"",COUNT($B$2:$B1076)+1)</f>
        <v>1075</v>
      </c>
      <c r="C1077" t="s">
        <v>1363</v>
      </c>
      <c r="D1077" s="9">
        <v>10</v>
      </c>
      <c r="E1077">
        <f>SUM(BIASA[[#This Row],[AWAL]]-BIASA[[#This Row],[KELUAR]])</f>
        <v>28</v>
      </c>
      <c r="F1077">
        <v>28</v>
      </c>
      <c r="G1077" t="str">
        <f>IFERROR(INDEX(masuk[CTN],MATCH("B"&amp;ROW()-ROWS($A$1:$A$2),masuk[id],0)),"")</f>
        <v/>
      </c>
      <c r="H1077">
        <f>SUMIF(keluar[concat],BIASA[[#This Row],[concat]],keluar[CTN])</f>
        <v>0</v>
      </c>
      <c r="I1077" s="16" t="str">
        <f>IF(BIASA[[#This Row],[CTN]]=BIASA[[#This Row],[AWAL]],"",BIASA[[#This Row],[CTN]])</f>
        <v/>
      </c>
    </row>
    <row r="1078" spans="1:9" x14ac:dyDescent="0.25">
      <c r="A1078" t="str">
        <f>LOWER(SUBSTITUTE(SUBSTITUTE(SUBSTITUTE(BIASA[[#This Row],[NAMA BARANG]]," ",""),"-",""),".",""))</f>
        <v>kartustockfoliok(16)/b(10)</v>
      </c>
      <c r="B1078">
        <f>IF(BIASA[[#This Row],[CTN]]=0,"",COUNT($B$2:$B1077)+1)</f>
        <v>1076</v>
      </c>
      <c r="C1078" t="s">
        <v>3306</v>
      </c>
      <c r="D1078" s="9">
        <v>10</v>
      </c>
      <c r="E1078">
        <f>SUM(BIASA[[#This Row],[AWAL]]-BIASA[[#This Row],[KELUAR]])</f>
        <v>26</v>
      </c>
      <c r="F1078">
        <v>27</v>
      </c>
      <c r="G1078" t="str">
        <f>IFERROR(INDEX(masuk[CTN],MATCH("B"&amp;ROW()-ROWS($A$1:$A$2),masuk[id],0)),"")</f>
        <v/>
      </c>
      <c r="H1078">
        <f>SUMIF(keluar[concat],BIASA[[#This Row],[concat]],keluar[CTN])</f>
        <v>1</v>
      </c>
      <c r="I1078" s="16">
        <f>IF(BIASA[[#This Row],[CTN]]=BIASA[[#This Row],[AWAL]],"",BIASA[[#This Row],[CTN]])</f>
        <v>26</v>
      </c>
    </row>
    <row r="1079" spans="1:9" x14ac:dyDescent="0.25">
      <c r="A1079" t="str">
        <f>LOWER(SUBSTITUTE(SUBSTITUTE(SUBSTITUTE(BIASA[[#This Row],[NAMA BARANG]]," ",""),"-",""),".",""))</f>
        <v>kartustockfoliom(18)/p(12)</v>
      </c>
      <c r="B1079">
        <f>IF(BIASA[[#This Row],[CTN]]=0,"",COUNT($B$2:$B1078)+1)</f>
        <v>1077</v>
      </c>
      <c r="C1079" t="s">
        <v>1364</v>
      </c>
      <c r="D1079" s="9">
        <v>10</v>
      </c>
      <c r="E1079">
        <f>SUM(BIASA[[#This Row],[AWAL]]-BIASA[[#This Row],[KELUAR]])</f>
        <v>30</v>
      </c>
      <c r="F1079">
        <v>30</v>
      </c>
      <c r="G1079" t="str">
        <f>IFERROR(INDEX(masuk[CTN],MATCH("B"&amp;ROW()-ROWS($A$1:$A$2),masuk[id],0)),"")</f>
        <v/>
      </c>
      <c r="H1079">
        <f>SUMIF(keluar[concat],BIASA[[#This Row],[concat]],keluar[CTN])</f>
        <v>0</v>
      </c>
      <c r="I1079" s="16" t="str">
        <f>IF(BIASA[[#This Row],[CTN]]=BIASA[[#This Row],[AWAL]],"",BIASA[[#This Row],[CTN]])</f>
        <v/>
      </c>
    </row>
    <row r="1080" spans="1:9" x14ac:dyDescent="0.25">
      <c r="A1080" t="str">
        <f>LOWER(SUBSTITUTE(SUBSTITUTE(SUBSTITUTE(BIASA[[#This Row],[NAMA BARANG]]," ",""),"-",""),".",""))</f>
        <v>kartustockkwartob</v>
      </c>
      <c r="B1080">
        <f>IF(BIASA[[#This Row],[CTN]]=0,"",COUNT($B$2:$B1079)+1)</f>
        <v>1078</v>
      </c>
      <c r="C1080" t="s">
        <v>3249</v>
      </c>
      <c r="D1080" s="9" t="s">
        <v>2939</v>
      </c>
      <c r="E1080">
        <f>SUM(BIASA[[#This Row],[AWAL]]-BIASA[[#This Row],[KELUAR]])</f>
        <v>14</v>
      </c>
      <c r="F1080">
        <v>14</v>
      </c>
      <c r="G1080" t="str">
        <f>IFERROR(INDEX(masuk[CTN],MATCH("B"&amp;ROW()-ROWS($A$1:$A$2),masuk[id],0)),"")</f>
        <v/>
      </c>
      <c r="H1080">
        <f>SUMIF(keluar[concat],BIASA[[#This Row],[concat]],keluar[CTN])</f>
        <v>0</v>
      </c>
      <c r="I1080" s="16" t="str">
        <f>IF(BIASA[[#This Row],[CTN]]=BIASA[[#This Row],[AWAL]],"",BIASA[[#This Row],[CTN]])</f>
        <v/>
      </c>
    </row>
    <row r="1081" spans="1:9" x14ac:dyDescent="0.25">
      <c r="A1081" t="str">
        <f>LOWER(SUBSTITUTE(SUBSTITUTE(SUBSTITUTE(BIASA[[#This Row],[NAMA BARANG]]," ",""),"-",""),".",""))</f>
        <v>kartustockkwartohj</v>
      </c>
      <c r="B1081">
        <f>IF(BIASA[[#This Row],[CTN]]=0,"",COUNT($B$2:$B1080)+1)</f>
        <v>1079</v>
      </c>
      <c r="C1081" t="s">
        <v>3252</v>
      </c>
      <c r="D1081" s="9" t="s">
        <v>2939</v>
      </c>
      <c r="E1081">
        <f>SUM(BIASA[[#This Row],[AWAL]]-BIASA[[#This Row],[KELUAR]])</f>
        <v>13</v>
      </c>
      <c r="F1081">
        <v>14</v>
      </c>
      <c r="G1081" t="str">
        <f>IFERROR(INDEX(masuk[CTN],MATCH("B"&amp;ROW()-ROWS($A$1:$A$2),masuk[id],0)),"")</f>
        <v/>
      </c>
      <c r="H1081">
        <f>SUMIF(keluar[concat],BIASA[[#This Row],[concat]],keluar[CTN])</f>
        <v>1</v>
      </c>
      <c r="I1081" s="16">
        <f>IF(BIASA[[#This Row],[CTN]]=BIASA[[#This Row],[AWAL]],"",BIASA[[#This Row],[CTN]])</f>
        <v>13</v>
      </c>
    </row>
    <row r="1082" spans="1:9" x14ac:dyDescent="0.25">
      <c r="A1082" t="str">
        <f>LOWER(SUBSTITUTE(SUBSTITUTE(SUBSTITUTE(BIASA[[#This Row],[NAMA BARANG]]," ",""),"-",""),".",""))</f>
        <v>kartustockkwartok</v>
      </c>
      <c r="B1082">
        <f>IF(BIASA[[#This Row],[CTN]]=0,"",COUNT($B$2:$B1081)+1)</f>
        <v>1080</v>
      </c>
      <c r="C1082" t="s">
        <v>3250</v>
      </c>
      <c r="D1082" s="9" t="s">
        <v>2939</v>
      </c>
      <c r="E1082">
        <f>SUM(BIASA[[#This Row],[AWAL]]-BIASA[[#This Row],[KELUAR]])</f>
        <v>18</v>
      </c>
      <c r="F1082">
        <v>18</v>
      </c>
      <c r="G1082" t="str">
        <f>IFERROR(INDEX(masuk[CTN],MATCH("B"&amp;ROW()-ROWS($A$1:$A$2),masuk[id],0)),"")</f>
        <v/>
      </c>
      <c r="H1082">
        <f>SUMIF(keluar[concat],BIASA[[#This Row],[concat]],keluar[CTN])</f>
        <v>0</v>
      </c>
      <c r="I1082" s="16" t="str">
        <f>IF(BIASA[[#This Row],[CTN]]=BIASA[[#This Row],[AWAL]],"",BIASA[[#This Row],[CTN]])</f>
        <v/>
      </c>
    </row>
    <row r="1083" spans="1:9" x14ac:dyDescent="0.25">
      <c r="A1083" t="str">
        <f>LOWER(SUBSTITUTE(SUBSTITUTE(SUBSTITUTE(BIASA[[#This Row],[NAMA BARANG]]," ",""),"-",""),".",""))</f>
        <v>kartustockkwartom</v>
      </c>
      <c r="B1083">
        <f>IF(BIASA[[#This Row],[CTN]]=0,"",COUNT($B$2:$B1082)+1)</f>
        <v>1081</v>
      </c>
      <c r="C1083" t="s">
        <v>3251</v>
      </c>
      <c r="D1083" s="9" t="s">
        <v>2939</v>
      </c>
      <c r="E1083">
        <f>SUM(BIASA[[#This Row],[AWAL]]-BIASA[[#This Row],[KELUAR]])</f>
        <v>15</v>
      </c>
      <c r="F1083">
        <v>15</v>
      </c>
      <c r="G1083" t="str">
        <f>IFERROR(INDEX(masuk[CTN],MATCH("B"&amp;ROW()-ROWS($A$1:$A$2),masuk[id],0)),"")</f>
        <v/>
      </c>
      <c r="H1083">
        <f>SUMIF(keluar[concat],BIASA[[#This Row],[concat]],keluar[CTN])</f>
        <v>0</v>
      </c>
      <c r="I1083" s="16" t="str">
        <f>IF(BIASA[[#This Row],[CTN]]=BIASA[[#This Row],[AWAL]],"",BIASA[[#This Row],[CTN]])</f>
        <v/>
      </c>
    </row>
    <row r="1084" spans="1:9" x14ac:dyDescent="0.25">
      <c r="A1084" t="str">
        <f>LOWER(SUBSTITUTE(SUBSTITUTE(SUBSTITUTE(BIASA[[#This Row],[NAMA BARANG]]," ",""),"-",""),".",""))</f>
        <v>kartustockkwartop</v>
      </c>
      <c r="B1084">
        <f>IF(BIASA[[#This Row],[CTN]]=0,"",COUNT($B$2:$B1083)+1)</f>
        <v>1082</v>
      </c>
      <c r="C1084" t="s">
        <v>3246</v>
      </c>
      <c r="D1084" s="9" t="s">
        <v>2939</v>
      </c>
      <c r="E1084">
        <f>SUM(BIASA[[#This Row],[AWAL]]-BIASA[[#This Row],[KELUAR]])</f>
        <v>9</v>
      </c>
      <c r="F1084">
        <v>10</v>
      </c>
      <c r="G1084" t="str">
        <f>IFERROR(INDEX(masuk[CTN],MATCH("B"&amp;ROW()-ROWS($A$1:$A$2),masuk[id],0)),"")</f>
        <v/>
      </c>
      <c r="H1084">
        <f>SUMIF(keluar[concat],BIASA[[#This Row],[concat]],keluar[CTN])</f>
        <v>1</v>
      </c>
      <c r="I1084" s="16">
        <f>IF(BIASA[[#This Row],[CTN]]=BIASA[[#This Row],[AWAL]],"",BIASA[[#This Row],[CTN]])</f>
        <v>9</v>
      </c>
    </row>
    <row r="1085" spans="1:9" x14ac:dyDescent="0.25">
      <c r="A1085" t="str">
        <f>LOWER(SUBSTITUTE(SUBSTITUTE(SUBSTITUTE(BIASA[[#This Row],[NAMA BARANG]]," ",""),"-",""),".",""))</f>
        <v>kartuucapananjing(84)</v>
      </c>
      <c r="B1085">
        <f>IF(BIASA[[#This Row],[CTN]]=0,"",COUNT($B$2:$B1084)+1)</f>
        <v>1083</v>
      </c>
      <c r="C1085" t="s">
        <v>1365</v>
      </c>
      <c r="D1085" s="9" t="s">
        <v>2940</v>
      </c>
      <c r="E1085">
        <f>SUM(BIASA[[#This Row],[AWAL]]-BIASA[[#This Row],[KELUAR]])</f>
        <v>9</v>
      </c>
      <c r="F1085">
        <v>9</v>
      </c>
      <c r="G1085" t="str">
        <f>IFERROR(INDEX(masuk[CTN],MATCH("B"&amp;ROW()-ROWS($A$1:$A$2),masuk[id],0)),"")</f>
        <v/>
      </c>
      <c r="H1085">
        <f>SUMIF(keluar[concat],BIASA[[#This Row],[concat]],keluar[CTN])</f>
        <v>0</v>
      </c>
      <c r="I1085" s="16" t="str">
        <f>IF(BIASA[[#This Row],[CTN]]=BIASA[[#This Row],[AWAL]],"",BIASA[[#This Row],[CTN]])</f>
        <v/>
      </c>
    </row>
    <row r="1086" spans="1:9" x14ac:dyDescent="0.25">
      <c r="A1086" t="str">
        <f>LOWER(SUBSTITUTE(SUBSTITUTE(SUBSTITUTE(BIASA[[#This Row],[NAMA BARANG]]," ",""),"-",""),".",""))</f>
        <v>kartuundangananakalpindo</v>
      </c>
      <c r="B1086">
        <f>IF(BIASA[[#This Row],[CTN]]=0,"",COUNT($B$2:$B1085)+1)</f>
        <v>1084</v>
      </c>
      <c r="C1086" t="s">
        <v>1366</v>
      </c>
      <c r="D1086" s="9" t="s">
        <v>2941</v>
      </c>
      <c r="E1086">
        <f>SUM(BIASA[[#This Row],[AWAL]]-BIASA[[#This Row],[KELUAR]])</f>
        <v>7</v>
      </c>
      <c r="F1086">
        <v>7</v>
      </c>
      <c r="G1086" t="str">
        <f>IFERROR(INDEX(masuk[CTN],MATCH("B"&amp;ROW()-ROWS($A$1:$A$2),masuk[id],0)),"")</f>
        <v/>
      </c>
      <c r="H1086">
        <f>SUMIF(keluar[concat],BIASA[[#This Row],[concat]],keluar[CTN])</f>
        <v>0</v>
      </c>
      <c r="I1086" s="16" t="str">
        <f>IF(BIASA[[#This Row],[CTN]]=BIASA[[#This Row],[AWAL]],"",BIASA[[#This Row],[CTN]])</f>
        <v/>
      </c>
    </row>
    <row r="1087" spans="1:9" x14ac:dyDescent="0.25">
      <c r="A1087" t="str">
        <f>LOWER(SUBSTITUTE(SUBSTITUTE(SUBSTITUTE(BIASA[[#This Row],[NAMA BARANG]]," ",""),"-",""),".",""))</f>
        <v>kartuundangananakdeluxe</v>
      </c>
      <c r="B1087">
        <f>IF(BIASA[[#This Row],[CTN]]=0,"",COUNT($B$2:$B1086)+1)</f>
        <v>1085</v>
      </c>
      <c r="C1087" t="s">
        <v>1368</v>
      </c>
      <c r="D1087" s="9" t="s">
        <v>2942</v>
      </c>
      <c r="E1087">
        <f>SUM(BIASA[[#This Row],[AWAL]]-BIASA[[#This Row],[KELUAR]])</f>
        <v>1</v>
      </c>
      <c r="F1087">
        <v>2</v>
      </c>
      <c r="G1087" t="str">
        <f>IFERROR(INDEX(masuk[CTN],MATCH("B"&amp;ROW()-ROWS($A$1:$A$2),masuk[id],0)),"")</f>
        <v/>
      </c>
      <c r="H1087">
        <f>SUMIF(keluar[concat],BIASA[[#This Row],[concat]],keluar[CTN])</f>
        <v>1</v>
      </c>
      <c r="I1087" s="16">
        <f>IF(BIASA[[#This Row],[CTN]]=BIASA[[#This Row],[AWAL]],"",BIASA[[#This Row],[CTN]])</f>
        <v>1</v>
      </c>
    </row>
    <row r="1088" spans="1:9" x14ac:dyDescent="0.25">
      <c r="A1088" t="str">
        <f>LOWER(SUBSTITUTE(SUBSTITUTE(SUBSTITUTE(BIASA[[#This Row],[NAMA BARANG]]," ",""),"-",""),".",""))</f>
        <v>kartuundangananakkecil</v>
      </c>
      <c r="B1088">
        <f>IF(BIASA[[#This Row],[CTN]]=0,"",COUNT($B$2:$B1087)+1)</f>
        <v>1086</v>
      </c>
      <c r="C1088" t="s">
        <v>1369</v>
      </c>
      <c r="D1088" s="9">
        <v>4000</v>
      </c>
      <c r="E1088">
        <f>SUM(BIASA[[#This Row],[AWAL]]-BIASA[[#This Row],[KELUAR]])</f>
        <v>2</v>
      </c>
      <c r="F1088">
        <v>2</v>
      </c>
      <c r="G1088" t="str">
        <f>IFERROR(INDEX(masuk[CTN],MATCH("B"&amp;ROW()-ROWS($A$1:$A$2),masuk[id],0)),"")</f>
        <v/>
      </c>
      <c r="H1088">
        <f>SUMIF(keluar[concat],BIASA[[#This Row],[concat]],keluar[CTN])</f>
        <v>0</v>
      </c>
      <c r="I1088" s="16" t="str">
        <f>IF(BIASA[[#This Row],[CTN]]=BIASA[[#This Row],[AWAL]],"",BIASA[[#This Row],[CTN]])</f>
        <v/>
      </c>
    </row>
    <row r="1089" spans="1:9" x14ac:dyDescent="0.25">
      <c r="A1089" t="str">
        <f>LOWER(SUBSTITUTE(SUBSTITUTE(SUBSTITUTE(BIASA[[#This Row],[NAMA BARANG]]," ",""),"-",""),".",""))</f>
        <v>kawatpotongwarnaemas</v>
      </c>
      <c r="B1089">
        <f>IF(BIASA[[#This Row],[CTN]]=0,"",COUNT($B$2:$B1088)+1)</f>
        <v>1087</v>
      </c>
      <c r="C1089" t="s">
        <v>1370</v>
      </c>
      <c r="D1089" s="9" t="s">
        <v>2943</v>
      </c>
      <c r="E1089">
        <f>SUM(BIASA[[#This Row],[AWAL]]-BIASA[[#This Row],[KELUAR]])</f>
        <v>4</v>
      </c>
      <c r="F1089">
        <v>4</v>
      </c>
      <c r="G1089" t="str">
        <f>IFERROR(INDEX(masuk[CTN],MATCH("B"&amp;ROW()-ROWS($A$1:$A$2),masuk[id],0)),"")</f>
        <v/>
      </c>
      <c r="H1089">
        <f>SUMIF(keluar[concat],BIASA[[#This Row],[concat]],keluar[CTN])</f>
        <v>0</v>
      </c>
      <c r="I1089" s="16" t="str">
        <f>IF(BIASA[[#This Row],[CTN]]=BIASA[[#This Row],[AWAL]],"",BIASA[[#This Row],[CTN]])</f>
        <v/>
      </c>
    </row>
    <row r="1090" spans="1:9" x14ac:dyDescent="0.25">
      <c r="A1090" t="str">
        <f>LOWER(SUBSTITUTE(SUBSTITUTE(SUBSTITUTE(BIASA[[#This Row],[NAMA BARANG]]," ",""),"-",""),".",""))</f>
        <v>kertaskado5070metalik</v>
      </c>
      <c r="B1090">
        <f>IF(BIASA[[#This Row],[CTN]]=0,"",COUNT($B$2:$B1089)+1)</f>
        <v>1088</v>
      </c>
      <c r="C1090" t="s">
        <v>1371</v>
      </c>
      <c r="D1090" s="9" t="s">
        <v>2944</v>
      </c>
      <c r="E1090">
        <f>SUM(BIASA[[#This Row],[AWAL]]-BIASA[[#This Row],[KELUAR]])</f>
        <v>1</v>
      </c>
      <c r="F1090">
        <v>1</v>
      </c>
      <c r="G1090" t="str">
        <f>IFERROR(INDEX(masuk[CTN],MATCH("B"&amp;ROW()-ROWS($A$1:$A$2),masuk[id],0)),"")</f>
        <v/>
      </c>
      <c r="H1090">
        <f>SUMIF(keluar[concat],BIASA[[#This Row],[concat]],keluar[CTN])</f>
        <v>0</v>
      </c>
      <c r="I1090" s="16" t="str">
        <f>IF(BIASA[[#This Row],[CTN]]=BIASA[[#This Row],[AWAL]],"",BIASA[[#This Row],[CTN]])</f>
        <v/>
      </c>
    </row>
    <row r="1091" spans="1:9" s="23" customFormat="1" x14ac:dyDescent="0.25">
      <c r="A1091" t="str">
        <f>LOWER(SUBSTITUTE(SUBSTITUTE(SUBSTITUTE(BIASA[[#This Row],[NAMA BARANG]]," ",""),"-",""),".",""))</f>
        <v>kertaskado70100beningpolos</v>
      </c>
      <c r="B1091">
        <f>IF(BIASA[[#This Row],[CTN]]=0,"",COUNT($B$2:$B1090)+1)</f>
        <v>1089</v>
      </c>
      <c r="C1091" t="s">
        <v>1372</v>
      </c>
      <c r="D1091" s="9" t="s">
        <v>2945</v>
      </c>
      <c r="E1091">
        <f>SUM(BIASA[[#This Row],[AWAL]]-BIASA[[#This Row],[KELUAR]])</f>
        <v>5</v>
      </c>
      <c r="F1091">
        <v>5</v>
      </c>
      <c r="G1091" t="str">
        <f>IFERROR(INDEX(masuk[CTN],MATCH("B"&amp;ROW()-ROWS($A$1:$A$2),masuk[id],0)),"")</f>
        <v/>
      </c>
      <c r="H1091">
        <f>SUMIF(keluar[concat],BIASA[[#This Row],[concat]],keluar[CTN])</f>
        <v>0</v>
      </c>
      <c r="I1091" s="16" t="str">
        <f>IF(BIASA[[#This Row],[CTN]]=BIASA[[#This Row],[AWAL]],"",BIASA[[#This Row],[CTN]])</f>
        <v/>
      </c>
    </row>
    <row r="1092" spans="1:9" s="23" customFormat="1" x14ac:dyDescent="0.25">
      <c r="A1092" t="str">
        <f>LOWER(SUBSTITUTE(SUBSTITUTE(SUBSTITUTE(BIASA[[#This Row],[NAMA BARANG]]," ",""),"-",""),".",""))</f>
        <v>kertaskadoholo(glxy)kn/mr/br</v>
      </c>
      <c r="B1092">
        <f>IF(BIASA[[#This Row],[CTN]]=0,"",COUNT($B$2:$B1091)+1)</f>
        <v>1090</v>
      </c>
      <c r="C1092" t="s">
        <v>1373</v>
      </c>
      <c r="D1092" s="9" t="s">
        <v>2946</v>
      </c>
      <c r="E1092">
        <f>SUM(BIASA[[#This Row],[AWAL]]-BIASA[[#This Row],[KELUAR]])</f>
        <v>7</v>
      </c>
      <c r="F1092">
        <v>7</v>
      </c>
      <c r="G1092" t="str">
        <f>IFERROR(INDEX(masuk[CTN],MATCH("B"&amp;ROW()-ROWS($A$1:$A$2),masuk[id],0)),"")</f>
        <v/>
      </c>
      <c r="H1092">
        <f>SUMIF(keluar[concat],BIASA[[#This Row],[concat]],keluar[CTN])</f>
        <v>0</v>
      </c>
      <c r="I1092" s="16" t="str">
        <f>IF(BIASA[[#This Row],[CTN]]=BIASA[[#This Row],[AWAL]],"",BIASA[[#This Row],[CTN]])</f>
        <v/>
      </c>
    </row>
    <row r="1093" spans="1:9" s="23" customFormat="1" x14ac:dyDescent="0.25">
      <c r="A1093" t="str">
        <f>LOWER(SUBSTITUTE(SUBSTITUTE(SUBSTITUTE(BIASA[[#This Row],[NAMA BARANG]]," ",""),"-",""),".",""))</f>
        <v>kertaskadoholo3dimensi(an)</v>
      </c>
      <c r="B1093">
        <f>IF(BIASA[[#This Row],[CTN]]=0,"",COUNT($B$2:$B1092)+1)</f>
        <v>1091</v>
      </c>
      <c r="C1093" t="s">
        <v>1374</v>
      </c>
      <c r="D1093" s="9" t="s">
        <v>2944</v>
      </c>
      <c r="E1093">
        <f>SUM(BIASA[[#This Row],[AWAL]]-BIASA[[#This Row],[KELUAR]])</f>
        <v>4</v>
      </c>
      <c r="F1093">
        <v>4</v>
      </c>
      <c r="G1093" t="str">
        <f>IFERROR(INDEX(masuk[CTN],MATCH("B"&amp;ROW()-ROWS($A$1:$A$2),masuk[id],0)),"")</f>
        <v/>
      </c>
      <c r="H1093">
        <f>SUMIF(keluar[concat],BIASA[[#This Row],[concat]],keluar[CTN])</f>
        <v>0</v>
      </c>
      <c r="I1093" s="16" t="str">
        <f>IF(BIASA[[#This Row],[CTN]]=BIASA[[#This Row],[AWAL]],"",BIASA[[#This Row],[CTN]])</f>
        <v/>
      </c>
    </row>
    <row r="1094" spans="1:9" x14ac:dyDescent="0.25">
      <c r="A1094" t="str">
        <f>LOWER(SUBSTITUTE(SUBSTITUTE(SUBSTITUTE(BIASA[[#This Row],[NAMA BARANG]]," ",""),"-",""),".",""))</f>
        <v>kertaskadoholomotif50x70</v>
      </c>
      <c r="B1094">
        <f>IF(BIASA[[#This Row],[CTN]]=0,"",COUNT($B$2:$B1093)+1)</f>
        <v>1092</v>
      </c>
      <c r="C1094" t="s">
        <v>1375</v>
      </c>
      <c r="D1094" s="9" t="s">
        <v>2944</v>
      </c>
      <c r="E1094">
        <f>SUM(BIASA[[#This Row],[AWAL]]-BIASA[[#This Row],[KELUAR]])</f>
        <v>55</v>
      </c>
      <c r="F1094">
        <v>55</v>
      </c>
      <c r="G1094" t="str">
        <f>IFERROR(INDEX(masuk[CTN],MATCH("B"&amp;ROW()-ROWS($A$1:$A$2),masuk[id],0)),"")</f>
        <v/>
      </c>
      <c r="H1094">
        <f>SUMIF(keluar[concat],BIASA[[#This Row],[concat]],keluar[CTN])</f>
        <v>0</v>
      </c>
      <c r="I1094" s="16" t="str">
        <f>IF(BIASA[[#This Row],[CTN]]=BIASA[[#This Row],[AWAL]],"",BIASA[[#This Row],[CTN]])</f>
        <v/>
      </c>
    </row>
    <row r="1095" spans="1:9" x14ac:dyDescent="0.25">
      <c r="A1095" t="str">
        <f>LOWER(SUBSTITUTE(SUBSTITUTE(SUBSTITUTE(BIASA[[#This Row],[NAMA BARANG]]," ",""),"-",""),".",""))</f>
        <v>kertaskadoholomotifpolosphs</v>
      </c>
      <c r="B1095">
        <f>IF(BIASA[[#This Row],[CTN]]=0,"",COUNT($B$2:$B1094)+1)</f>
        <v>1093</v>
      </c>
      <c r="C1095" t="s">
        <v>1376</v>
      </c>
      <c r="D1095" s="9" t="s">
        <v>2944</v>
      </c>
      <c r="E1095">
        <f>SUM(BIASA[[#This Row],[AWAL]]-BIASA[[#This Row],[KELUAR]])</f>
        <v>15</v>
      </c>
      <c r="F1095">
        <v>15</v>
      </c>
      <c r="G1095" t="str">
        <f>IFERROR(INDEX(masuk[CTN],MATCH("B"&amp;ROW()-ROWS($A$1:$A$2),masuk[id],0)),"")</f>
        <v/>
      </c>
      <c r="H1095">
        <f>SUMIF(keluar[concat],BIASA[[#This Row],[concat]],keluar[CTN])</f>
        <v>0</v>
      </c>
      <c r="I1095" s="16" t="str">
        <f>IF(BIASA[[#This Row],[CTN]]=BIASA[[#This Row],[AWAL]],"",BIASA[[#This Row],[CTN]])</f>
        <v/>
      </c>
    </row>
    <row r="1096" spans="1:9" x14ac:dyDescent="0.25">
      <c r="A1096" t="str">
        <f>LOWER(SUBSTITUTE(SUBSTITUTE(SUBSTITUTE(BIASA[[#This Row],[NAMA BARANG]]," ",""),"-",""),".",""))</f>
        <v>kertaskadohvs</v>
      </c>
      <c r="B1096">
        <f>IF(BIASA[[#This Row],[CTN]]=0,"",COUNT($B$2:$B1095)+1)</f>
        <v>1094</v>
      </c>
      <c r="C1096" t="s">
        <v>1377</v>
      </c>
      <c r="D1096" s="9" t="s">
        <v>2947</v>
      </c>
      <c r="E1096">
        <f>SUM(BIASA[[#This Row],[AWAL]]-BIASA[[#This Row],[KELUAR]])</f>
        <v>1</v>
      </c>
      <c r="F1096">
        <v>1</v>
      </c>
      <c r="G1096" t="str">
        <f>IFERROR(INDEX(masuk[CTN],MATCH("B"&amp;ROW()-ROWS($A$1:$A$2),masuk[id],0)),"")</f>
        <v/>
      </c>
      <c r="H1096">
        <f>SUMIF(keluar[concat],BIASA[[#This Row],[concat]],keluar[CTN])</f>
        <v>0</v>
      </c>
      <c r="I1096" s="16" t="str">
        <f>IF(BIASA[[#This Row],[CTN]]=BIASA[[#This Row],[AWAL]],"",BIASA[[#This Row],[CTN]])</f>
        <v/>
      </c>
    </row>
    <row r="1097" spans="1:9" x14ac:dyDescent="0.25">
      <c r="A1097" t="str">
        <f>LOWER(SUBSTITUTE(SUBSTITUTE(SUBSTITUTE(BIASA[[#This Row],[NAMA BARANG]]," ",""),"-",""),".",""))</f>
        <v>kertaskadoimport(gd)/natal(3)/cmpr(8)</v>
      </c>
      <c r="B1097">
        <f>IF(BIASA[[#This Row],[CTN]]=0,"",COUNT($B$2:$B1096)+1)</f>
        <v>1095</v>
      </c>
      <c r="C1097" t="s">
        <v>1378</v>
      </c>
      <c r="D1097" s="9" t="s">
        <v>2948</v>
      </c>
      <c r="E1097">
        <f>SUM(BIASA[[#This Row],[AWAL]]-BIASA[[#This Row],[KELUAR]])</f>
        <v>11</v>
      </c>
      <c r="F1097">
        <v>11</v>
      </c>
      <c r="G1097" t="str">
        <f>IFERROR(INDEX(masuk[CTN],MATCH("B"&amp;ROW()-ROWS($A$1:$A$2),masuk[id],0)),"")</f>
        <v/>
      </c>
      <c r="H1097">
        <f>SUMIF(keluar[concat],BIASA[[#This Row],[concat]],keluar[CTN])</f>
        <v>0</v>
      </c>
      <c r="I1097" s="16" t="str">
        <f>IF(BIASA[[#This Row],[CTN]]=BIASA[[#This Row],[AWAL]],"",BIASA[[#This Row],[CTN]])</f>
        <v/>
      </c>
    </row>
    <row r="1098" spans="1:9" x14ac:dyDescent="0.25">
      <c r="A1098" t="str">
        <f>LOWER(SUBSTITUTE(SUBSTITUTE(SUBSTITUTE(BIASA[[#This Row],[NAMA BARANG]]," ",""),"-",""),".",""))</f>
        <v>kertaskrepm/p</v>
      </c>
      <c r="B1098">
        <f>IF(BIASA[[#This Row],[CTN]]=0,"",COUNT($B$2:$B1097)+1)</f>
        <v>1096</v>
      </c>
      <c r="C1098" t="s">
        <v>1379</v>
      </c>
      <c r="D1098" s="9">
        <v>240</v>
      </c>
      <c r="E1098">
        <f>SUM(BIASA[[#This Row],[AWAL]]-BIASA[[#This Row],[KELUAR]])</f>
        <v>4</v>
      </c>
      <c r="F1098">
        <v>4</v>
      </c>
      <c r="G1098" t="str">
        <f>IFERROR(INDEX(masuk[CTN],MATCH("B"&amp;ROW()-ROWS($A$1:$A$2),masuk[id],0)),"")</f>
        <v/>
      </c>
      <c r="H1098">
        <f>SUMIF(keluar[concat],BIASA[[#This Row],[concat]],keluar[CTN])</f>
        <v>0</v>
      </c>
      <c r="I1098" s="16" t="str">
        <f>IF(BIASA[[#This Row],[CTN]]=BIASA[[#This Row],[AWAL]],"",BIASA[[#This Row],[CTN]])</f>
        <v/>
      </c>
    </row>
    <row r="1099" spans="1:9" x14ac:dyDescent="0.25">
      <c r="A1099" t="str">
        <f>LOWER(SUBSTITUTE(SUBSTITUTE(SUBSTITUTE(BIASA[[#This Row],[NAMA BARANG]]," ",""),"-",""),".",""))</f>
        <v>kertaskrepmixkoala</v>
      </c>
      <c r="B1099">
        <f>IF(BIASA[[#This Row],[CTN]]=0,"",COUNT($B$2:$B1098)+1)</f>
        <v>1097</v>
      </c>
      <c r="C1099" t="s">
        <v>1380</v>
      </c>
      <c r="D1099" s="9">
        <v>270</v>
      </c>
      <c r="E1099">
        <f>SUM(BIASA[[#This Row],[AWAL]]-BIASA[[#This Row],[KELUAR]])</f>
        <v>5</v>
      </c>
      <c r="F1099">
        <v>5</v>
      </c>
      <c r="G1099" t="str">
        <f>IFERROR(INDEX(masuk[CTN],MATCH("B"&amp;ROW()-ROWS($A$1:$A$2),masuk[id],0)),"")</f>
        <v/>
      </c>
      <c r="H1099">
        <f>SUMIF(keluar[concat],BIASA[[#This Row],[concat]],keluar[CTN])</f>
        <v>0</v>
      </c>
      <c r="I1099" s="16" t="str">
        <f>IF(BIASA[[#This Row],[CTN]]=BIASA[[#This Row],[AWAL]],"",BIASA[[#This Row],[CTN]])</f>
        <v/>
      </c>
    </row>
    <row r="1100" spans="1:9" x14ac:dyDescent="0.25">
      <c r="A1100" t="str">
        <f>LOWER(SUBSTITUTE(SUBSTITUTE(SUBSTITUTE(BIASA[[#This Row],[NAMA BARANG]]," ",""),"-",""),".",""))</f>
        <v>kertaslipatorigami16x16(7307korea)princess/wtp/snowwhite</v>
      </c>
      <c r="B1100">
        <f>IF(BIASA[[#This Row],[CTN]]=0,"",COUNT($B$2:$B1099)+1)</f>
        <v>1098</v>
      </c>
      <c r="C1100" t="s">
        <v>1381</v>
      </c>
      <c r="D1100" s="9" t="s">
        <v>2949</v>
      </c>
      <c r="E1100">
        <f>SUM(BIASA[[#This Row],[AWAL]]-BIASA[[#This Row],[KELUAR]])</f>
        <v>4</v>
      </c>
      <c r="F1100">
        <v>4</v>
      </c>
      <c r="G1100" t="str">
        <f>IFERROR(INDEX(masuk[CTN],MATCH("B"&amp;ROW()-ROWS($A$1:$A$2),masuk[id],0)),"")</f>
        <v/>
      </c>
      <c r="H1100">
        <f>SUMIF(keluar[concat],BIASA[[#This Row],[concat]],keluar[CTN])</f>
        <v>0</v>
      </c>
      <c r="I1100" s="16" t="str">
        <f>IF(BIASA[[#This Row],[CTN]]=BIASA[[#This Row],[AWAL]],"",BIASA[[#This Row],[CTN]])</f>
        <v/>
      </c>
    </row>
    <row r="1101" spans="1:9" x14ac:dyDescent="0.25">
      <c r="A1101" t="str">
        <f>LOWER(SUBSTITUTE(SUBSTITUTE(SUBSTITUTE(BIASA[[#This Row],[NAMA BARANG]]," ",""),"-",""),".",""))</f>
        <v>kertaslipatorigamiz003</v>
      </c>
      <c r="B1101">
        <f>IF(BIASA[[#This Row],[CTN]]=0,"",COUNT($B$2:$B1100)+1)</f>
        <v>1099</v>
      </c>
      <c r="C1101" t="s">
        <v>1382</v>
      </c>
      <c r="E1101">
        <f>SUM(BIASA[[#This Row],[AWAL]]-BIASA[[#This Row],[KELUAR]])</f>
        <v>3</v>
      </c>
      <c r="F1101">
        <v>3</v>
      </c>
      <c r="G1101" t="str">
        <f>IFERROR(INDEX(masuk[CTN],MATCH("B"&amp;ROW()-ROWS($A$1:$A$2),masuk[id],0)),"")</f>
        <v/>
      </c>
      <c r="H1101">
        <f>SUMIF(keluar[concat],BIASA[[#This Row],[concat]],keluar[CTN])</f>
        <v>0</v>
      </c>
      <c r="I1101" s="16" t="str">
        <f>IF(BIASA[[#This Row],[CTN]]=BIASA[[#This Row],[AWAL]],"",BIASA[[#This Row],[CTN]])</f>
        <v/>
      </c>
    </row>
    <row r="1102" spans="1:9" x14ac:dyDescent="0.25">
      <c r="A1102" t="str">
        <f>LOWER(SUBSTITUTE(SUBSTITUTE(SUBSTITUTE(BIASA[[#This Row],[NAMA BARANG]]," ",""),"-",""),".",""))</f>
        <v>kertaslipatyasamamotif12dpn</v>
      </c>
      <c r="B1102">
        <f>IF(BIASA[[#This Row],[CTN]]=0,"",COUNT($B$2:$B1101)+1)</f>
        <v>1100</v>
      </c>
      <c r="C1102" t="s">
        <v>1383</v>
      </c>
      <c r="D1102" s="9" t="s">
        <v>2780</v>
      </c>
      <c r="E1102">
        <f>SUM(BIASA[[#This Row],[AWAL]]-BIASA[[#This Row],[KELUAR]])</f>
        <v>1</v>
      </c>
      <c r="F1102">
        <v>1</v>
      </c>
      <c r="G1102" t="str">
        <f>IFERROR(INDEX(masuk[CTN],MATCH("B"&amp;ROW()-ROWS($A$1:$A$2),masuk[id],0)),"")</f>
        <v/>
      </c>
      <c r="H1102">
        <f>SUMIF(keluar[concat],BIASA[[#This Row],[concat]],keluar[CTN])</f>
        <v>0</v>
      </c>
      <c r="I1102" s="16" t="str">
        <f>IF(BIASA[[#This Row],[CTN]]=BIASA[[#This Row],[AWAL]],"",BIASA[[#This Row],[CTN]])</f>
        <v/>
      </c>
    </row>
    <row r="1103" spans="1:9" x14ac:dyDescent="0.25">
      <c r="A1103" t="str">
        <f>LOWER(SUBSTITUTE(SUBSTITUTE(SUBSTITUTE(BIASA[[#This Row],[NAMA BARANG]]," ",""),"-",""),".",""))</f>
        <v>kertasorigamimewarnai</v>
      </c>
      <c r="B1103">
        <f>IF(BIASA[[#This Row],[CTN]]=0,"",COUNT($B$2:$B1102)+1)</f>
        <v>1101</v>
      </c>
      <c r="C1103" t="s">
        <v>1384</v>
      </c>
      <c r="D1103" s="9">
        <v>1000</v>
      </c>
      <c r="E1103">
        <f>SUM(BIASA[[#This Row],[AWAL]]-BIASA[[#This Row],[KELUAR]])</f>
        <v>1</v>
      </c>
      <c r="F1103">
        <v>1</v>
      </c>
      <c r="G1103" t="str">
        <f>IFERROR(INDEX(masuk[CTN],MATCH("B"&amp;ROW()-ROWS($A$1:$A$2),masuk[id],0)),"")</f>
        <v/>
      </c>
      <c r="H1103">
        <f>SUMIF(keluar[concat],BIASA[[#This Row],[concat]],keluar[CTN])</f>
        <v>0</v>
      </c>
      <c r="I1103" s="16" t="str">
        <f>IF(BIASA[[#This Row],[CTN]]=BIASA[[#This Row],[AWAL]],"",BIASA[[#This Row],[CTN]])</f>
        <v/>
      </c>
    </row>
    <row r="1104" spans="1:9" x14ac:dyDescent="0.25">
      <c r="A1104" t="str">
        <f>LOWER(SUBSTITUTE(SUBSTITUTE(SUBSTITUTE(BIASA[[#This Row],[NAMA BARANG]]," ",""),"-",""),".",""))</f>
        <v>kertasorigamimewarnai</v>
      </c>
      <c r="B1104">
        <f>IF(BIASA[[#This Row],[CTN]]=0,"",COUNT($B$2:$B1103)+1)</f>
        <v>1102</v>
      </c>
      <c r="C1104" t="s">
        <v>1384</v>
      </c>
      <c r="D1104" s="9" t="s">
        <v>2780</v>
      </c>
      <c r="E1104">
        <f>SUM(BIASA[[#This Row],[AWAL]]-BIASA[[#This Row],[KELUAR]])</f>
        <v>5</v>
      </c>
      <c r="F1104">
        <v>5</v>
      </c>
      <c r="G1104" t="str">
        <f>IFERROR(INDEX(masuk[CTN],MATCH("B"&amp;ROW()-ROWS($A$1:$A$2),masuk[id],0)),"")</f>
        <v/>
      </c>
      <c r="H1104">
        <f>SUMIF(keluar[concat],BIASA[[#This Row],[concat]],keluar[CTN])</f>
        <v>0</v>
      </c>
      <c r="I1104" s="16" t="str">
        <f>IF(BIASA[[#This Row],[CTN]]=BIASA[[#This Row],[AWAL]],"",BIASA[[#This Row],[CTN]])</f>
        <v/>
      </c>
    </row>
    <row r="1105" spans="1:9" x14ac:dyDescent="0.25">
      <c r="A1105" t="str">
        <f>LOWER(SUBSTITUTE(SUBSTITUTE(SUBSTITUTE(BIASA[[#This Row],[NAMA BARANG]]," ",""),"-",""),".",""))</f>
        <v>keyringdebozzdbkc00396pc(5),93box(1)</v>
      </c>
      <c r="B1105">
        <f>IF(BIASA[[#This Row],[CTN]]=0,"",COUNT($B$2:$B1104)+1)</f>
        <v>1103</v>
      </c>
      <c r="C1105" t="s">
        <v>1385</v>
      </c>
      <c r="D1105" s="9" t="s">
        <v>2804</v>
      </c>
      <c r="E1105">
        <f>SUM(BIASA[[#This Row],[AWAL]]-BIASA[[#This Row],[KELUAR]])</f>
        <v>6</v>
      </c>
      <c r="F1105">
        <v>6</v>
      </c>
      <c r="G1105" t="str">
        <f>IFERROR(INDEX(masuk[CTN],MATCH("B"&amp;ROW()-ROWS($A$1:$A$2),masuk[id],0)),"")</f>
        <v/>
      </c>
      <c r="H1105">
        <f>SUMIF(keluar[concat],BIASA[[#This Row],[concat]],keluar[CTN])</f>
        <v>0</v>
      </c>
      <c r="I1105" s="16" t="str">
        <f>IF(BIASA[[#This Row],[CTN]]=BIASA[[#This Row],[AWAL]],"",BIASA[[#This Row],[CTN]])</f>
        <v/>
      </c>
    </row>
    <row r="1106" spans="1:9" x14ac:dyDescent="0.25">
      <c r="A1106" t="str">
        <f>LOWER(SUBSTITUTE(SUBSTITUTE(SUBSTITUTE(BIASA[[#This Row],[NAMA BARANG]]," ",""),"-",""),".",""))</f>
        <v>kompasdl453(gold)</v>
      </c>
      <c r="B1106">
        <f>IF(BIASA[[#This Row],[CTN]]=0,"",COUNT($B$2:$B1105)+1)</f>
        <v>1104</v>
      </c>
      <c r="C1106" t="s">
        <v>1386</v>
      </c>
      <c r="D1106" s="9" t="s">
        <v>235</v>
      </c>
      <c r="E1106">
        <f>SUM(BIASA[[#This Row],[AWAL]]-BIASA[[#This Row],[KELUAR]])</f>
        <v>18</v>
      </c>
      <c r="F1106">
        <v>18</v>
      </c>
      <c r="G1106" t="str">
        <f>IFERROR(INDEX(masuk[CTN],MATCH("B"&amp;ROW()-ROWS($A$1:$A$2),masuk[id],0)),"")</f>
        <v/>
      </c>
      <c r="H1106">
        <f>SUMIF(keluar[concat],BIASA[[#This Row],[concat]],keluar[CTN])</f>
        <v>0</v>
      </c>
      <c r="I1106" s="16" t="str">
        <f>IF(BIASA[[#This Row],[CTN]]=BIASA[[#This Row],[AWAL]],"",BIASA[[#This Row],[CTN]])</f>
        <v/>
      </c>
    </row>
    <row r="1107" spans="1:9" x14ac:dyDescent="0.25">
      <c r="A1107" t="str">
        <f>LOWER(SUBSTITUTE(SUBSTITUTE(SUBSTITUTE(BIASA[[#This Row],[NAMA BARANG]]," ",""),"-",""),".",""))</f>
        <v>ksset6f65</v>
      </c>
      <c r="B1107">
        <f>IF(BIASA[[#This Row],[CTN]]=0,"",COUNT($B$2:$B1106)+1)</f>
        <v>1105</v>
      </c>
      <c r="C1107" t="s">
        <v>1387</v>
      </c>
      <c r="D1107" s="9">
        <v>480</v>
      </c>
      <c r="E1107">
        <f>SUM(BIASA[[#This Row],[AWAL]]-BIASA[[#This Row],[KELUAR]])</f>
        <v>4</v>
      </c>
      <c r="F1107">
        <v>4</v>
      </c>
      <c r="G1107" t="str">
        <f>IFERROR(INDEX(masuk[CTN],MATCH("B"&amp;ROW()-ROWS($A$1:$A$2),masuk[id],0)),"")</f>
        <v/>
      </c>
      <c r="H1107">
        <f>SUMIF(keluar[concat],BIASA[[#This Row],[concat]],keluar[CTN])</f>
        <v>0</v>
      </c>
      <c r="I1107" s="16" t="str">
        <f>IF(BIASA[[#This Row],[CTN]]=BIASA[[#This Row],[AWAL]],"",BIASA[[#This Row],[CTN]])</f>
        <v/>
      </c>
    </row>
    <row r="1108" spans="1:9" x14ac:dyDescent="0.25">
      <c r="A1108" t="str">
        <f>LOWER(SUBSTITUTE(SUBSTITUTE(SUBSTITUTE(BIASA[[#This Row],[NAMA BARANG]]," ",""),"-",""),".",""))</f>
        <v>ksset6f77</v>
      </c>
      <c r="B1108">
        <f>IF(BIASA[[#This Row],[CTN]]=0,"",COUNT($B$2:$B1107)+1)</f>
        <v>1106</v>
      </c>
      <c r="C1108" t="s">
        <v>1388</v>
      </c>
      <c r="D1108" s="9">
        <v>480</v>
      </c>
      <c r="E1108">
        <f>SUM(BIASA[[#This Row],[AWAL]]-BIASA[[#This Row],[KELUAR]])</f>
        <v>2</v>
      </c>
      <c r="F1108">
        <v>2</v>
      </c>
      <c r="G1108" t="str">
        <f>IFERROR(INDEX(masuk[CTN],MATCH("B"&amp;ROW()-ROWS($A$1:$A$2),masuk[id],0)),"")</f>
        <v/>
      </c>
      <c r="H1108">
        <f>SUMIF(keluar[concat],BIASA[[#This Row],[concat]],keluar[CTN])</f>
        <v>0</v>
      </c>
      <c r="I1108" s="16" t="str">
        <f>IF(BIASA[[#This Row],[CTN]]=BIASA[[#This Row],[AWAL]],"",BIASA[[#This Row],[CTN]])</f>
        <v/>
      </c>
    </row>
    <row r="1109" spans="1:9" x14ac:dyDescent="0.25">
      <c r="A1109" t="str">
        <f>LOWER(SUBSTITUTE(SUBSTITUTE(SUBSTITUTE(BIASA[[#This Row],[NAMA BARANG]]," ",""),"-",""),".",""))</f>
        <v>kssetabgerica0288(14)/0299(9)</v>
      </c>
      <c r="B1109">
        <f>IF(BIASA[[#This Row],[CTN]]=0,"",COUNT($B$2:$B1108)+1)</f>
        <v>1107</v>
      </c>
      <c r="C1109" t="s">
        <v>1389</v>
      </c>
      <c r="D1109" s="9" t="s">
        <v>232</v>
      </c>
      <c r="E1109">
        <f>SUM(BIASA[[#This Row],[AWAL]]-BIASA[[#This Row],[KELUAR]])</f>
        <v>23</v>
      </c>
      <c r="F1109">
        <v>23</v>
      </c>
      <c r="G1109" t="str">
        <f>IFERROR(INDEX(masuk[CTN],MATCH("B"&amp;ROW()-ROWS($A$1:$A$2),masuk[id],0)),"")</f>
        <v/>
      </c>
      <c r="H1109">
        <f>SUMIF(keluar[concat],BIASA[[#This Row],[concat]],keluar[CTN])</f>
        <v>0</v>
      </c>
      <c r="I1109" s="16" t="str">
        <f>IF(BIASA[[#This Row],[CTN]]=BIASA[[#This Row],[AWAL]],"",BIASA[[#This Row],[CTN]])</f>
        <v/>
      </c>
    </row>
    <row r="1110" spans="1:9" x14ac:dyDescent="0.25">
      <c r="A1110" t="str">
        <f>LOWER(SUBSTITUTE(SUBSTITUTE(SUBSTITUTE(BIASA[[#This Row],[NAMA BARANG]]," ",""),"-",""),".",""))</f>
        <v>kssetbonrksbeautyiii</v>
      </c>
      <c r="B1110">
        <f>IF(BIASA[[#This Row],[CTN]]=0,"",COUNT($B$2:$B1109)+1)</f>
        <v>1108</v>
      </c>
      <c r="C1110" t="s">
        <v>1390</v>
      </c>
      <c r="D1110" s="9" t="s">
        <v>2950</v>
      </c>
      <c r="E1110">
        <f>SUM(BIASA[[#This Row],[AWAL]]-BIASA[[#This Row],[KELUAR]])</f>
        <v>2</v>
      </c>
      <c r="F1110">
        <v>2</v>
      </c>
      <c r="G1110" t="str">
        <f>IFERROR(INDEX(masuk[CTN],MATCH("B"&amp;ROW()-ROWS($A$1:$A$2),masuk[id],0)),"")</f>
        <v/>
      </c>
      <c r="H1110">
        <f>SUMIF(keluar[concat],BIASA[[#This Row],[concat]],keluar[CTN])</f>
        <v>0</v>
      </c>
      <c r="I1110" s="16" t="str">
        <f>IF(BIASA[[#This Row],[CTN]]=BIASA[[#This Row],[AWAL]],"",BIASA[[#This Row],[CTN]])</f>
        <v/>
      </c>
    </row>
    <row r="1111" spans="1:9" x14ac:dyDescent="0.25">
      <c r="A1111" t="str">
        <f>LOWER(SUBSTITUTE(SUBSTITUTE(SUBSTITUTE(BIASA[[#This Row],[NAMA BARANG]]," ",""),"-",""),".",""))</f>
        <v>kssetf4g&amp;gzodiac1621</v>
      </c>
      <c r="B1111">
        <f>IF(BIASA[[#This Row],[CTN]]=0,"",COUNT($B$2:$B1110)+1)</f>
        <v>1109</v>
      </c>
      <c r="C1111" t="s">
        <v>1391</v>
      </c>
      <c r="D1111" s="9" t="s">
        <v>2771</v>
      </c>
      <c r="E1111">
        <f>SUM(BIASA[[#This Row],[AWAL]]-BIASA[[#This Row],[KELUAR]])</f>
        <v>1</v>
      </c>
      <c r="F1111">
        <v>1</v>
      </c>
      <c r="G1111" t="str">
        <f>IFERROR(INDEX(masuk[CTN],MATCH("B"&amp;ROW()-ROWS($A$1:$A$2),masuk[id],0)),"")</f>
        <v/>
      </c>
      <c r="H1111">
        <f>SUMIF(keluar[concat],BIASA[[#This Row],[concat]],keluar[CTN])</f>
        <v>0</v>
      </c>
      <c r="I1111" s="16" t="str">
        <f>IF(BIASA[[#This Row],[CTN]]=BIASA[[#This Row],[AWAL]],"",BIASA[[#This Row],[CTN]])</f>
        <v/>
      </c>
    </row>
    <row r="1112" spans="1:9" x14ac:dyDescent="0.25">
      <c r="A1112" t="str">
        <f>LOWER(SUBSTITUTE(SUBSTITUTE(SUBSTITUTE(BIASA[[#This Row],[NAMA BARANG]]," ",""),"-",""),".",""))</f>
        <v>kssetf4+datapribadi</v>
      </c>
      <c r="B1112">
        <f>IF(BIASA[[#This Row],[CTN]]=0,"",COUNT($B$2:$B1111)+1)</f>
        <v>1110</v>
      </c>
      <c r="C1112" t="s">
        <v>1392</v>
      </c>
      <c r="D1112" s="9" t="s">
        <v>208</v>
      </c>
      <c r="E1112">
        <f>SUM(BIASA[[#This Row],[AWAL]]-BIASA[[#This Row],[KELUAR]])</f>
        <v>1</v>
      </c>
      <c r="F1112">
        <v>1</v>
      </c>
      <c r="G1112" t="str">
        <f>IFERROR(INDEX(masuk[CTN],MATCH("B"&amp;ROW()-ROWS($A$1:$A$2),masuk[id],0)),"")</f>
        <v/>
      </c>
      <c r="H1112">
        <f>SUMIF(keluar[concat],BIASA[[#This Row],[concat]],keluar[CTN])</f>
        <v>0</v>
      </c>
      <c r="I1112" s="16" t="str">
        <f>IF(BIASA[[#This Row],[CTN]]=BIASA[[#This Row],[AWAL]],"",BIASA[[#This Row],[CTN]])</f>
        <v/>
      </c>
    </row>
    <row r="1113" spans="1:9" x14ac:dyDescent="0.25">
      <c r="A1113" t="str">
        <f>LOWER(SUBSTITUTE(SUBSTITUTE(SUBSTITUTE(BIASA[[#This Row],[NAMA BARANG]]," ",""),"-",""),".",""))</f>
        <v>kssetf4+stickersilvia</v>
      </c>
      <c r="B1113">
        <f>IF(BIASA[[#This Row],[CTN]]=0,"",COUNT($B$2:$B1112)+1)</f>
        <v>1111</v>
      </c>
      <c r="C1113" t="s">
        <v>1393</v>
      </c>
      <c r="D1113" s="9" t="s">
        <v>2782</v>
      </c>
      <c r="E1113">
        <f>SUM(BIASA[[#This Row],[AWAL]]-BIASA[[#This Row],[KELUAR]])</f>
        <v>13</v>
      </c>
      <c r="F1113">
        <v>13</v>
      </c>
      <c r="G1113" t="str">
        <f>IFERROR(INDEX(masuk[CTN],MATCH("B"&amp;ROW()-ROWS($A$1:$A$2),masuk[id],0)),"")</f>
        <v/>
      </c>
      <c r="H1113">
        <f>SUMIF(keluar[concat],BIASA[[#This Row],[concat]],keluar[CTN])</f>
        <v>0</v>
      </c>
      <c r="I1113" s="16" t="str">
        <f>IF(BIASA[[#This Row],[CTN]]=BIASA[[#This Row],[AWAL]],"",BIASA[[#This Row],[CTN]])</f>
        <v/>
      </c>
    </row>
    <row r="1114" spans="1:9" x14ac:dyDescent="0.25">
      <c r="A1114" t="str">
        <f>LOWER(SUBSTITUTE(SUBSTITUTE(SUBSTITUTE(BIASA[[#This Row],[NAMA BARANG]]," ",""),"-",""),".",""))</f>
        <v>kssetfancymcn</v>
      </c>
      <c r="B1114">
        <f>IF(BIASA[[#This Row],[CTN]]=0,"",COUNT($B$2:$B1113)+1)</f>
        <v>1112</v>
      </c>
      <c r="C1114" t="s">
        <v>1394</v>
      </c>
      <c r="D1114" s="9" t="s">
        <v>2951</v>
      </c>
      <c r="E1114">
        <f>SUM(BIASA[[#This Row],[AWAL]]-BIASA[[#This Row],[KELUAR]])</f>
        <v>7</v>
      </c>
      <c r="F1114">
        <v>7</v>
      </c>
      <c r="G1114" t="str">
        <f>IFERROR(INDEX(masuk[CTN],MATCH("B"&amp;ROW()-ROWS($A$1:$A$2),masuk[id],0)),"")</f>
        <v/>
      </c>
      <c r="H1114">
        <f>SUMIF(keluar[concat],BIASA[[#This Row],[concat]],keluar[CTN])</f>
        <v>0</v>
      </c>
      <c r="I1114" s="16" t="str">
        <f>IF(BIASA[[#This Row],[CTN]]=BIASA[[#This Row],[AWAL]],"",BIASA[[#This Row],[CTN]])</f>
        <v/>
      </c>
    </row>
    <row r="1115" spans="1:9" x14ac:dyDescent="0.25">
      <c r="A1115" t="str">
        <f>LOWER(SUBSTITUTE(SUBSTITUTE(SUBSTITUTE(BIASA[[#This Row],[NAMA BARANG]]," ",""),"-",""),".",""))</f>
        <v>kssetgarfield</v>
      </c>
      <c r="B1115">
        <f>IF(BIASA[[#This Row],[CTN]]=0,"",COUNT($B$2:$B1114)+1)</f>
        <v>1113</v>
      </c>
      <c r="C1115" t="s">
        <v>1395</v>
      </c>
      <c r="D1115" s="9" t="s">
        <v>233</v>
      </c>
      <c r="E1115">
        <f>SUM(BIASA[[#This Row],[AWAL]]-BIASA[[#This Row],[KELUAR]])</f>
        <v>12</v>
      </c>
      <c r="F1115">
        <v>12</v>
      </c>
      <c r="G1115" t="str">
        <f>IFERROR(INDEX(masuk[CTN],MATCH("B"&amp;ROW()-ROWS($A$1:$A$2),masuk[id],0)),"")</f>
        <v/>
      </c>
      <c r="H1115">
        <f>SUMIF(keluar[concat],BIASA[[#This Row],[concat]],keluar[CTN])</f>
        <v>0</v>
      </c>
      <c r="I1115" s="16" t="str">
        <f>IF(BIASA[[#This Row],[CTN]]=BIASA[[#This Row],[AWAL]],"",BIASA[[#This Row],[CTN]])</f>
        <v/>
      </c>
    </row>
    <row r="1116" spans="1:9" x14ac:dyDescent="0.25">
      <c r="A1116" t="str">
        <f>LOWER(SUBSTITUTE(SUBSTITUTE(SUBSTITUTE(BIASA[[#This Row],[NAMA BARANG]]," ",""),"-",""),".",""))</f>
        <v>kssethkmill2000</v>
      </c>
      <c r="B1116">
        <f>IF(BIASA[[#This Row],[CTN]]=0,"",COUNT($B$2:$B1115)+1)</f>
        <v>1114</v>
      </c>
      <c r="C1116" t="s">
        <v>1396</v>
      </c>
      <c r="D1116" s="9" t="s">
        <v>232</v>
      </c>
      <c r="E1116">
        <f>SUM(BIASA[[#This Row],[AWAL]]-BIASA[[#This Row],[KELUAR]])</f>
        <v>3</v>
      </c>
      <c r="F1116">
        <v>3</v>
      </c>
      <c r="G1116" t="str">
        <f>IFERROR(INDEX(masuk[CTN],MATCH("B"&amp;ROW()-ROWS($A$1:$A$2),masuk[id],0)),"")</f>
        <v/>
      </c>
      <c r="H1116">
        <f>SUMIF(keluar[concat],BIASA[[#This Row],[concat]],keluar[CTN])</f>
        <v>0</v>
      </c>
      <c r="I1116" s="16" t="str">
        <f>IF(BIASA[[#This Row],[CTN]]=BIASA[[#This Row],[AWAL]],"",BIASA[[#This Row],[CTN]])</f>
        <v/>
      </c>
    </row>
    <row r="1117" spans="1:9" x14ac:dyDescent="0.25">
      <c r="A1117" t="str">
        <f>LOWER(SUBSTITUTE(SUBSTITUTE(SUBSTITUTE(BIASA[[#This Row],[NAMA BARANG]]," ",""),"-",""),".",""))</f>
        <v>kssetmenarabunga</v>
      </c>
      <c r="B1117">
        <f>IF(BIASA[[#This Row],[CTN]]=0,"",COUNT($B$2:$B1116)+1)</f>
        <v>1115</v>
      </c>
      <c r="C1117" t="s">
        <v>1397</v>
      </c>
      <c r="D1117" s="9" t="s">
        <v>2771</v>
      </c>
      <c r="E1117">
        <f>SUM(BIASA[[#This Row],[AWAL]]-BIASA[[#This Row],[KELUAR]])</f>
        <v>1</v>
      </c>
      <c r="F1117">
        <v>1</v>
      </c>
      <c r="G1117" t="str">
        <f>IFERROR(INDEX(masuk[CTN],MATCH("B"&amp;ROW()-ROWS($A$1:$A$2),masuk[id],0)),"")</f>
        <v/>
      </c>
      <c r="H1117">
        <f>SUMIF(keluar[concat],BIASA[[#This Row],[concat]],keluar[CTN])</f>
        <v>0</v>
      </c>
      <c r="I1117" s="16" t="str">
        <f>IF(BIASA[[#This Row],[CTN]]=BIASA[[#This Row],[AWAL]],"",BIASA[[#This Row],[CTN]])</f>
        <v/>
      </c>
    </row>
    <row r="1118" spans="1:9" x14ac:dyDescent="0.25">
      <c r="A1118" t="str">
        <f>LOWER(SUBSTITUTE(SUBSTITUTE(SUBSTITUTE(BIASA[[#This Row],[NAMA BARANG]]," ",""),"-",""),".",""))</f>
        <v>kssetmonroe</v>
      </c>
      <c r="B1118">
        <f>IF(BIASA[[#This Row],[CTN]]=0,"",COUNT($B$2:$B1117)+1)</f>
        <v>1116</v>
      </c>
      <c r="C1118" t="s">
        <v>1398</v>
      </c>
      <c r="D1118" s="9" t="s">
        <v>211</v>
      </c>
      <c r="E1118">
        <f>SUM(BIASA[[#This Row],[AWAL]]-BIASA[[#This Row],[KELUAR]])</f>
        <v>1</v>
      </c>
      <c r="F1118">
        <v>1</v>
      </c>
      <c r="G1118" t="str">
        <f>IFERROR(INDEX(masuk[CTN],MATCH("B"&amp;ROW()-ROWS($A$1:$A$2),masuk[id],0)),"")</f>
        <v/>
      </c>
      <c r="H1118">
        <f>SUMIF(keluar[concat],BIASA[[#This Row],[concat]],keluar[CTN])</f>
        <v>0</v>
      </c>
      <c r="I1118" s="16" t="str">
        <f>IF(BIASA[[#This Row],[CTN]]=BIASA[[#This Row],[AWAL]],"",BIASA[[#This Row],[CTN]])</f>
        <v/>
      </c>
    </row>
    <row r="1119" spans="1:9" x14ac:dyDescent="0.25">
      <c r="A1119" t="str">
        <f>LOWER(SUBSTITUTE(SUBSTITUTE(SUBSTITUTE(BIASA[[#This Row],[NAMA BARANG]]," ",""),"-",""),".",""))</f>
        <v>kssetmonroe</v>
      </c>
      <c r="B1119">
        <f>IF(BIASA[[#This Row],[CTN]]=0,"",COUNT($B$2:$B1118)+1)</f>
        <v>1117</v>
      </c>
      <c r="C1119" t="s">
        <v>1398</v>
      </c>
      <c r="D1119" s="9" t="s">
        <v>2792</v>
      </c>
      <c r="E1119">
        <f>SUM(BIASA[[#This Row],[AWAL]]-BIASA[[#This Row],[KELUAR]])</f>
        <v>1</v>
      </c>
      <c r="F1119">
        <v>1</v>
      </c>
      <c r="G1119" t="str">
        <f>IFERROR(INDEX(masuk[CTN],MATCH("B"&amp;ROW()-ROWS($A$1:$A$2),masuk[id],0)),"")</f>
        <v/>
      </c>
      <c r="H1119">
        <f>SUMIF(keluar[concat],BIASA[[#This Row],[concat]],keluar[CTN])</f>
        <v>0</v>
      </c>
      <c r="I1119" s="16" t="str">
        <f>IF(BIASA[[#This Row],[CTN]]=BIASA[[#This Row],[AWAL]],"",BIASA[[#This Row],[CTN]])</f>
        <v/>
      </c>
    </row>
    <row r="1120" spans="1:9" x14ac:dyDescent="0.25">
      <c r="A1120" t="str">
        <f>LOWER(SUBSTITUTE(SUBSTITUTE(SUBSTITUTE(BIASA[[#This Row],[NAMA BARANG]]," ",""),"-",""),".",""))</f>
        <v>kssetpipy&amp;friend</v>
      </c>
      <c r="B1120">
        <f>IF(BIASA[[#This Row],[CTN]]=0,"",COUNT($B$2:$B1119)+1)</f>
        <v>1118</v>
      </c>
      <c r="C1120" t="s">
        <v>1399</v>
      </c>
      <c r="D1120" s="9" t="s">
        <v>232</v>
      </c>
      <c r="E1120">
        <f>SUM(BIASA[[#This Row],[AWAL]]-BIASA[[#This Row],[KELUAR]])</f>
        <v>1</v>
      </c>
      <c r="F1120">
        <v>1</v>
      </c>
      <c r="G1120" t="str">
        <f>IFERROR(INDEX(masuk[CTN],MATCH("B"&amp;ROW()-ROWS($A$1:$A$2),masuk[id],0)),"")</f>
        <v/>
      </c>
      <c r="H1120">
        <f>SUMIF(keluar[concat],BIASA[[#This Row],[concat]],keluar[CTN])</f>
        <v>0</v>
      </c>
      <c r="I1120" s="16" t="str">
        <f>IF(BIASA[[#This Row],[CTN]]=BIASA[[#This Row],[AWAL]],"",BIASA[[#This Row],[CTN]])</f>
        <v/>
      </c>
    </row>
    <row r="1121" spans="1:9" x14ac:dyDescent="0.25">
      <c r="A1121" t="str">
        <f>LOWER(SUBSTITUTE(SUBSTITUTE(SUBSTITUTE(BIASA[[#This Row],[NAMA BARANG]]," ",""),"-",""),".",""))</f>
        <v>kuasatornano11</v>
      </c>
      <c r="B1121">
        <f>IF(BIASA[[#This Row],[CTN]]=0,"",COUNT($B$2:$B1120)+1)</f>
        <v>1119</v>
      </c>
      <c r="C1121" t="s">
        <v>1400</v>
      </c>
      <c r="D1121" s="9" t="s">
        <v>2771</v>
      </c>
      <c r="E1121">
        <f>SUM(BIASA[[#This Row],[AWAL]]-BIASA[[#This Row],[KELUAR]])</f>
        <v>2</v>
      </c>
      <c r="F1121">
        <v>2</v>
      </c>
      <c r="G1121" t="str">
        <f>IFERROR(INDEX(masuk[CTN],MATCH("B"&amp;ROW()-ROWS($A$1:$A$2),masuk[id],0)),"")</f>
        <v/>
      </c>
      <c r="H1121">
        <f>SUMIF(keluar[concat],BIASA[[#This Row],[concat]],keluar[CTN])</f>
        <v>0</v>
      </c>
      <c r="I1121" s="16" t="str">
        <f>IF(BIASA[[#This Row],[CTN]]=BIASA[[#This Row],[AWAL]],"",BIASA[[#This Row],[CTN]])</f>
        <v/>
      </c>
    </row>
    <row r="1122" spans="1:9" x14ac:dyDescent="0.25">
      <c r="A1122" t="str">
        <f>LOWER(SUBSTITUTE(SUBSTITUTE(SUBSTITUTE(BIASA[[#This Row],[NAMA BARANG]]," ",""),"-",""),".",""))</f>
        <v>kuasatornano8</v>
      </c>
      <c r="B1122">
        <f>IF(BIASA[[#This Row],[CTN]]=0,"",COUNT($B$2:$B1121)+1)</f>
        <v>1120</v>
      </c>
      <c r="C1122" t="s">
        <v>1401</v>
      </c>
      <c r="D1122" s="9" t="s">
        <v>2771</v>
      </c>
      <c r="E1122">
        <f>SUM(BIASA[[#This Row],[AWAL]]-BIASA[[#This Row],[KELUAR]])</f>
        <v>3</v>
      </c>
      <c r="F1122">
        <v>3</v>
      </c>
      <c r="G1122" t="str">
        <f>IFERROR(INDEX(masuk[CTN],MATCH("B"&amp;ROW()-ROWS($A$1:$A$2),masuk[id],0)),"")</f>
        <v/>
      </c>
      <c r="H1122">
        <f>SUMIF(keluar[concat],BIASA[[#This Row],[concat]],keluar[CTN])</f>
        <v>0</v>
      </c>
      <c r="I1122" s="16" t="str">
        <f>IF(BIASA[[#This Row],[CTN]]=BIASA[[#This Row],[AWAL]],"",BIASA[[#This Row],[CTN]])</f>
        <v/>
      </c>
    </row>
    <row r="1123" spans="1:9" x14ac:dyDescent="0.25">
      <c r="A1123" t="str">
        <f>LOWER(SUBSTITUTE(SUBSTITUTE(SUBSTITUTE(BIASA[[#This Row],[NAMA BARANG]]," ",""),"-",""),".",""))</f>
        <v>kuasatornano9</v>
      </c>
      <c r="B1123">
        <f>IF(BIASA[[#This Row],[CTN]]=0,"",COUNT($B$2:$B1122)+1)</f>
        <v>1121</v>
      </c>
      <c r="C1123" t="s">
        <v>1402</v>
      </c>
      <c r="D1123" s="9" t="s">
        <v>2771</v>
      </c>
      <c r="E1123">
        <f>SUM(BIASA[[#This Row],[AWAL]]-BIASA[[#This Row],[KELUAR]])</f>
        <v>4</v>
      </c>
      <c r="F1123">
        <v>4</v>
      </c>
      <c r="G1123" t="str">
        <f>IFERROR(INDEX(masuk[CTN],MATCH("B"&amp;ROW()-ROWS($A$1:$A$2),masuk[id],0)),"")</f>
        <v/>
      </c>
      <c r="H1123">
        <f>SUMIF(keluar[concat],BIASA[[#This Row],[concat]],keluar[CTN])</f>
        <v>0</v>
      </c>
      <c r="I1123" s="16" t="str">
        <f>IF(BIASA[[#This Row],[CTN]]=BIASA[[#This Row],[AWAL]],"",BIASA[[#This Row],[CTN]])</f>
        <v/>
      </c>
    </row>
    <row r="1124" spans="1:9" x14ac:dyDescent="0.25">
      <c r="A1124" t="str">
        <f>LOWER(SUBSTITUTE(SUBSTITUTE(SUBSTITUTE(BIASA[[#This Row],[NAMA BARANG]]," ",""),"-",""),".",""))</f>
        <v>kuascat005(6pc)</v>
      </c>
      <c r="B1124">
        <f>IF(BIASA[[#This Row],[CTN]]=0,"",COUNT($B$2:$B1123)+1)</f>
        <v>1122</v>
      </c>
      <c r="C1124" t="s">
        <v>1403</v>
      </c>
      <c r="D1124" s="9" t="s">
        <v>2906</v>
      </c>
      <c r="E1124">
        <f>SUM(BIASA[[#This Row],[AWAL]]-BIASA[[#This Row],[KELUAR]])</f>
        <v>1</v>
      </c>
      <c r="F1124">
        <v>1</v>
      </c>
      <c r="G1124" t="str">
        <f>IFERROR(INDEX(masuk[CTN],MATCH("B"&amp;ROW()-ROWS($A$1:$A$2),masuk[id],0)),"")</f>
        <v/>
      </c>
      <c r="H1124">
        <f>SUMIF(keluar[concat],BIASA[[#This Row],[concat]],keluar[CTN])</f>
        <v>0</v>
      </c>
      <c r="I1124" s="16" t="str">
        <f>IF(BIASA[[#This Row],[CTN]]=BIASA[[#This Row],[AWAL]],"",BIASA[[#This Row],[CTN]])</f>
        <v/>
      </c>
    </row>
    <row r="1125" spans="1:9" x14ac:dyDescent="0.25">
      <c r="A1125" t="str">
        <f>LOWER(SUBSTITUTE(SUBSTITUTE(SUBSTITUTE(BIASA[[#This Row],[NAMA BARANG]]," ",""),"-",""),".",""))</f>
        <v>kuascat25112h</v>
      </c>
      <c r="B1125">
        <f>IF(BIASA[[#This Row],[CTN]]=0,"",COUNT($B$2:$B1124)+1)</f>
        <v>1123</v>
      </c>
      <c r="C1125" t="s">
        <v>1404</v>
      </c>
      <c r="D1125" s="9" t="s">
        <v>2952</v>
      </c>
      <c r="E1125">
        <f>SUM(BIASA[[#This Row],[AWAL]]-BIASA[[#This Row],[KELUAR]])</f>
        <v>3</v>
      </c>
      <c r="F1125">
        <v>3</v>
      </c>
      <c r="G1125" t="str">
        <f>IFERROR(INDEX(masuk[CTN],MATCH("B"&amp;ROW()-ROWS($A$1:$A$2),masuk[id],0)),"")</f>
        <v/>
      </c>
      <c r="H1125">
        <f>SUMIF(keluar[concat],BIASA[[#This Row],[concat]],keluar[CTN])</f>
        <v>0</v>
      </c>
      <c r="I1125" s="16" t="str">
        <f>IF(BIASA[[#This Row],[CTN]]=BIASA[[#This Row],[AWAL]],"",BIASA[[#This Row],[CTN]])</f>
        <v/>
      </c>
    </row>
    <row r="1126" spans="1:9" x14ac:dyDescent="0.25">
      <c r="A1126" t="str">
        <f>LOWER(SUBSTITUTE(SUBSTITUTE(SUBSTITUTE(BIASA[[#This Row],[NAMA BARANG]]," ",""),"-",""),".",""))</f>
        <v>kuascath4poai</v>
      </c>
      <c r="B1126">
        <f>IF(BIASA[[#This Row],[CTN]]=0,"",COUNT($B$2:$B1125)+1)</f>
        <v>1124</v>
      </c>
      <c r="C1126" t="s">
        <v>1405</v>
      </c>
      <c r="D1126" s="9" t="s">
        <v>2884</v>
      </c>
      <c r="E1126">
        <f>SUM(BIASA[[#This Row],[AWAL]]-BIASA[[#This Row],[KELUAR]])</f>
        <v>8</v>
      </c>
      <c r="F1126">
        <v>8</v>
      </c>
      <c r="G1126" t="str">
        <f>IFERROR(INDEX(masuk[CTN],MATCH("B"&amp;ROW()-ROWS($A$1:$A$2),masuk[id],0)),"")</f>
        <v/>
      </c>
      <c r="H1126">
        <f>SUMIF(keluar[concat],BIASA[[#This Row],[concat]],keluar[CTN])</f>
        <v>0</v>
      </c>
      <c r="I1126" s="16" t="str">
        <f>IF(BIASA[[#This Row],[CTN]]=BIASA[[#This Row],[AWAL]],"",BIASA[[#This Row],[CTN]])</f>
        <v/>
      </c>
    </row>
    <row r="1127" spans="1:9" x14ac:dyDescent="0.25">
      <c r="A1127" t="str">
        <f>LOWER(SUBSTITUTE(SUBSTITUTE(SUBSTITUTE(BIASA[[#This Row],[NAMA BARANG]]," ",""),"-",""),".",""))</f>
        <v>kuasenter9291</v>
      </c>
      <c r="B1127">
        <f>IF(BIASA[[#This Row],[CTN]]=0,"",COUNT($B$2:$B1126)+1)</f>
        <v>1125</v>
      </c>
      <c r="C1127" t="s">
        <v>1406</v>
      </c>
      <c r="D1127" s="9" t="s">
        <v>2773</v>
      </c>
      <c r="E1127">
        <f>SUM(BIASA[[#This Row],[AWAL]]-BIASA[[#This Row],[KELUAR]])</f>
        <v>1</v>
      </c>
      <c r="F1127">
        <v>1</v>
      </c>
      <c r="G1127" t="str">
        <f>IFERROR(INDEX(masuk[CTN],MATCH("B"&amp;ROW()-ROWS($A$1:$A$2),masuk[id],0)),"")</f>
        <v/>
      </c>
      <c r="H1127">
        <f>SUMIF(keluar[concat],BIASA[[#This Row],[concat]],keluar[CTN])</f>
        <v>0</v>
      </c>
      <c r="I1127" s="16" t="str">
        <f>IF(BIASA[[#This Row],[CTN]]=BIASA[[#This Row],[AWAL]],"",BIASA[[#This Row],[CTN]])</f>
        <v/>
      </c>
    </row>
    <row r="1128" spans="1:9" x14ac:dyDescent="0.25">
      <c r="A1128" t="str">
        <f>LOWER(SUBSTITUTE(SUBSTITUTE(SUBSTITUTE(BIASA[[#This Row],[NAMA BARANG]]," ",""),"-",""),".",""))</f>
        <v>kuasenter9292</v>
      </c>
      <c r="B1128">
        <f>IF(BIASA[[#This Row],[CTN]]=0,"",COUNT($B$2:$B1127)+1)</f>
        <v>1126</v>
      </c>
      <c r="C1128" t="s">
        <v>1407</v>
      </c>
      <c r="D1128" s="9" t="s">
        <v>2773</v>
      </c>
      <c r="E1128">
        <f>SUM(BIASA[[#This Row],[AWAL]]-BIASA[[#This Row],[KELUAR]])</f>
        <v>1</v>
      </c>
      <c r="F1128">
        <v>1</v>
      </c>
      <c r="G1128" t="str">
        <f>IFERROR(INDEX(masuk[CTN],MATCH("B"&amp;ROW()-ROWS($A$1:$A$2),masuk[id],0)),"")</f>
        <v/>
      </c>
      <c r="H1128">
        <f>SUMIF(keluar[concat],BIASA[[#This Row],[concat]],keluar[CTN])</f>
        <v>0</v>
      </c>
      <c r="I1128" s="16" t="str">
        <f>IF(BIASA[[#This Row],[CTN]]=BIASA[[#This Row],[AWAL]],"",BIASA[[#This Row],[CTN]])</f>
        <v/>
      </c>
    </row>
    <row r="1129" spans="1:9" x14ac:dyDescent="0.25">
      <c r="A1129" t="str">
        <f>LOWER(SUBSTITUTE(SUBSTITUTE(SUBSTITUTE(BIASA[[#This Row],[NAMA BARANG]]," ",""),"-",""),".",""))</f>
        <v>kuasenterno8</v>
      </c>
      <c r="B1129">
        <f>IF(BIASA[[#This Row],[CTN]]=0,"",COUNT($B$2:$B1128)+1)</f>
        <v>1127</v>
      </c>
      <c r="C1129" t="s">
        <v>1408</v>
      </c>
      <c r="D1129" s="9" t="s">
        <v>2771</v>
      </c>
      <c r="E1129">
        <f>SUM(BIASA[[#This Row],[AWAL]]-BIASA[[#This Row],[KELUAR]])</f>
        <v>1</v>
      </c>
      <c r="F1129">
        <v>1</v>
      </c>
      <c r="G1129" t="str">
        <f>IFERROR(INDEX(masuk[CTN],MATCH("B"&amp;ROW()-ROWS($A$1:$A$2),masuk[id],0)),"")</f>
        <v/>
      </c>
      <c r="H1129">
        <f>SUMIF(keluar[concat],BIASA[[#This Row],[concat]],keluar[CTN])</f>
        <v>0</v>
      </c>
      <c r="I1129" s="16" t="str">
        <f>IF(BIASA[[#This Row],[CTN]]=BIASA[[#This Row],[AWAL]],"",BIASA[[#This Row],[CTN]])</f>
        <v/>
      </c>
    </row>
    <row r="1130" spans="1:9" x14ac:dyDescent="0.25">
      <c r="A1130" t="str">
        <f>LOWER(SUBSTITUTE(SUBSTITUTE(SUBSTITUTE(BIASA[[#This Row],[NAMA BARANG]]," ",""),"-",""),".",""))</f>
        <v>kuasenterset1929</v>
      </c>
      <c r="B1130">
        <f>IF(BIASA[[#This Row],[CTN]]=0,"",COUNT($B$2:$B1129)+1)</f>
        <v>1128</v>
      </c>
      <c r="C1130" t="s">
        <v>1409</v>
      </c>
      <c r="D1130" s="9" t="s">
        <v>2863</v>
      </c>
      <c r="E1130">
        <f>SUM(BIASA[[#This Row],[AWAL]]-BIASA[[#This Row],[KELUAR]])</f>
        <v>5</v>
      </c>
      <c r="F1130">
        <v>5</v>
      </c>
      <c r="G1130" t="str">
        <f>IFERROR(INDEX(masuk[CTN],MATCH("B"&amp;ROW()-ROWS($A$1:$A$2),masuk[id],0)),"")</f>
        <v/>
      </c>
      <c r="H1130">
        <f>SUMIF(keluar[concat],BIASA[[#This Row],[concat]],keluar[CTN])</f>
        <v>0</v>
      </c>
      <c r="I1130" s="16" t="str">
        <f>IF(BIASA[[#This Row],[CTN]]=BIASA[[#This Row],[AWAL]],"",BIASA[[#This Row],[CTN]])</f>
        <v/>
      </c>
    </row>
    <row r="1131" spans="1:9" x14ac:dyDescent="0.25">
      <c r="A1131" t="str">
        <f>LOWER(SUBSTITUTE(SUBSTITUTE(SUBSTITUTE(BIASA[[#This Row],[NAMA BARANG]]," ",""),"-",""),".",""))</f>
        <v>kuasinficono6</v>
      </c>
      <c r="B1131">
        <f>IF(BIASA[[#This Row],[CTN]]=0,"",COUNT($B$2:$B1130)+1)</f>
        <v>1129</v>
      </c>
      <c r="C1131" t="s">
        <v>1410</v>
      </c>
      <c r="D1131" s="9" t="s">
        <v>2773</v>
      </c>
      <c r="E1131">
        <f>SUM(BIASA[[#This Row],[AWAL]]-BIASA[[#This Row],[KELUAR]])</f>
        <v>4</v>
      </c>
      <c r="F1131">
        <v>4</v>
      </c>
      <c r="G1131" t="str">
        <f>IFERROR(INDEX(masuk[CTN],MATCH("B"&amp;ROW()-ROWS($A$1:$A$2),masuk[id],0)),"")</f>
        <v/>
      </c>
      <c r="H1131">
        <f>SUMIF(keluar[concat],BIASA[[#This Row],[concat]],keluar[CTN])</f>
        <v>0</v>
      </c>
      <c r="I1131" s="16" t="str">
        <f>IF(BIASA[[#This Row],[CTN]]=BIASA[[#This Row],[AWAL]],"",BIASA[[#This Row],[CTN]])</f>
        <v/>
      </c>
    </row>
    <row r="1132" spans="1:9" x14ac:dyDescent="0.25">
      <c r="A1132" t="str">
        <f>LOWER(SUBSTITUTE(SUBSTITUTE(SUBSTITUTE(BIASA[[#This Row],[NAMA BARANG]]," ",""),"-",""),".",""))</f>
        <v>kuasmofiecb02kecil(2)/cb03besar(1)</v>
      </c>
      <c r="B1132">
        <f>IF(BIASA[[#This Row],[CTN]]=0,"",COUNT($B$2:$B1131)+1)</f>
        <v>1130</v>
      </c>
      <c r="C1132" t="s">
        <v>1411</v>
      </c>
      <c r="D1132" s="9" t="s">
        <v>2838</v>
      </c>
      <c r="E1132">
        <f>SUM(BIASA[[#This Row],[AWAL]]-BIASA[[#This Row],[KELUAR]])</f>
        <v>3</v>
      </c>
      <c r="F1132">
        <v>3</v>
      </c>
      <c r="G1132" t="str">
        <f>IFERROR(INDEX(masuk[CTN],MATCH("B"&amp;ROW()-ROWS($A$1:$A$2),masuk[id],0)),"")</f>
        <v/>
      </c>
      <c r="H1132">
        <f>SUMIF(keluar[concat],BIASA[[#This Row],[concat]],keluar[CTN])</f>
        <v>0</v>
      </c>
      <c r="I1132" s="16" t="str">
        <f>IF(BIASA[[#This Row],[CTN]]=BIASA[[#This Row],[AWAL]],"",BIASA[[#This Row],[CTN]])</f>
        <v/>
      </c>
    </row>
    <row r="1133" spans="1:9" x14ac:dyDescent="0.25">
      <c r="A1133" t="str">
        <f>LOWER(SUBSTITUTE(SUBSTITUTE(SUBSTITUTE(BIASA[[#This Row],[NAMA BARANG]]," ",""),"-",""),".",""))</f>
        <v>kuasmontanano1</v>
      </c>
      <c r="B1133">
        <f>IF(BIASA[[#This Row],[CTN]]=0,"",COUNT($B$2:$B1132)+1)</f>
        <v>1131</v>
      </c>
      <c r="C1133" t="s">
        <v>1412</v>
      </c>
      <c r="D1133" s="9" t="s">
        <v>2773</v>
      </c>
      <c r="E1133">
        <f>SUM(BIASA[[#This Row],[AWAL]]-BIASA[[#This Row],[KELUAR]])</f>
        <v>7</v>
      </c>
      <c r="F1133">
        <v>7</v>
      </c>
      <c r="G1133" t="str">
        <f>IFERROR(INDEX(masuk[CTN],MATCH("B"&amp;ROW()-ROWS($A$1:$A$2),masuk[id],0)),"")</f>
        <v/>
      </c>
      <c r="H1133">
        <f>SUMIF(keluar[concat],BIASA[[#This Row],[concat]],keluar[CTN])</f>
        <v>0</v>
      </c>
      <c r="I1133" s="16" t="str">
        <f>IF(BIASA[[#This Row],[CTN]]=BIASA[[#This Row],[AWAL]],"",BIASA[[#This Row],[CTN]])</f>
        <v/>
      </c>
    </row>
    <row r="1134" spans="1:9" x14ac:dyDescent="0.25">
      <c r="A1134" t="str">
        <f>LOWER(SUBSTITUTE(SUBSTITUTE(SUBSTITUTE(BIASA[[#This Row],[NAMA BARANG]]," ",""),"-",""),".",""))</f>
        <v>kuasmontanano2</v>
      </c>
      <c r="B1134">
        <f>IF(BIASA[[#This Row],[CTN]]=0,"",COUNT($B$2:$B1133)+1)</f>
        <v>1132</v>
      </c>
      <c r="C1134" t="s">
        <v>1413</v>
      </c>
      <c r="D1134" s="9" t="s">
        <v>2953</v>
      </c>
      <c r="E1134">
        <f>SUM(BIASA[[#This Row],[AWAL]]-BIASA[[#This Row],[KELUAR]])</f>
        <v>11</v>
      </c>
      <c r="F1134">
        <v>11</v>
      </c>
      <c r="G1134" t="str">
        <f>IFERROR(INDEX(masuk[CTN],MATCH("B"&amp;ROW()-ROWS($A$1:$A$2),masuk[id],0)),"")</f>
        <v/>
      </c>
      <c r="H1134">
        <f>SUMIF(keluar[concat],BIASA[[#This Row],[concat]],keluar[CTN])</f>
        <v>0</v>
      </c>
      <c r="I1134" s="16" t="str">
        <f>IF(BIASA[[#This Row],[CTN]]=BIASA[[#This Row],[AWAL]],"",BIASA[[#This Row],[CTN]])</f>
        <v/>
      </c>
    </row>
    <row r="1135" spans="1:9" x14ac:dyDescent="0.25">
      <c r="A1135" t="str">
        <f>LOWER(SUBSTITUTE(SUBSTITUTE(SUBSTITUTE(BIASA[[#This Row],[NAMA BARANG]]," ",""),"-",""),".",""))</f>
        <v>kuasmontanano3</v>
      </c>
      <c r="B1135">
        <f>IF(BIASA[[#This Row],[CTN]]=0,"",COUNT($B$2:$B1134)+1)</f>
        <v>1133</v>
      </c>
      <c r="C1135" t="s">
        <v>1414</v>
      </c>
      <c r="D1135" s="9" t="s">
        <v>2953</v>
      </c>
      <c r="E1135">
        <f>SUM(BIASA[[#This Row],[AWAL]]-BIASA[[#This Row],[KELUAR]])</f>
        <v>6</v>
      </c>
      <c r="F1135">
        <v>6</v>
      </c>
      <c r="G1135" t="str">
        <f>IFERROR(INDEX(masuk[CTN],MATCH("B"&amp;ROW()-ROWS($A$1:$A$2),masuk[id],0)),"")</f>
        <v/>
      </c>
      <c r="H1135">
        <f>SUMIF(keluar[concat],BIASA[[#This Row],[concat]],keluar[CTN])</f>
        <v>0</v>
      </c>
      <c r="I1135" s="16" t="str">
        <f>IF(BIASA[[#This Row],[CTN]]=BIASA[[#This Row],[AWAL]],"",BIASA[[#This Row],[CTN]])</f>
        <v/>
      </c>
    </row>
    <row r="1136" spans="1:9" x14ac:dyDescent="0.25">
      <c r="A1136" t="str">
        <f>LOWER(SUBSTITUTE(SUBSTITUTE(SUBSTITUTE(BIASA[[#This Row],[NAMA BARANG]]," ",""),"-",""),".",""))</f>
        <v>kuasmontanano4</v>
      </c>
      <c r="B1136">
        <f>IF(BIASA[[#This Row],[CTN]]=0,"",COUNT($B$2:$B1135)+1)</f>
        <v>1134</v>
      </c>
      <c r="C1136" t="s">
        <v>1415</v>
      </c>
      <c r="D1136" s="9" t="s">
        <v>2953</v>
      </c>
      <c r="E1136">
        <f>SUM(BIASA[[#This Row],[AWAL]]-BIASA[[#This Row],[KELUAR]])</f>
        <v>7</v>
      </c>
      <c r="F1136">
        <v>7</v>
      </c>
      <c r="G1136" t="str">
        <f>IFERROR(INDEX(masuk[CTN],MATCH("B"&amp;ROW()-ROWS($A$1:$A$2),masuk[id],0)),"")</f>
        <v/>
      </c>
      <c r="H1136">
        <f>SUMIF(keluar[concat],BIASA[[#This Row],[concat]],keluar[CTN])</f>
        <v>0</v>
      </c>
      <c r="I1136" s="16" t="str">
        <f>IF(BIASA[[#This Row],[CTN]]=BIASA[[#This Row],[AWAL]],"",BIASA[[#This Row],[CTN]])</f>
        <v/>
      </c>
    </row>
    <row r="1137" spans="1:9" x14ac:dyDescent="0.25">
      <c r="A1137" t="str">
        <f>LOWER(SUBSTITUTE(SUBSTITUTE(SUBSTITUTE(BIASA[[#This Row],[NAMA BARANG]]," ",""),"-",""),".",""))</f>
        <v>kuasmontanano5</v>
      </c>
      <c r="B1137">
        <f>IF(BIASA[[#This Row],[CTN]]=0,"",COUNT($B$2:$B1136)+1)</f>
        <v>1135</v>
      </c>
      <c r="C1137" t="s">
        <v>1416</v>
      </c>
      <c r="D1137" s="9" t="s">
        <v>2954</v>
      </c>
      <c r="E1137">
        <f>SUM(BIASA[[#This Row],[AWAL]]-BIASA[[#This Row],[KELUAR]])</f>
        <v>9</v>
      </c>
      <c r="F1137">
        <v>9</v>
      </c>
      <c r="G1137" t="str">
        <f>IFERROR(INDEX(masuk[CTN],MATCH("B"&amp;ROW()-ROWS($A$1:$A$2),masuk[id],0)),"")</f>
        <v/>
      </c>
      <c r="H1137">
        <f>SUMIF(keluar[concat],BIASA[[#This Row],[concat]],keluar[CTN])</f>
        <v>0</v>
      </c>
      <c r="I1137" s="16" t="str">
        <f>IF(BIASA[[#This Row],[CTN]]=BIASA[[#This Row],[AWAL]],"",BIASA[[#This Row],[CTN]])</f>
        <v/>
      </c>
    </row>
    <row r="1138" spans="1:9" x14ac:dyDescent="0.25">
      <c r="A1138" t="str">
        <f>LOWER(SUBSTITUTE(SUBSTITUTE(SUBSTITUTE(BIASA[[#This Row],[NAMA BARANG]]," ",""),"-",""),".",""))</f>
        <v>kuasmontanano6</v>
      </c>
      <c r="B1138">
        <f>IF(BIASA[[#This Row],[CTN]]=0,"",COUNT($B$2:$B1137)+1)</f>
        <v>1136</v>
      </c>
      <c r="C1138" t="s">
        <v>1417</v>
      </c>
      <c r="D1138" s="9" t="s">
        <v>2954</v>
      </c>
      <c r="E1138">
        <f>SUM(BIASA[[#This Row],[AWAL]]-BIASA[[#This Row],[KELUAR]])</f>
        <v>10</v>
      </c>
      <c r="F1138">
        <v>10</v>
      </c>
      <c r="G1138" t="str">
        <f>IFERROR(INDEX(masuk[CTN],MATCH("B"&amp;ROW()-ROWS($A$1:$A$2),masuk[id],0)),"")</f>
        <v/>
      </c>
      <c r="H1138">
        <f>SUMIF(keluar[concat],BIASA[[#This Row],[concat]],keluar[CTN])</f>
        <v>0</v>
      </c>
      <c r="I1138" s="16" t="str">
        <f>IF(BIASA[[#This Row],[CTN]]=BIASA[[#This Row],[AWAL]],"",BIASA[[#This Row],[CTN]])</f>
        <v/>
      </c>
    </row>
    <row r="1139" spans="1:9" x14ac:dyDescent="0.25">
      <c r="A1139" t="str">
        <f>LOWER(SUBSTITUTE(SUBSTITUTE(SUBSTITUTE(BIASA[[#This Row],[NAMA BARANG]]," ",""),"-",""),".",""))</f>
        <v>kuaspagoda2518</v>
      </c>
      <c r="B1139">
        <f>IF(BIASA[[#This Row],[CTN]]=0,"",COUNT($B$2:$B1138)+1)</f>
        <v>1137</v>
      </c>
      <c r="C1139" t="s">
        <v>1418</v>
      </c>
      <c r="D1139" s="9" t="s">
        <v>2955</v>
      </c>
      <c r="E1139">
        <f>SUM(BIASA[[#This Row],[AWAL]]-BIASA[[#This Row],[KELUAR]])</f>
        <v>2</v>
      </c>
      <c r="F1139">
        <v>2</v>
      </c>
      <c r="G1139" t="str">
        <f>IFERROR(INDEX(masuk[CTN],MATCH("B"&amp;ROW()-ROWS($A$1:$A$2),masuk[id],0)),"")</f>
        <v/>
      </c>
      <c r="H1139">
        <f>SUMIF(keluar[concat],BIASA[[#This Row],[concat]],keluar[CTN])</f>
        <v>0</v>
      </c>
      <c r="I1139" s="16" t="str">
        <f>IF(BIASA[[#This Row],[CTN]]=BIASA[[#This Row],[AWAL]],"",BIASA[[#This Row],[CTN]])</f>
        <v/>
      </c>
    </row>
    <row r="1140" spans="1:9" x14ac:dyDescent="0.25">
      <c r="A1140" t="str">
        <f>LOWER(SUBSTITUTE(SUBSTITUTE(SUBSTITUTE(BIASA[[#This Row],[NAMA BARANG]]," ",""),"-",""),".",""))</f>
        <v>kuaspagoda5(2)/6(2)</v>
      </c>
      <c r="B1140">
        <f>IF(BIASA[[#This Row],[CTN]]=0,"",COUNT($B$2:$B1139)+1)</f>
        <v>1138</v>
      </c>
      <c r="C1140" t="s">
        <v>1419</v>
      </c>
      <c r="D1140" s="9" t="s">
        <v>2956</v>
      </c>
      <c r="E1140">
        <f>SUM(BIASA[[#This Row],[AWAL]]-BIASA[[#This Row],[KELUAR]])</f>
        <v>4</v>
      </c>
      <c r="F1140">
        <v>4</v>
      </c>
      <c r="G1140" t="str">
        <f>IFERROR(INDEX(masuk[CTN],MATCH("B"&amp;ROW()-ROWS($A$1:$A$2),masuk[id],0)),"")</f>
        <v/>
      </c>
      <c r="H1140">
        <f>SUMIF(keluar[concat],BIASA[[#This Row],[concat]],keluar[CTN])</f>
        <v>0</v>
      </c>
      <c r="I1140" s="16" t="str">
        <f>IF(BIASA[[#This Row],[CTN]]=BIASA[[#This Row],[AWAL]],"",BIASA[[#This Row],[CTN]])</f>
        <v/>
      </c>
    </row>
    <row r="1141" spans="1:9" x14ac:dyDescent="0.25">
      <c r="A1141" t="str">
        <f>LOWER(SUBSTITUTE(SUBSTITUTE(SUBSTITUTE(BIASA[[#This Row],[NAMA BARANG]]," ",""),"-",""),".",""))</f>
        <v>kuaspagodano1(2511)</v>
      </c>
      <c r="B1141">
        <f>IF(BIASA[[#This Row],[CTN]]=0,"",COUNT($B$2:$B1140)+1)</f>
        <v>1139</v>
      </c>
      <c r="C1141" t="s">
        <v>1420</v>
      </c>
      <c r="D1141" s="9" t="s">
        <v>2955</v>
      </c>
      <c r="E1141">
        <f>SUM(BIASA[[#This Row],[AWAL]]-BIASA[[#This Row],[KELUAR]])</f>
        <v>1</v>
      </c>
      <c r="F1141">
        <v>1</v>
      </c>
      <c r="G1141" t="str">
        <f>IFERROR(INDEX(masuk[CTN],MATCH("B"&amp;ROW()-ROWS($A$1:$A$2),masuk[id],0)),"")</f>
        <v/>
      </c>
      <c r="H1141">
        <f>SUMIF(keluar[concat],BIASA[[#This Row],[concat]],keluar[CTN])</f>
        <v>0</v>
      </c>
      <c r="I1141" s="16" t="str">
        <f>IF(BIASA[[#This Row],[CTN]]=BIASA[[#This Row],[AWAL]],"",BIASA[[#This Row],[CTN]])</f>
        <v/>
      </c>
    </row>
    <row r="1142" spans="1:9" x14ac:dyDescent="0.25">
      <c r="A1142" t="str">
        <f>LOWER(SUBSTITUTE(SUBSTITUTE(SUBSTITUTE(BIASA[[#This Row],[NAMA BARANG]]," ",""),"-",""),".",""))</f>
        <v>kuaspagodano11</v>
      </c>
      <c r="B1142">
        <f>IF(BIASA[[#This Row],[CTN]]=0,"",COUNT($B$2:$B1141)+1)</f>
        <v>1140</v>
      </c>
      <c r="C1142" t="s">
        <v>1421</v>
      </c>
      <c r="D1142" s="9" t="s">
        <v>2957</v>
      </c>
      <c r="E1142">
        <f>SUM(BIASA[[#This Row],[AWAL]]-BIASA[[#This Row],[KELUAR]])</f>
        <v>3</v>
      </c>
      <c r="F1142">
        <v>3</v>
      </c>
      <c r="G1142" t="str">
        <f>IFERROR(INDEX(masuk[CTN],MATCH("B"&amp;ROW()-ROWS($A$1:$A$2),masuk[id],0)),"")</f>
        <v/>
      </c>
      <c r="H1142">
        <f>SUMIF(keluar[concat],BIASA[[#This Row],[concat]],keluar[CTN])</f>
        <v>0</v>
      </c>
      <c r="I1142" s="16" t="str">
        <f>IF(BIASA[[#This Row],[CTN]]=BIASA[[#This Row],[AWAL]],"",BIASA[[#This Row],[CTN]])</f>
        <v/>
      </c>
    </row>
    <row r="1143" spans="1:9" x14ac:dyDescent="0.25">
      <c r="A1143" t="str">
        <f>LOWER(SUBSTITUTE(SUBSTITUTE(SUBSTITUTE(BIASA[[#This Row],[NAMA BARANG]]," ",""),"-",""),".",""))</f>
        <v>kuaspagodaset1928</v>
      </c>
      <c r="B1143">
        <f>IF(BIASA[[#This Row],[CTN]]=0,"",COUNT($B$2:$B1142)+1)</f>
        <v>1141</v>
      </c>
      <c r="C1143" t="s">
        <v>1422</v>
      </c>
      <c r="D1143" s="9" t="s">
        <v>2828</v>
      </c>
      <c r="E1143">
        <f>SUM(BIASA[[#This Row],[AWAL]]-BIASA[[#This Row],[KELUAR]])</f>
        <v>7</v>
      </c>
      <c r="F1143">
        <v>7</v>
      </c>
      <c r="G1143" t="str">
        <f>IFERROR(INDEX(masuk[CTN],MATCH("B"&amp;ROW()-ROWS($A$1:$A$2),masuk[id],0)),"")</f>
        <v/>
      </c>
      <c r="H1143">
        <f>SUMIF(keluar[concat],BIASA[[#This Row],[concat]],keluar[CTN])</f>
        <v>0</v>
      </c>
      <c r="I1143" s="16" t="str">
        <f>IF(BIASA[[#This Row],[CTN]]=BIASA[[#This Row],[AWAL]],"",BIASA[[#This Row],[CTN]])</f>
        <v/>
      </c>
    </row>
    <row r="1144" spans="1:9" x14ac:dyDescent="0.25">
      <c r="A1144" t="str">
        <f>LOWER(SUBSTITUTE(SUBSTITUTE(SUBSTITUTE(BIASA[[#This Row],[NAMA BARANG]]," ",""),"-",""),".",""))</f>
        <v>kuaspbb1110</v>
      </c>
      <c r="B1144">
        <f>IF(BIASA[[#This Row],[CTN]]=0,"",COUNT($B$2:$B1143)+1)</f>
        <v>1142</v>
      </c>
      <c r="C1144" t="s">
        <v>1423</v>
      </c>
      <c r="D1144" s="9" t="s">
        <v>2958</v>
      </c>
      <c r="E1144">
        <f>SUM(BIASA[[#This Row],[AWAL]]-BIASA[[#This Row],[KELUAR]])</f>
        <v>5</v>
      </c>
      <c r="F1144">
        <v>6</v>
      </c>
      <c r="G1144" t="str">
        <f>IFERROR(INDEX(masuk[CTN],MATCH("B"&amp;ROW()-ROWS($A$1:$A$2),masuk[id],0)),"")</f>
        <v/>
      </c>
      <c r="H1144">
        <f>SUMIF(keluar[concat],BIASA[[#This Row],[concat]],keluar[CTN])</f>
        <v>1</v>
      </c>
      <c r="I1144" s="16">
        <f>IF(BIASA[[#This Row],[CTN]]=BIASA[[#This Row],[AWAL]],"",BIASA[[#This Row],[CTN]])</f>
        <v>5</v>
      </c>
    </row>
    <row r="1145" spans="1:9" x14ac:dyDescent="0.25">
      <c r="A1145" t="str">
        <f>LOWER(SUBSTITUTE(SUBSTITUTE(SUBSTITUTE(BIASA[[#This Row],[NAMA BARANG]]," ",""),"-",""),".",""))</f>
        <v>kuaspbb1111</v>
      </c>
      <c r="B1145">
        <f>IF(BIASA[[#This Row],[CTN]]=0,"",COUNT($B$2:$B1144)+1)</f>
        <v>1143</v>
      </c>
      <c r="C1145" t="s">
        <v>1424</v>
      </c>
      <c r="D1145" s="9" t="s">
        <v>2959</v>
      </c>
      <c r="E1145">
        <f>SUM(BIASA[[#This Row],[AWAL]]-BIASA[[#This Row],[KELUAR]])</f>
        <v>6</v>
      </c>
      <c r="F1145">
        <v>7</v>
      </c>
      <c r="G1145" t="str">
        <f>IFERROR(INDEX(masuk[CTN],MATCH("B"&amp;ROW()-ROWS($A$1:$A$2),masuk[id],0)),"")</f>
        <v/>
      </c>
      <c r="H1145">
        <f>SUMIF(keluar[concat],BIASA[[#This Row],[concat]],keluar[CTN])</f>
        <v>1</v>
      </c>
      <c r="I1145" s="16">
        <f>IF(BIASA[[#This Row],[CTN]]=BIASA[[#This Row],[AWAL]],"",BIASA[[#This Row],[CTN]])</f>
        <v>6</v>
      </c>
    </row>
    <row r="1146" spans="1:9" x14ac:dyDescent="0.25">
      <c r="A1146" t="str">
        <f>LOWER(SUBSTITUTE(SUBSTITUTE(SUBSTITUTE(BIASA[[#This Row],[NAMA BARANG]]," ",""),"-",""),".",""))</f>
        <v>kuastf2620</v>
      </c>
      <c r="B1146">
        <f>IF(BIASA[[#This Row],[CTN]]=0,"",COUNT($B$2:$B1145)+1)</f>
        <v>1144</v>
      </c>
      <c r="C1146" t="s">
        <v>1425</v>
      </c>
      <c r="D1146" s="9">
        <v>240</v>
      </c>
      <c r="E1146">
        <f>SUM(BIASA[[#This Row],[AWAL]]-BIASA[[#This Row],[KELUAR]])</f>
        <v>5</v>
      </c>
      <c r="F1146">
        <v>5</v>
      </c>
      <c r="G1146" t="str">
        <f>IFERROR(INDEX(masuk[CTN],MATCH("B"&amp;ROW()-ROWS($A$1:$A$2),masuk[id],0)),"")</f>
        <v/>
      </c>
      <c r="H1146">
        <f>SUMIF(keluar[concat],BIASA[[#This Row],[concat]],keluar[CTN])</f>
        <v>0</v>
      </c>
      <c r="I1146" s="16" t="str">
        <f>IF(BIASA[[#This Row],[CTN]]=BIASA[[#This Row],[AWAL]],"",BIASA[[#This Row],[CTN]])</f>
        <v/>
      </c>
    </row>
    <row r="1147" spans="1:9" x14ac:dyDescent="0.25">
      <c r="A1147" t="str">
        <f>LOWER(SUBSTITUTE(SUBSTITUTE(SUBSTITUTE(BIASA[[#This Row],[NAMA BARANG]]," ",""),"-",""),".",""))</f>
        <v>kuaswalito6626</v>
      </c>
      <c r="B1147">
        <f>IF(BIASA[[#This Row],[CTN]]=0,"",COUNT($B$2:$B1146)+1)</f>
        <v>1145</v>
      </c>
      <c r="C1147" t="s">
        <v>1426</v>
      </c>
      <c r="E1147">
        <f>SUM(BIASA[[#This Row],[AWAL]]-BIASA[[#This Row],[KELUAR]])</f>
        <v>1</v>
      </c>
      <c r="F1147">
        <v>1</v>
      </c>
      <c r="G1147" t="str">
        <f>IFERROR(INDEX(masuk[CTN],MATCH("B"&amp;ROW()-ROWS($A$1:$A$2),masuk[id],0)),"")</f>
        <v/>
      </c>
      <c r="H1147">
        <f>SUMIF(keluar[concat],BIASA[[#This Row],[concat]],keluar[CTN])</f>
        <v>0</v>
      </c>
      <c r="I1147" s="16" t="str">
        <f>IF(BIASA[[#This Row],[CTN]]=BIASA[[#This Row],[AWAL]],"",BIASA[[#This Row],[CTN]])</f>
        <v/>
      </c>
    </row>
    <row r="1148" spans="1:9" x14ac:dyDescent="0.25">
      <c r="A1148" t="str">
        <f>LOWER(SUBSTITUTE(SUBSTITUTE(SUBSTITUTE(BIASA[[#This Row],[NAMA BARANG]]," ",""),"-",""),".",""))</f>
        <v>kuas/brushe02</v>
      </c>
      <c r="B1148">
        <f>IF(BIASA[[#This Row],[CTN]]=0,"",COUNT($B$2:$B1147)+1)</f>
        <v>1146</v>
      </c>
      <c r="C1148" t="s">
        <v>1427</v>
      </c>
      <c r="D1148" s="9" t="s">
        <v>2796</v>
      </c>
      <c r="E1148">
        <f>SUM(BIASA[[#This Row],[AWAL]]-BIASA[[#This Row],[KELUAR]])</f>
        <v>2</v>
      </c>
      <c r="F1148">
        <v>2</v>
      </c>
      <c r="G1148" t="str">
        <f>IFERROR(INDEX(masuk[CTN],MATCH("B"&amp;ROW()-ROWS($A$1:$A$2),masuk[id],0)),"")</f>
        <v/>
      </c>
      <c r="H1148">
        <f>SUMIF(keluar[concat],BIASA[[#This Row],[concat]],keluar[CTN])</f>
        <v>0</v>
      </c>
      <c r="I1148" s="16" t="str">
        <f>IF(BIASA[[#This Row],[CTN]]=BIASA[[#This Row],[AWAL]],"",BIASA[[#This Row],[CTN]])</f>
        <v/>
      </c>
    </row>
    <row r="1149" spans="1:9" x14ac:dyDescent="0.25">
      <c r="A1149" t="str">
        <f>LOWER(SUBSTITUTE(SUBSTITUTE(SUBSTITUTE(BIASA[[#This Row],[NAMA BARANG]]," ",""),"-",""),".",""))</f>
        <v>kutmcnbesar</v>
      </c>
      <c r="B1149">
        <f>IF(BIASA[[#This Row],[CTN]]=0,"",COUNT($B$2:$B1148)+1)</f>
        <v>1147</v>
      </c>
      <c r="C1149" t="s">
        <v>1428</v>
      </c>
      <c r="D1149" s="9" t="s">
        <v>2776</v>
      </c>
      <c r="E1149">
        <f>SUM(BIASA[[#This Row],[AWAL]]-BIASA[[#This Row],[KELUAR]])</f>
        <v>5</v>
      </c>
      <c r="F1149">
        <v>5</v>
      </c>
      <c r="G1149" t="str">
        <f>IFERROR(INDEX(masuk[CTN],MATCH("B"&amp;ROW()-ROWS($A$1:$A$2),masuk[id],0)),"")</f>
        <v/>
      </c>
      <c r="H1149">
        <f>SUMIF(keluar[concat],BIASA[[#This Row],[concat]],keluar[CTN])</f>
        <v>0</v>
      </c>
      <c r="I1149" s="16" t="str">
        <f>IF(BIASA[[#This Row],[CTN]]=BIASA[[#This Row],[AWAL]],"",BIASA[[#This Row],[CTN]])</f>
        <v/>
      </c>
    </row>
    <row r="1150" spans="1:9" x14ac:dyDescent="0.25">
      <c r="A1150" t="str">
        <f>LOWER(SUBSTITUTE(SUBSTITUTE(SUBSTITUTE(BIASA[[#This Row],[NAMA BARANG]]," ",""),"-",""),".",""))</f>
        <v>lleafa5100hologramav(15)bellsmart</v>
      </c>
      <c r="B1150">
        <f>IF(BIASA[[#This Row],[CTN]]=0,"",COUNT($B$2:$B1149)+1)</f>
        <v>1148</v>
      </c>
      <c r="C1150" t="s">
        <v>1429</v>
      </c>
      <c r="D1150" s="9">
        <v>600</v>
      </c>
      <c r="E1150">
        <f>SUM(BIASA[[#This Row],[AWAL]]-BIASA[[#This Row],[KELUAR]])</f>
        <v>15</v>
      </c>
      <c r="F1150">
        <v>15</v>
      </c>
      <c r="G1150" t="str">
        <f>IFERROR(INDEX(masuk[CTN],MATCH("B"&amp;ROW()-ROWS($A$1:$A$2),masuk[id],0)),"")</f>
        <v/>
      </c>
      <c r="H1150">
        <f>SUMIF(keluar[concat],BIASA[[#This Row],[concat]],keluar[CTN])</f>
        <v>0</v>
      </c>
      <c r="I1150" s="16" t="str">
        <f>IF(BIASA[[#This Row],[CTN]]=BIASA[[#This Row],[AWAL]],"",BIASA[[#This Row],[CTN]])</f>
        <v/>
      </c>
    </row>
    <row r="1151" spans="1:9" x14ac:dyDescent="0.25">
      <c r="A1151" t="str">
        <f>LOWER(SUBSTITUTE(SUBSTITUTE(SUBSTITUTE(BIASA[[#This Row],[NAMA BARANG]]," ",""),"-",""),".",""))</f>
        <v>lleafa5100hologramcar</v>
      </c>
      <c r="B1151">
        <f>IF(BIASA[[#This Row],[CTN]]=0,"",COUNT($B$2:$B1150)+1)</f>
        <v>1149</v>
      </c>
      <c r="C1151" t="s">
        <v>1430</v>
      </c>
      <c r="D1151" s="9">
        <v>600</v>
      </c>
      <c r="E1151">
        <f>SUM(BIASA[[#This Row],[AWAL]]-BIASA[[#This Row],[KELUAR]])</f>
        <v>1</v>
      </c>
      <c r="F1151">
        <v>1</v>
      </c>
      <c r="G1151" t="str">
        <f>IFERROR(INDEX(masuk[CTN],MATCH("B"&amp;ROW()-ROWS($A$1:$A$2),masuk[id],0)),"")</f>
        <v/>
      </c>
      <c r="H1151">
        <f>SUMIF(keluar[concat],BIASA[[#This Row],[concat]],keluar[CTN])</f>
        <v>0</v>
      </c>
      <c r="I1151" s="16" t="str">
        <f>IF(BIASA[[#This Row],[CTN]]=BIASA[[#This Row],[AWAL]],"",BIASA[[#This Row],[CTN]])</f>
        <v/>
      </c>
    </row>
    <row r="1152" spans="1:9" x14ac:dyDescent="0.25">
      <c r="A1152" t="str">
        <f>LOWER(SUBSTITUTE(SUBSTITUTE(SUBSTITUTE(BIASA[[#This Row],[NAMA BARANG]]," ",""),"-",""),".",""))</f>
        <v>lleafa5100lbrkoalamtkstrimin</v>
      </c>
      <c r="B1152">
        <f>IF(BIASA[[#This Row],[CTN]]=0,"",COUNT($B$2:$B1151)+1)</f>
        <v>1150</v>
      </c>
      <c r="C1152" t="s">
        <v>1431</v>
      </c>
      <c r="D1152" s="9">
        <v>150</v>
      </c>
      <c r="E1152">
        <f>SUM(BIASA[[#This Row],[AWAL]]-BIASA[[#This Row],[KELUAR]])</f>
        <v>2</v>
      </c>
      <c r="F1152">
        <v>2</v>
      </c>
      <c r="G1152" t="str">
        <f>IFERROR(INDEX(masuk[CTN],MATCH("B"&amp;ROW()-ROWS($A$1:$A$2),masuk[id],0)),"")</f>
        <v/>
      </c>
      <c r="H1152">
        <f>SUMIF(keluar[concat],BIASA[[#This Row],[concat]],keluar[CTN])</f>
        <v>0</v>
      </c>
      <c r="I1152" s="16" t="str">
        <f>IF(BIASA[[#This Row],[CTN]]=BIASA[[#This Row],[AWAL]],"",BIASA[[#This Row],[CTN]])</f>
        <v/>
      </c>
    </row>
    <row r="1153" spans="1:9" x14ac:dyDescent="0.25">
      <c r="A1153" t="str">
        <f>LOWER(SUBSTITUTE(SUBSTITUTE(SUBSTITUTE(BIASA[[#This Row],[NAMA BARANG]]," ",""),"-",""),".",""))</f>
        <v>lleafa5100mtkkotakb</v>
      </c>
      <c r="B1153">
        <f>IF(BIASA[[#This Row],[CTN]]=0,"",COUNT($B$2:$B1152)+1)</f>
        <v>1151</v>
      </c>
      <c r="C1153" t="s">
        <v>1432</v>
      </c>
      <c r="D1153" s="9">
        <v>150</v>
      </c>
      <c r="E1153">
        <f>SUM(BIASA[[#This Row],[AWAL]]-BIASA[[#This Row],[KELUAR]])</f>
        <v>1</v>
      </c>
      <c r="F1153">
        <v>1</v>
      </c>
      <c r="G1153" t="str">
        <f>IFERROR(INDEX(masuk[CTN],MATCH("B"&amp;ROW()-ROWS($A$1:$A$2),masuk[id],0)),"")</f>
        <v/>
      </c>
      <c r="H1153">
        <f>SUMIF(keluar[concat],BIASA[[#This Row],[concat]],keluar[CTN])</f>
        <v>0</v>
      </c>
      <c r="I1153" s="16" t="str">
        <f>IF(BIASA[[#This Row],[CTN]]=BIASA[[#This Row],[AWAL]],"",BIASA[[#This Row],[CTN]])</f>
        <v/>
      </c>
    </row>
    <row r="1154" spans="1:9" x14ac:dyDescent="0.25">
      <c r="A1154" t="str">
        <f>LOWER(SUBSTITUTE(SUBSTITUTE(SUBSTITUTE(BIASA[[#This Row],[NAMA BARANG]]," ",""),"-",""),".",""))</f>
        <v>lleafa5100rainbowpolos</v>
      </c>
      <c r="B1154">
        <f>IF(BIASA[[#This Row],[CTN]]=0,"",COUNT($B$2:$B1153)+1)</f>
        <v>1152</v>
      </c>
      <c r="C1154" t="s">
        <v>1433</v>
      </c>
      <c r="D1154" s="9" t="s">
        <v>212</v>
      </c>
      <c r="E1154">
        <f>SUM(BIASA[[#This Row],[AWAL]]-BIASA[[#This Row],[KELUAR]])</f>
        <v>1</v>
      </c>
      <c r="F1154">
        <v>1</v>
      </c>
      <c r="G1154" t="str">
        <f>IFERROR(INDEX(masuk[CTN],MATCH("B"&amp;ROW()-ROWS($A$1:$A$2),masuk[id],0)),"")</f>
        <v/>
      </c>
      <c r="H1154">
        <f>SUMIF(keluar[concat],BIASA[[#This Row],[concat]],keluar[CTN])</f>
        <v>0</v>
      </c>
      <c r="I1154" s="16" t="str">
        <f>IF(BIASA[[#This Row],[CTN]]=BIASA[[#This Row],[AWAL]],"",BIASA[[#This Row],[CTN]])</f>
        <v/>
      </c>
    </row>
    <row r="1155" spans="1:9" x14ac:dyDescent="0.25">
      <c r="A1155" t="str">
        <f>LOWER(SUBSTITUTE(SUBSTITUTE(SUBSTITUTE(BIASA[[#This Row],[NAMA BARANG]]," ",""),"-",""),".",""))</f>
        <v>lleafa5100vintage</v>
      </c>
      <c r="B1155">
        <f>IF(BIASA[[#This Row],[CTN]]=0,"",COUNT($B$2:$B1154)+1)</f>
        <v>1153</v>
      </c>
      <c r="C1155" t="s">
        <v>1434</v>
      </c>
      <c r="D1155" s="9" t="s">
        <v>222</v>
      </c>
      <c r="E1155">
        <f>SUM(BIASA[[#This Row],[AWAL]]-BIASA[[#This Row],[KELUAR]])</f>
        <v>1</v>
      </c>
      <c r="F1155">
        <v>1</v>
      </c>
      <c r="G1155" t="str">
        <f>IFERROR(INDEX(masuk[CTN],MATCH("B"&amp;ROW()-ROWS($A$1:$A$2),masuk[id],0)),"")</f>
        <v/>
      </c>
      <c r="H1155">
        <f>SUMIF(keluar[concat],BIASA[[#This Row],[concat]],keluar[CTN])</f>
        <v>0</v>
      </c>
      <c r="I1155" s="16" t="str">
        <f>IF(BIASA[[#This Row],[CTN]]=BIASA[[#This Row],[AWAL]],"",BIASA[[#This Row],[CTN]])</f>
        <v/>
      </c>
    </row>
    <row r="1156" spans="1:9" x14ac:dyDescent="0.25">
      <c r="A1156" t="str">
        <f>LOWER(SUBSTITUTE(SUBSTITUTE(SUBSTITUTE(BIASA[[#This Row],[NAMA BARANG]]," ",""),"-",""),".",""))</f>
        <v>lleafa510012frozen</v>
      </c>
      <c r="B1156">
        <f>IF(BIASA[[#This Row],[CTN]]=0,"",COUNT($B$2:$B1155)+1)</f>
        <v>1154</v>
      </c>
      <c r="C1156" t="s">
        <v>1435</v>
      </c>
      <c r="D1156" s="9">
        <v>360</v>
      </c>
      <c r="E1156">
        <f>SUM(BIASA[[#This Row],[AWAL]]-BIASA[[#This Row],[KELUAR]])</f>
        <v>1</v>
      </c>
      <c r="F1156">
        <v>1</v>
      </c>
      <c r="G1156" t="str">
        <f>IFERROR(INDEX(masuk[CTN],MATCH("B"&amp;ROW()-ROWS($A$1:$A$2),masuk[id],0)),"")</f>
        <v/>
      </c>
      <c r="H1156">
        <f>SUMIF(keluar[concat],BIASA[[#This Row],[concat]],keluar[CTN])</f>
        <v>0</v>
      </c>
      <c r="I1156" s="16" t="str">
        <f>IF(BIASA[[#This Row],[CTN]]=BIASA[[#This Row],[AWAL]],"",BIASA[[#This Row],[CTN]])</f>
        <v/>
      </c>
    </row>
    <row r="1157" spans="1:9" x14ac:dyDescent="0.25">
      <c r="A1157" t="str">
        <f>LOWER(SUBSTITUTE(SUBSTITUTE(SUBSTITUTE(BIASA[[#This Row],[NAMA BARANG]]," ",""),"-",""),".",""))</f>
        <v>lleafa510012tsun/kitty</v>
      </c>
      <c r="B1157">
        <f>IF(BIASA[[#This Row],[CTN]]=0,"",COUNT($B$2:$B1156)+1)</f>
        <v>1155</v>
      </c>
      <c r="C1157" t="s">
        <v>1436</v>
      </c>
      <c r="D1157" s="9">
        <v>360</v>
      </c>
      <c r="E1157">
        <f>SUM(BIASA[[#This Row],[AWAL]]-BIASA[[#This Row],[KELUAR]])</f>
        <v>2</v>
      </c>
      <c r="F1157">
        <v>2</v>
      </c>
      <c r="G1157" t="str">
        <f>IFERROR(INDEX(masuk[CTN],MATCH("B"&amp;ROW()-ROWS($A$1:$A$2),masuk[id],0)),"")</f>
        <v/>
      </c>
      <c r="H1157">
        <f>SUMIF(keluar[concat],BIASA[[#This Row],[concat]],keluar[CTN])</f>
        <v>0</v>
      </c>
      <c r="I1157" s="16" t="str">
        <f>IF(BIASA[[#This Row],[CTN]]=BIASA[[#This Row],[AWAL]],"",BIASA[[#This Row],[CTN]])</f>
        <v/>
      </c>
    </row>
    <row r="1158" spans="1:9" x14ac:dyDescent="0.25">
      <c r="A1158" t="str">
        <f>LOWER(SUBSTITUTE(SUBSTITUTE(SUBSTITUTE(BIASA[[#This Row],[NAMA BARANG]]," ",""),"-",""),".",""))</f>
        <v>lleafa5110gastakitty</v>
      </c>
      <c r="B1158">
        <f>IF(BIASA[[#This Row],[CTN]]=0,"",COUNT($B$2:$B1157)+1)</f>
        <v>1156</v>
      </c>
      <c r="C1158" t="s">
        <v>1437</v>
      </c>
      <c r="E1158">
        <f>SUM(BIASA[[#This Row],[AWAL]]-BIASA[[#This Row],[KELUAR]])</f>
        <v>1</v>
      </c>
      <c r="F1158">
        <v>1</v>
      </c>
      <c r="G1158" t="str">
        <f>IFERROR(INDEX(masuk[CTN],MATCH("B"&amp;ROW()-ROWS($A$1:$A$2),masuk[id],0)),"")</f>
        <v/>
      </c>
      <c r="H1158">
        <f>SUMIF(keluar[concat],BIASA[[#This Row],[concat]],keluar[CTN])</f>
        <v>0</v>
      </c>
      <c r="I1158" s="16" t="str">
        <f>IF(BIASA[[#This Row],[CTN]]=BIASA[[#This Row],[AWAL]],"",BIASA[[#This Row],[CTN]])</f>
        <v/>
      </c>
    </row>
    <row r="1159" spans="1:9" x14ac:dyDescent="0.25">
      <c r="A1159" t="str">
        <f>LOWER(SUBSTITUTE(SUBSTITUTE(SUBSTITUTE(BIASA[[#This Row],[NAMA BARANG]]," ",""),"-",""),".",""))</f>
        <v>lleafa5110vintagegasta/frozen</v>
      </c>
      <c r="B1159">
        <f>IF(BIASA[[#This Row],[CTN]]=0,"",COUNT($B$2:$B1158)+1)</f>
        <v>1157</v>
      </c>
      <c r="C1159" t="s">
        <v>1438</v>
      </c>
      <c r="E1159">
        <f>SUM(BIASA[[#This Row],[AWAL]]-BIASA[[#This Row],[KELUAR]])</f>
        <v>2</v>
      </c>
      <c r="F1159">
        <v>2</v>
      </c>
      <c r="G1159" t="str">
        <f>IFERROR(INDEX(masuk[CTN],MATCH("B"&amp;ROW()-ROWS($A$1:$A$2),masuk[id],0)),"")</f>
        <v/>
      </c>
      <c r="H1159">
        <f>SUMIF(keluar[concat],BIASA[[#This Row],[concat]],keluar[CTN])</f>
        <v>0</v>
      </c>
      <c r="I1159" s="16" t="str">
        <f>IF(BIASA[[#This Row],[CTN]]=BIASA[[#This Row],[AWAL]],"",BIASA[[#This Row],[CTN]])</f>
        <v/>
      </c>
    </row>
    <row r="1160" spans="1:9" x14ac:dyDescent="0.25">
      <c r="A1160" t="str">
        <f>LOWER(SUBSTITUTE(SUBSTITUTE(SUBSTITUTE(BIASA[[#This Row],[NAMA BARANG]]," ",""),"-",""),".",""))</f>
        <v>lleafa51213paint</v>
      </c>
      <c r="B1160">
        <f>IF(BIASA[[#This Row],[CTN]]=0,"",COUNT($B$2:$B1159)+1)</f>
        <v>1158</v>
      </c>
      <c r="C1160" t="s">
        <v>1439</v>
      </c>
      <c r="D1160" s="9">
        <v>720</v>
      </c>
      <c r="E1160">
        <f>SUM(BIASA[[#This Row],[AWAL]]-BIASA[[#This Row],[KELUAR]])</f>
        <v>4</v>
      </c>
      <c r="F1160">
        <v>4</v>
      </c>
      <c r="G1160" t="str">
        <f>IFERROR(INDEX(masuk[CTN],MATCH("B"&amp;ROW()-ROWS($A$1:$A$2),masuk[id],0)),"")</f>
        <v/>
      </c>
      <c r="H1160">
        <f>SUMIF(keluar[concat],BIASA[[#This Row],[concat]],keluar[CTN])</f>
        <v>0</v>
      </c>
      <c r="I1160" s="16" t="str">
        <f>IF(BIASA[[#This Row],[CTN]]=BIASA[[#This Row],[AWAL]],"",BIASA[[#This Row],[CTN]])</f>
        <v/>
      </c>
    </row>
    <row r="1161" spans="1:9" x14ac:dyDescent="0.25">
      <c r="A1161" t="str">
        <f>LOWER(SUBSTITUTE(SUBSTITUTE(SUBSTITUTE(BIASA[[#This Row],[NAMA BARANG]]," ",""),"-",""),".",""))</f>
        <v>lleafa550koalamtkkotakk</v>
      </c>
      <c r="B1161">
        <f>IF(BIASA[[#This Row],[CTN]]=0,"",COUNT($B$2:$B1160)+1)</f>
        <v>1159</v>
      </c>
      <c r="C1161" t="s">
        <v>1440</v>
      </c>
      <c r="D1161" s="9">
        <v>300</v>
      </c>
      <c r="E1161">
        <f>SUM(BIASA[[#This Row],[AWAL]]-BIASA[[#This Row],[KELUAR]])</f>
        <v>1</v>
      </c>
      <c r="F1161">
        <v>1</v>
      </c>
      <c r="G1161" t="str">
        <f>IFERROR(INDEX(masuk[CTN],MATCH("B"&amp;ROW()-ROWS($A$1:$A$2),masuk[id],0)),"")</f>
        <v/>
      </c>
      <c r="H1161">
        <f>SUMIF(keluar[concat],BIASA[[#This Row],[concat]],keluar[CTN])</f>
        <v>0</v>
      </c>
      <c r="I1161" s="16" t="str">
        <f>IF(BIASA[[#This Row],[CTN]]=BIASA[[#This Row],[AWAL]],"",BIASA[[#This Row],[CTN]])</f>
        <v/>
      </c>
    </row>
    <row r="1162" spans="1:9" x14ac:dyDescent="0.25">
      <c r="A1162" t="str">
        <f>LOWER(SUBSTITUTE(SUBSTITUTE(SUBSTITUTE(BIASA[[#This Row],[NAMA BARANG]]," ",""),"-",""),".",""))</f>
        <v>lleafa550mtkkotakb</v>
      </c>
      <c r="B1162">
        <f>IF(BIASA[[#This Row],[CTN]]=0,"",COUNT($B$2:$B1161)+1)</f>
        <v>1160</v>
      </c>
      <c r="C1162" t="s">
        <v>1441</v>
      </c>
      <c r="D1162" s="9">
        <v>300</v>
      </c>
      <c r="E1162">
        <f>SUM(BIASA[[#This Row],[AWAL]]-BIASA[[#This Row],[KELUAR]])</f>
        <v>1</v>
      </c>
      <c r="F1162">
        <v>1</v>
      </c>
      <c r="G1162" t="str">
        <f>IFERROR(INDEX(masuk[CTN],MATCH("B"&amp;ROW()-ROWS($A$1:$A$2),masuk[id],0)),"")</f>
        <v/>
      </c>
      <c r="H1162">
        <f>SUMIF(keluar[concat],BIASA[[#This Row],[concat]],keluar[CTN])</f>
        <v>0</v>
      </c>
      <c r="I1162" s="16" t="str">
        <f>IF(BIASA[[#This Row],[CTN]]=BIASA[[#This Row],[AWAL]],"",BIASA[[#This Row],[CTN]])</f>
        <v/>
      </c>
    </row>
    <row r="1163" spans="1:9" x14ac:dyDescent="0.25">
      <c r="A1163" t="str">
        <f>LOWER(SUBSTITUTE(SUBSTITUTE(SUBSTITUTE(BIASA[[#This Row],[NAMA BARANG]]," ",""),"-",""),".",""))</f>
        <v>lleafa550rainbowgaris</v>
      </c>
      <c r="B1163">
        <f>IF(BIASA[[#This Row],[CTN]]=0,"",COUNT($B$2:$B1162)+1)</f>
        <v>1161</v>
      </c>
      <c r="C1163" t="s">
        <v>1442</v>
      </c>
      <c r="D1163" s="9">
        <v>200</v>
      </c>
      <c r="E1163">
        <f>SUM(BIASA[[#This Row],[AWAL]]-BIASA[[#This Row],[KELUAR]])</f>
        <v>2</v>
      </c>
      <c r="F1163">
        <v>2</v>
      </c>
      <c r="G1163" t="str">
        <f>IFERROR(INDEX(masuk[CTN],MATCH("B"&amp;ROW()-ROWS($A$1:$A$2),masuk[id],0)),"")</f>
        <v/>
      </c>
      <c r="H1163">
        <f>SUMIF(keluar[concat],BIASA[[#This Row],[concat]],keluar[CTN])</f>
        <v>0</v>
      </c>
      <c r="I1163" s="16" t="str">
        <f>IF(BIASA[[#This Row],[CTN]]=BIASA[[#This Row],[AWAL]],"",BIASA[[#This Row],[CTN]])</f>
        <v/>
      </c>
    </row>
    <row r="1164" spans="1:9" s="23" customFormat="1" x14ac:dyDescent="0.25">
      <c r="A1164" t="str">
        <f>LOWER(SUBSTITUTE(SUBSTITUTE(SUBSTITUTE(BIASA[[#This Row],[NAMA BARANG]]," ",""),"-",""),".",""))</f>
        <v>lleafa5biasaminion</v>
      </c>
      <c r="B1164">
        <f>IF(BIASA[[#This Row],[CTN]]=0,"",COUNT($B$2:$B1163)+1)</f>
        <v>1162</v>
      </c>
      <c r="C1164" t="s">
        <v>1443</v>
      </c>
      <c r="D1164" s="9">
        <v>720</v>
      </c>
      <c r="E1164">
        <f>SUM(BIASA[[#This Row],[AWAL]]-BIASA[[#This Row],[KELUAR]])</f>
        <v>1</v>
      </c>
      <c r="F1164">
        <v>1</v>
      </c>
      <c r="G1164" t="str">
        <f>IFERROR(INDEX(masuk[CTN],MATCH("B"&amp;ROW()-ROWS($A$1:$A$2),masuk[id],0)),"")</f>
        <v/>
      </c>
      <c r="H1164">
        <f>SUMIF(keluar[concat],BIASA[[#This Row],[concat]],keluar[CTN])</f>
        <v>0</v>
      </c>
      <c r="I1164" s="16" t="str">
        <f>IF(BIASA[[#This Row],[CTN]]=BIASA[[#This Row],[AWAL]],"",BIASA[[#This Row],[CTN]])</f>
        <v/>
      </c>
    </row>
    <row r="1165" spans="1:9" x14ac:dyDescent="0.25">
      <c r="A1165" t="str">
        <f>LOWER(SUBSTITUTE(SUBSTITUTE(SUBSTITUTE(BIASA[[#This Row],[NAMA BARANG]]," ",""),"-",""),".",""))</f>
        <v>lleafa5fancy20lbcpr</v>
      </c>
      <c r="B1165">
        <f>IF(BIASA[[#This Row],[CTN]]=0,"",COUNT($B$2:$B1164)+1)</f>
        <v>1163</v>
      </c>
      <c r="C1165" t="s">
        <v>1444</v>
      </c>
      <c r="D1165" s="9">
        <v>720</v>
      </c>
      <c r="E1165">
        <f>SUM(BIASA[[#This Row],[AWAL]]-BIASA[[#This Row],[KELUAR]])</f>
        <v>6</v>
      </c>
      <c r="F1165">
        <v>6</v>
      </c>
      <c r="G1165" t="str">
        <f>IFERROR(INDEX(masuk[CTN],MATCH("B"&amp;ROW()-ROWS($A$1:$A$2),masuk[id],0)),"")</f>
        <v/>
      </c>
      <c r="H1165">
        <f>SUMIF(keluar[concat],BIASA[[#This Row],[concat]],keluar[CTN])</f>
        <v>0</v>
      </c>
      <c r="I1165" s="16" t="str">
        <f>IF(BIASA[[#This Row],[CTN]]=BIASA[[#This Row],[AWAL]],"",BIASA[[#This Row],[CTN]])</f>
        <v/>
      </c>
    </row>
    <row r="1166" spans="1:9" x14ac:dyDescent="0.25">
      <c r="A1166" t="str">
        <f>LOWER(SUBSTITUTE(SUBSTITUTE(SUBSTITUTE(BIASA[[#This Row],[NAMA BARANG]]," ",""),"-",""),".",""))</f>
        <v>lleafa5fancypsasiong</v>
      </c>
      <c r="B1166">
        <f>IF(BIASA[[#This Row],[CTN]]=0,"",COUNT($B$2:$B1165)+1)</f>
        <v>1164</v>
      </c>
      <c r="C1166" t="s">
        <v>1445</v>
      </c>
      <c r="D1166" s="9" t="s">
        <v>2897</v>
      </c>
      <c r="E1166">
        <f>SUM(BIASA[[#This Row],[AWAL]]-BIASA[[#This Row],[KELUAR]])</f>
        <v>4</v>
      </c>
      <c r="F1166">
        <v>4</v>
      </c>
      <c r="G1166" t="str">
        <f>IFERROR(INDEX(masuk[CTN],MATCH("B"&amp;ROW()-ROWS($A$1:$A$2),masuk[id],0)),"")</f>
        <v/>
      </c>
      <c r="H1166">
        <f>SUMIF(keluar[concat],BIASA[[#This Row],[concat]],keluar[CTN])</f>
        <v>0</v>
      </c>
      <c r="I1166" s="16" t="str">
        <f>IF(BIASA[[#This Row],[CTN]]=BIASA[[#This Row],[AWAL]],"",BIASA[[#This Row],[CTN]])</f>
        <v/>
      </c>
    </row>
    <row r="1167" spans="1:9" x14ac:dyDescent="0.25">
      <c r="A1167" t="str">
        <f>LOWER(SUBSTITUTE(SUBSTITUTE(SUBSTITUTE(BIASA[[#This Row],[NAMA BARANG]]," ",""),"-",""),".",""))</f>
        <v>lleafa5fancy+sticker</v>
      </c>
      <c r="B1167">
        <f>IF(BIASA[[#This Row],[CTN]]=0,"",COUNT($B$2:$B1166)+1)</f>
        <v>1165</v>
      </c>
      <c r="C1167" t="s">
        <v>1446</v>
      </c>
      <c r="D1167" s="9" t="s">
        <v>2897</v>
      </c>
      <c r="E1167">
        <f>SUM(BIASA[[#This Row],[AWAL]]-BIASA[[#This Row],[KELUAR]])</f>
        <v>1</v>
      </c>
      <c r="F1167">
        <v>1</v>
      </c>
      <c r="G1167" t="str">
        <f>IFERROR(INDEX(masuk[CTN],MATCH("B"&amp;ROW()-ROWS($A$1:$A$2),masuk[id],0)),"")</f>
        <v/>
      </c>
      <c r="H1167">
        <f>SUMIF(keluar[concat],BIASA[[#This Row],[concat]],keluar[CTN])</f>
        <v>0</v>
      </c>
      <c r="I1167" s="16" t="str">
        <f>IF(BIASA[[#This Row],[CTN]]=BIASA[[#This Row],[AWAL]],"",BIASA[[#This Row],[CTN]])</f>
        <v/>
      </c>
    </row>
    <row r="1168" spans="1:9" x14ac:dyDescent="0.25">
      <c r="A1168" t="str">
        <f>LOWER(SUBSTITUTE(SUBSTITUTE(SUBSTITUTE(BIASA[[#This Row],[NAMA BARANG]]," ",""),"-",""),".",""))</f>
        <v>lleafa5holoplongpony,hk,carbiodata</v>
      </c>
      <c r="B1168">
        <f>IF(BIASA[[#This Row],[CTN]]=0,"",COUNT($B$2:$B1167)+1)</f>
        <v>1166</v>
      </c>
      <c r="C1168" t="s">
        <v>1447</v>
      </c>
      <c r="D1168" s="9">
        <v>600</v>
      </c>
      <c r="E1168">
        <f>SUM(BIASA[[#This Row],[AWAL]]-BIASA[[#This Row],[KELUAR]])</f>
        <v>2</v>
      </c>
      <c r="F1168">
        <v>2</v>
      </c>
      <c r="G1168" t="str">
        <f>IFERROR(INDEX(masuk[CTN],MATCH("B"&amp;ROW()-ROWS($A$1:$A$2),masuk[id],0)),"")</f>
        <v/>
      </c>
      <c r="H1168">
        <f>SUMIF(keluar[concat],BIASA[[#This Row],[concat]],keluar[CTN])</f>
        <v>0</v>
      </c>
      <c r="I1168" s="16" t="str">
        <f>IF(BIASA[[#This Row],[CTN]]=BIASA[[#This Row],[AWAL]],"",BIASA[[#This Row],[CTN]])</f>
        <v/>
      </c>
    </row>
    <row r="1169" spans="1:9" x14ac:dyDescent="0.25">
      <c r="A1169" t="str">
        <f>LOWER(SUBSTITUTE(SUBSTITUTE(SUBSTITUTE(BIASA[[#This Row],[NAMA BARANG]]," ",""),"-",""),".",""))</f>
        <v>lleafa5holo+sticker</v>
      </c>
      <c r="B1169">
        <f>IF(BIASA[[#This Row],[CTN]]=0,"",COUNT($B$2:$B1168)+1)</f>
        <v>1167</v>
      </c>
      <c r="C1169" t="s">
        <v>1448</v>
      </c>
      <c r="D1169" s="9" t="s">
        <v>2897</v>
      </c>
      <c r="E1169">
        <f>SUM(BIASA[[#This Row],[AWAL]]-BIASA[[#This Row],[KELUAR]])</f>
        <v>4</v>
      </c>
      <c r="F1169">
        <v>4</v>
      </c>
      <c r="G1169" t="str">
        <f>IFERROR(INDEX(masuk[CTN],MATCH("B"&amp;ROW()-ROWS($A$1:$A$2),masuk[id],0)),"")</f>
        <v/>
      </c>
      <c r="H1169">
        <f>SUMIF(keluar[concat],BIASA[[#This Row],[concat]],keluar[CTN])</f>
        <v>0</v>
      </c>
      <c r="I1169" s="16" t="str">
        <f>IF(BIASA[[#This Row],[CTN]]=BIASA[[#This Row],[AWAL]],"",BIASA[[#This Row],[CTN]])</f>
        <v/>
      </c>
    </row>
    <row r="1170" spans="1:9" x14ac:dyDescent="0.25">
      <c r="A1170" t="str">
        <f>LOWER(SUBSTITUTE(SUBSTITUTE(SUBSTITUTE(BIASA[[#This Row],[NAMA BARANG]]," ",""),"-",""),".",""))</f>
        <v>lleafa5plonghk</v>
      </c>
      <c r="B1170">
        <f>IF(BIASA[[#This Row],[CTN]]=0,"",COUNT($B$2:$B1169)+1)</f>
        <v>1168</v>
      </c>
      <c r="C1170" t="s">
        <v>1449</v>
      </c>
      <c r="D1170" s="9">
        <v>480</v>
      </c>
      <c r="E1170">
        <f>SUM(BIASA[[#This Row],[AWAL]]-BIASA[[#This Row],[KELUAR]])</f>
        <v>14</v>
      </c>
      <c r="F1170">
        <v>14</v>
      </c>
      <c r="G1170" t="str">
        <f>IFERROR(INDEX(masuk[CTN],MATCH("B"&amp;ROW()-ROWS($A$1:$A$2),masuk[id],0)),"")</f>
        <v/>
      </c>
      <c r="H1170">
        <f>SUMIF(keluar[concat],BIASA[[#This Row],[concat]],keluar[CTN])</f>
        <v>0</v>
      </c>
      <c r="I1170" s="16" t="str">
        <f>IF(BIASA[[#This Row],[CTN]]=BIASA[[#This Row],[AWAL]],"",BIASA[[#This Row],[CTN]])</f>
        <v/>
      </c>
    </row>
    <row r="1171" spans="1:9" x14ac:dyDescent="0.25">
      <c r="A1171" t="str">
        <f>LOWER(SUBSTITUTE(SUBSTITUTE(SUBSTITUTE(BIASA[[#This Row],[NAMA BARANG]]," ",""),"-",""),".",""))</f>
        <v>lleafa5plongholoiq</v>
      </c>
      <c r="B1171">
        <f>IF(BIASA[[#This Row],[CTN]]=0,"",COUNT($B$2:$B1170)+1)</f>
        <v>1169</v>
      </c>
      <c r="C1171" t="s">
        <v>1450</v>
      </c>
      <c r="D1171" s="9">
        <v>600</v>
      </c>
      <c r="E1171">
        <f>SUM(BIASA[[#This Row],[AWAL]]-BIASA[[#This Row],[KELUAR]])</f>
        <v>2</v>
      </c>
      <c r="F1171">
        <v>2</v>
      </c>
      <c r="G1171" t="str">
        <f>IFERROR(INDEX(masuk[CTN],MATCH("B"&amp;ROW()-ROWS($A$1:$A$2),masuk[id],0)),"")</f>
        <v/>
      </c>
      <c r="H1171">
        <f>SUMIF(keluar[concat],BIASA[[#This Row],[concat]],keluar[CTN])</f>
        <v>0</v>
      </c>
      <c r="I1171" s="16" t="str">
        <f>IF(BIASA[[#This Row],[CTN]]=BIASA[[#This Row],[AWAL]],"",BIASA[[#This Row],[CTN]])</f>
        <v/>
      </c>
    </row>
    <row r="1172" spans="1:9" x14ac:dyDescent="0.25">
      <c r="A1172" t="str">
        <f>LOWER(SUBSTITUTE(SUBSTITUTE(SUBSTITUTE(BIASA[[#This Row],[NAMA BARANG]]," ",""),"-",""),".",""))</f>
        <v>lleafa5plongholosnowwhite</v>
      </c>
      <c r="B1172">
        <f>IF(BIASA[[#This Row],[CTN]]=0,"",COUNT($B$2:$B1171)+1)</f>
        <v>1170</v>
      </c>
      <c r="C1172" t="s">
        <v>1451</v>
      </c>
      <c r="D1172" s="9">
        <v>600</v>
      </c>
      <c r="E1172">
        <f>SUM(BIASA[[#This Row],[AWAL]]-BIASA[[#This Row],[KELUAR]])</f>
        <v>2</v>
      </c>
      <c r="F1172">
        <v>2</v>
      </c>
      <c r="G1172" t="str">
        <f>IFERROR(INDEX(masuk[CTN],MATCH("B"&amp;ROW()-ROWS($A$1:$A$2),masuk[id],0)),"")</f>
        <v/>
      </c>
      <c r="H1172">
        <f>SUMIF(keluar[concat],BIASA[[#This Row],[concat]],keluar[CTN])</f>
        <v>0</v>
      </c>
      <c r="I1172" s="16" t="str">
        <f>IF(BIASA[[#This Row],[CTN]]=BIASA[[#This Row],[AWAL]],"",BIASA[[#This Row],[CTN]])</f>
        <v/>
      </c>
    </row>
    <row r="1173" spans="1:9" x14ac:dyDescent="0.25">
      <c r="A1173" t="str">
        <f>LOWER(SUBSTITUTE(SUBSTITUTE(SUBSTITUTE(BIASA[[#This Row],[NAMA BARANG]]," ",""),"-",""),".",""))</f>
        <v>lleafa5plongholosofia(3)bbsmart(3)</v>
      </c>
      <c r="B1173">
        <f>IF(BIASA[[#This Row],[CTN]]=0,"",COUNT($B$2:$B1172)+1)</f>
        <v>1171</v>
      </c>
      <c r="C1173" t="s">
        <v>1452</v>
      </c>
      <c r="D1173" s="9">
        <v>600</v>
      </c>
      <c r="E1173">
        <f>SUM(BIASA[[#This Row],[AWAL]]-BIASA[[#This Row],[KELUAR]])</f>
        <v>6</v>
      </c>
      <c r="F1173">
        <v>6</v>
      </c>
      <c r="G1173" t="str">
        <f>IFERROR(INDEX(masuk[CTN],MATCH("B"&amp;ROW()-ROWS($A$1:$A$2),masuk[id],0)),"")</f>
        <v/>
      </c>
      <c r="H1173">
        <f>SUMIF(keluar[concat],BIASA[[#This Row],[concat]],keluar[CTN])</f>
        <v>0</v>
      </c>
      <c r="I1173" s="16" t="str">
        <f>IF(BIASA[[#This Row],[CTN]]=BIASA[[#This Row],[AWAL]],"",BIASA[[#This Row],[CTN]])</f>
        <v/>
      </c>
    </row>
    <row r="1174" spans="1:9" x14ac:dyDescent="0.25">
      <c r="A1174" t="str">
        <f>LOWER(SUBSTITUTE(SUBSTITUTE(SUBSTITUTE(BIASA[[#This Row],[NAMA BARANG]]," ",""),"-",""),".",""))</f>
        <v>lleafa5plongmonster</v>
      </c>
      <c r="B1174">
        <f>IF(BIASA[[#This Row],[CTN]]=0,"",COUNT($B$2:$B1173)+1)</f>
        <v>1172</v>
      </c>
      <c r="C1174" t="s">
        <v>1453</v>
      </c>
      <c r="D1174" s="9">
        <v>480</v>
      </c>
      <c r="E1174">
        <f>SUM(BIASA[[#This Row],[AWAL]]-BIASA[[#This Row],[KELUAR]])</f>
        <v>1</v>
      </c>
      <c r="F1174">
        <v>1</v>
      </c>
      <c r="G1174" t="str">
        <f>IFERROR(INDEX(masuk[CTN],MATCH("B"&amp;ROW()-ROWS($A$1:$A$2),masuk[id],0)),"")</f>
        <v/>
      </c>
      <c r="H1174">
        <f>SUMIF(keluar[concat],BIASA[[#This Row],[concat]],keluar[CTN])</f>
        <v>0</v>
      </c>
      <c r="I1174" s="16" t="str">
        <f>IF(BIASA[[#This Row],[CTN]]=BIASA[[#This Row],[AWAL]],"",BIASA[[#This Row],[CTN]])</f>
        <v/>
      </c>
    </row>
    <row r="1175" spans="1:9" x14ac:dyDescent="0.25">
      <c r="A1175" t="str">
        <f>LOWER(SUBSTITUTE(SUBSTITUTE(SUBSTITUTE(BIASA[[#This Row],[NAMA BARANG]]," ",""),"-",""),".",""))</f>
        <v>lleafa5plongqf</v>
      </c>
      <c r="B1175">
        <f>IF(BIASA[[#This Row],[CTN]]=0,"",COUNT($B$2:$B1174)+1)</f>
        <v>1173</v>
      </c>
      <c r="C1175" t="s">
        <v>1454</v>
      </c>
      <c r="D1175" s="9">
        <v>600</v>
      </c>
      <c r="E1175">
        <f>SUM(BIASA[[#This Row],[AWAL]]-BIASA[[#This Row],[KELUAR]])</f>
        <v>1</v>
      </c>
      <c r="F1175">
        <v>1</v>
      </c>
      <c r="G1175" t="str">
        <f>IFERROR(INDEX(masuk[CTN],MATCH("B"&amp;ROW()-ROWS($A$1:$A$2),masuk[id],0)),"")</f>
        <v/>
      </c>
      <c r="H1175">
        <f>SUMIF(keluar[concat],BIASA[[#This Row],[concat]],keluar[CTN])</f>
        <v>0</v>
      </c>
      <c r="I1175" s="16" t="str">
        <f>IF(BIASA[[#This Row],[CTN]]=BIASA[[#This Row],[AWAL]],"",BIASA[[#This Row],[CTN]])</f>
        <v/>
      </c>
    </row>
    <row r="1176" spans="1:9" x14ac:dyDescent="0.25">
      <c r="A1176" t="str">
        <f>LOWER(SUBSTITUTE(SUBSTITUTE(SUBSTITUTE(BIASA[[#This Row],[NAMA BARANG]]," ",""),"-",""),".",""))</f>
        <v>lleafa5plongsofia</v>
      </c>
      <c r="B1176">
        <f>IF(BIASA[[#This Row],[CTN]]=0,"",COUNT($B$2:$B1175)+1)</f>
        <v>1174</v>
      </c>
      <c r="C1176" t="s">
        <v>1455</v>
      </c>
      <c r="D1176" s="9">
        <v>480</v>
      </c>
      <c r="E1176">
        <f>SUM(BIASA[[#This Row],[AWAL]]-BIASA[[#This Row],[KELUAR]])</f>
        <v>17</v>
      </c>
      <c r="F1176">
        <v>17</v>
      </c>
      <c r="G1176" t="str">
        <f>IFERROR(INDEX(masuk[CTN],MATCH("B"&amp;ROW()-ROWS($A$1:$A$2),masuk[id],0)),"")</f>
        <v/>
      </c>
      <c r="H1176">
        <f>SUMIF(keluar[concat],BIASA[[#This Row],[concat]],keluar[CTN])</f>
        <v>0</v>
      </c>
      <c r="I1176" s="16" t="str">
        <f>IF(BIASA[[#This Row],[CTN]]=BIASA[[#This Row],[AWAL]],"",BIASA[[#This Row],[CTN]])</f>
        <v/>
      </c>
    </row>
    <row r="1177" spans="1:9" x14ac:dyDescent="0.25">
      <c r="A1177" t="str">
        <f>LOWER(SUBSTITUTE(SUBSTITUTE(SUBSTITUTE(BIASA[[#This Row],[NAMA BARANG]]," ",""),"-",""),".",""))</f>
        <v>lleafa5plongzodiak</v>
      </c>
      <c r="B1177">
        <f>IF(BIASA[[#This Row],[CTN]]=0,"",COUNT($B$2:$B1176)+1)</f>
        <v>1175</v>
      </c>
      <c r="C1177" t="s">
        <v>1456</v>
      </c>
      <c r="D1177" s="9">
        <v>480</v>
      </c>
      <c r="E1177">
        <f>SUM(BIASA[[#This Row],[AWAL]]-BIASA[[#This Row],[KELUAR]])</f>
        <v>61</v>
      </c>
      <c r="F1177">
        <v>61</v>
      </c>
      <c r="G1177" t="str">
        <f>IFERROR(INDEX(masuk[CTN],MATCH("B"&amp;ROW()-ROWS($A$1:$A$2),masuk[id],0)),"")</f>
        <v/>
      </c>
      <c r="H1177">
        <f>SUMIF(keluar[concat],BIASA[[#This Row],[concat]],keluar[CTN])</f>
        <v>0</v>
      </c>
      <c r="I1177" s="16" t="str">
        <f>IF(BIASA[[#This Row],[CTN]]=BIASA[[#This Row],[AWAL]],"",BIASA[[#This Row],[CTN]])</f>
        <v/>
      </c>
    </row>
    <row r="1178" spans="1:9" x14ac:dyDescent="0.25">
      <c r="A1178" t="str">
        <f>LOWER(SUBSTITUTE(SUBSTITUTE(SUBSTITUTE(BIASA[[#This Row],[NAMA BARANG]]," ",""),"-",""),".",""))</f>
        <v>lleafa5polos</v>
      </c>
      <c r="B1178">
        <f>IF(BIASA[[#This Row],[CTN]]=0,"",COUNT($B$2:$B1177)+1)</f>
        <v>1176</v>
      </c>
      <c r="C1178" t="s">
        <v>1457</v>
      </c>
      <c r="D1178" s="9" t="s">
        <v>2960</v>
      </c>
      <c r="E1178">
        <f>SUM(BIASA[[#This Row],[AWAL]]-BIASA[[#This Row],[KELUAR]])</f>
        <v>1</v>
      </c>
      <c r="F1178">
        <v>1</v>
      </c>
      <c r="G1178" t="str">
        <f>IFERROR(INDEX(masuk[CTN],MATCH("B"&amp;ROW()-ROWS($A$1:$A$2),masuk[id],0)),"")</f>
        <v/>
      </c>
      <c r="H1178">
        <f>SUMIF(keluar[concat],BIASA[[#This Row],[concat]],keluar[CTN])</f>
        <v>0</v>
      </c>
      <c r="I1178" s="16" t="str">
        <f>IF(BIASA[[#This Row],[CTN]]=BIASA[[#This Row],[AWAL]],"",BIASA[[#This Row],[CTN]])</f>
        <v/>
      </c>
    </row>
    <row r="1179" spans="1:9" x14ac:dyDescent="0.25">
      <c r="A1179" t="str">
        <f>LOWER(SUBSTITUTE(SUBSTITUTE(SUBSTITUTE(BIASA[[#This Row],[NAMA BARANG]]," ",""),"-",""),".",""))</f>
        <v>lleafalfaa5holocampur</v>
      </c>
      <c r="B1179">
        <f>IF(BIASA[[#This Row],[CTN]]=0,"",COUNT($B$2:$B1178)+1)</f>
        <v>1177</v>
      </c>
      <c r="C1179" t="s">
        <v>1458</v>
      </c>
      <c r="D1179" s="9">
        <v>480</v>
      </c>
      <c r="E1179">
        <f>SUM(BIASA[[#This Row],[AWAL]]-BIASA[[#This Row],[KELUAR]])</f>
        <v>27</v>
      </c>
      <c r="F1179">
        <v>27</v>
      </c>
      <c r="G1179" t="str">
        <f>IFERROR(INDEX(masuk[CTN],MATCH("B"&amp;ROW()-ROWS($A$1:$A$2),masuk[id],0)),"")</f>
        <v/>
      </c>
      <c r="H1179">
        <f>SUMIF(keluar[concat],BIASA[[#This Row],[concat]],keluar[CTN])</f>
        <v>0</v>
      </c>
      <c r="I1179" s="16" t="str">
        <f>IF(BIASA[[#This Row],[CTN]]=BIASA[[#This Row],[AWAL]],"",BIASA[[#This Row],[CTN]])</f>
        <v/>
      </c>
    </row>
    <row r="1180" spans="1:9" x14ac:dyDescent="0.25">
      <c r="A1180" t="str">
        <f>LOWER(SUBSTITUTE(SUBSTITUTE(SUBSTITUTE(BIASA[[#This Row],[NAMA BARANG]]," ",""),"-",""),".",""))</f>
        <v>lleafb5/40polos</v>
      </c>
      <c r="B1180">
        <f>IF(BIASA[[#This Row],[CTN]]=0,"",COUNT($B$2:$B1179)+1)</f>
        <v>1178</v>
      </c>
      <c r="C1180" t="s">
        <v>1459</v>
      </c>
      <c r="D1180" s="9" t="s">
        <v>223</v>
      </c>
      <c r="E1180">
        <f>SUM(BIASA[[#This Row],[AWAL]]-BIASA[[#This Row],[KELUAR]])</f>
        <v>23</v>
      </c>
      <c r="F1180">
        <v>23</v>
      </c>
      <c r="G1180" t="str">
        <f>IFERROR(INDEX(masuk[CTN],MATCH("B"&amp;ROW()-ROWS($A$1:$A$2),masuk[id],0)),"")</f>
        <v/>
      </c>
      <c r="H1180">
        <f>SUMIF(keluar[concat],BIASA[[#This Row],[concat]],keluar[CTN])</f>
        <v>0</v>
      </c>
      <c r="I1180" s="16" t="str">
        <f>IF(BIASA[[#This Row],[CTN]]=BIASA[[#This Row],[AWAL]],"",BIASA[[#This Row],[CTN]])</f>
        <v/>
      </c>
    </row>
    <row r="1181" spans="1:9" x14ac:dyDescent="0.25">
      <c r="A1181" t="str">
        <f>LOWER(SUBSTITUTE(SUBSTITUTE(SUBSTITUTE(BIASA[[#This Row],[NAMA BARANG]]," ",""),"-",""),".",""))</f>
        <v>lleaffancya520lbminion(3)/bear(1)/rilakuma(2)</v>
      </c>
      <c r="B1181">
        <f>IF(BIASA[[#This Row],[CTN]]=0,"",COUNT($B$2:$B1180)+1)</f>
        <v>1179</v>
      </c>
      <c r="C1181" t="s">
        <v>1460</v>
      </c>
      <c r="D1181" s="9" t="s">
        <v>2897</v>
      </c>
      <c r="E1181">
        <f>SUM(BIASA[[#This Row],[AWAL]]-BIASA[[#This Row],[KELUAR]])</f>
        <v>6</v>
      </c>
      <c r="F1181">
        <v>6</v>
      </c>
      <c r="G1181" t="str">
        <f>IFERROR(INDEX(masuk[CTN],MATCH("B"&amp;ROW()-ROWS($A$1:$A$2),masuk[id],0)),"")</f>
        <v/>
      </c>
      <c r="H1181">
        <f>SUMIF(keluar[concat],BIASA[[#This Row],[concat]],keluar[CTN])</f>
        <v>0</v>
      </c>
      <c r="I1181" s="16" t="str">
        <f>IF(BIASA[[#This Row],[CTN]]=BIASA[[#This Row],[AWAL]],"",BIASA[[#This Row],[CTN]])</f>
        <v/>
      </c>
    </row>
    <row r="1182" spans="1:9" x14ac:dyDescent="0.25">
      <c r="A1182" t="str">
        <f>LOWER(SUBSTITUTE(SUBSTITUTE(SUBSTITUTE(BIASA[[#This Row],[NAMA BARANG]]," ",""),"-",""),".",""))</f>
        <v>lleaffancyutnbiodatablk</v>
      </c>
      <c r="B1182">
        <f>IF(BIASA[[#This Row],[CTN]]=0,"",COUNT($B$2:$B1181)+1)</f>
        <v>1180</v>
      </c>
      <c r="C1182" t="s">
        <v>1461</v>
      </c>
      <c r="D1182" s="9" t="s">
        <v>2796</v>
      </c>
      <c r="E1182">
        <f>SUM(BIASA[[#This Row],[AWAL]]-BIASA[[#This Row],[KELUAR]])</f>
        <v>10</v>
      </c>
      <c r="F1182">
        <v>10</v>
      </c>
      <c r="G1182" t="str">
        <f>IFERROR(INDEX(masuk[CTN],MATCH("B"&amp;ROW()-ROWS($A$1:$A$2),masuk[id],0)),"")</f>
        <v/>
      </c>
      <c r="H1182">
        <f>SUMIF(keluar[concat],BIASA[[#This Row],[concat]],keluar[CTN])</f>
        <v>0</v>
      </c>
      <c r="I1182" s="16" t="str">
        <f>IF(BIASA[[#This Row],[CTN]]=BIASA[[#This Row],[AWAL]],"",BIASA[[#This Row],[CTN]])</f>
        <v/>
      </c>
    </row>
    <row r="1183" spans="1:9" x14ac:dyDescent="0.25">
      <c r="A1183" t="str">
        <f>LOWER(SUBSTITUTE(SUBSTITUTE(SUBSTITUTE(BIASA[[#This Row],[NAMA BARANG]]," ",""),"-",""),".",""))</f>
        <v>lleafholoa5+puzzleav(3)/hk(2)</v>
      </c>
      <c r="B1183">
        <f>IF(BIASA[[#This Row],[CTN]]=0,"",COUNT($B$2:$B1182)+1)</f>
        <v>1181</v>
      </c>
      <c r="C1183" t="s">
        <v>1462</v>
      </c>
      <c r="D1183" s="9">
        <v>600</v>
      </c>
      <c r="E1183">
        <f>SUM(BIASA[[#This Row],[AWAL]]-BIASA[[#This Row],[KELUAR]])</f>
        <v>4</v>
      </c>
      <c r="F1183">
        <v>4</v>
      </c>
      <c r="G1183" t="str">
        <f>IFERROR(INDEX(masuk[CTN],MATCH("B"&amp;ROW()-ROWS($A$1:$A$2),masuk[id],0)),"")</f>
        <v/>
      </c>
      <c r="H1183">
        <f>SUMIF(keluar[concat],BIASA[[#This Row],[concat]],keluar[CTN])</f>
        <v>0</v>
      </c>
      <c r="I1183" s="16" t="str">
        <f>IF(BIASA[[#This Row],[CTN]]=BIASA[[#This Row],[AWAL]],"",BIASA[[#This Row],[CTN]])</f>
        <v/>
      </c>
    </row>
    <row r="1184" spans="1:9" x14ac:dyDescent="0.25">
      <c r="A1184" t="str">
        <f>LOWER(SUBSTITUTE(SUBSTITUTE(SUBSTITUTE(BIASA[[#This Row],[NAMA BARANG]]," ",""),"-",""),".",""))</f>
        <v>lleafholo+puzzlesnowwhite/bb</v>
      </c>
      <c r="B1184">
        <f>IF(BIASA[[#This Row],[CTN]]=0,"",COUNT($B$2:$B1183)+1)</f>
        <v>1182</v>
      </c>
      <c r="C1184" t="s">
        <v>1463</v>
      </c>
      <c r="D1184" s="9">
        <v>600</v>
      </c>
      <c r="E1184">
        <f>SUM(BIASA[[#This Row],[AWAL]]-BIASA[[#This Row],[KELUAR]])</f>
        <v>2</v>
      </c>
      <c r="F1184">
        <v>2</v>
      </c>
      <c r="G1184" t="str">
        <f>IFERROR(INDEX(masuk[CTN],MATCH("B"&amp;ROW()-ROWS($A$1:$A$2),masuk[id],0)),"")</f>
        <v/>
      </c>
      <c r="H1184">
        <f>SUMIF(keluar[concat],BIASA[[#This Row],[concat]],keluar[CTN])</f>
        <v>0</v>
      </c>
      <c r="I1184" s="16" t="str">
        <f>IF(BIASA[[#This Row],[CTN]]=BIASA[[#This Row],[AWAL]],"",BIASA[[#This Row],[CTN]])</f>
        <v/>
      </c>
    </row>
    <row r="1185" spans="1:9" x14ac:dyDescent="0.25">
      <c r="A1185" t="str">
        <f>LOWER(SUBSTITUTE(SUBSTITUTE(SUBSTITUTE(BIASA[[#This Row],[NAMA BARANG]]," ",""),"-",""),".",""))</f>
        <v>lleafplongholoav(5)/qf(7)</v>
      </c>
      <c r="B1185">
        <f>IF(BIASA[[#This Row],[CTN]]=0,"",COUNT($B$2:$B1184)+1)</f>
        <v>1183</v>
      </c>
      <c r="C1185" t="s">
        <v>1464</v>
      </c>
      <c r="D1185" s="9">
        <v>480</v>
      </c>
      <c r="E1185">
        <f>SUM(BIASA[[#This Row],[AWAL]]-BIASA[[#This Row],[KELUAR]])</f>
        <v>12</v>
      </c>
      <c r="F1185">
        <v>12</v>
      </c>
      <c r="G1185" t="str">
        <f>IFERROR(INDEX(masuk[CTN],MATCH("B"&amp;ROW()-ROWS($A$1:$A$2),masuk[id],0)),"")</f>
        <v/>
      </c>
      <c r="H1185">
        <f>SUMIF(keluar[concat],BIASA[[#This Row],[concat]],keluar[CTN])</f>
        <v>0</v>
      </c>
      <c r="I1185" s="16" t="str">
        <f>IF(BIASA[[#This Row],[CTN]]=BIASA[[#This Row],[AWAL]],"",BIASA[[#This Row],[CTN]])</f>
        <v/>
      </c>
    </row>
    <row r="1186" spans="1:9" x14ac:dyDescent="0.25">
      <c r="A1186" t="str">
        <f>LOWER(SUBSTITUTE(SUBSTITUTE(SUBSTITUTE(BIASA[[#This Row],[NAMA BARANG]]," ",""),"-",""),".",""))</f>
        <v>lleafplongholoqueen</v>
      </c>
      <c r="B1186">
        <f>IF(BIASA[[#This Row],[CTN]]=0,"",COUNT($B$2:$B1185)+1)</f>
        <v>1184</v>
      </c>
      <c r="C1186" t="s">
        <v>1465</v>
      </c>
      <c r="D1186" s="9">
        <v>480</v>
      </c>
      <c r="E1186">
        <f>SUM(BIASA[[#This Row],[AWAL]]-BIASA[[#This Row],[KELUAR]])</f>
        <v>7</v>
      </c>
      <c r="F1186">
        <v>7</v>
      </c>
      <c r="G1186" t="str">
        <f>IFERROR(INDEX(masuk[CTN],MATCH("B"&amp;ROW()-ROWS($A$1:$A$2),masuk[id],0)),"")</f>
        <v/>
      </c>
      <c r="H1186">
        <f>SUMIF(keluar[concat],BIASA[[#This Row],[concat]],keluar[CTN])</f>
        <v>0</v>
      </c>
      <c r="I1186" s="16" t="str">
        <f>IF(BIASA[[#This Row],[CTN]]=BIASA[[#This Row],[AWAL]],"",BIASA[[#This Row],[CTN]])</f>
        <v/>
      </c>
    </row>
    <row r="1187" spans="1:9" x14ac:dyDescent="0.25">
      <c r="A1187" t="str">
        <f>LOWER(SUBSTITUTE(SUBSTITUTE(SUBSTITUTE(BIASA[[#This Row],[NAMA BARANG]]," ",""),"-",""),".",""))</f>
        <v>lleafplongsnow(10)/sofia(8)/bbsmart(8)</v>
      </c>
      <c r="B1187">
        <f>IF(BIASA[[#This Row],[CTN]]=0,"",COUNT($B$2:$B1186)+1)</f>
        <v>1185</v>
      </c>
      <c r="C1187" t="s">
        <v>1466</v>
      </c>
      <c r="D1187" s="9">
        <v>480</v>
      </c>
      <c r="E1187">
        <f>SUM(BIASA[[#This Row],[AWAL]]-BIASA[[#This Row],[KELUAR]])</f>
        <v>26</v>
      </c>
      <c r="F1187">
        <v>26</v>
      </c>
      <c r="G1187" t="str">
        <f>IFERROR(INDEX(masuk[CTN],MATCH("B"&amp;ROW()-ROWS($A$1:$A$2),masuk[id],0)),"")</f>
        <v/>
      </c>
      <c r="H1187">
        <f>SUMIF(keluar[concat],BIASA[[#This Row],[concat]],keluar[CTN])</f>
        <v>0</v>
      </c>
      <c r="I1187" s="16" t="str">
        <f>IF(BIASA[[#This Row],[CTN]]=BIASA[[#This Row],[AWAL]],"",BIASA[[#This Row],[CTN]])</f>
        <v/>
      </c>
    </row>
    <row r="1188" spans="1:9" x14ac:dyDescent="0.25">
      <c r="A1188" t="str">
        <f>LOWER(SUBSTITUTE(SUBSTITUTE(SUBSTITUTE(BIASA[[#This Row],[NAMA BARANG]]," ",""),"-",""),".",""))</f>
        <v>lleafpolos40sisipan5wpembatas</v>
      </c>
      <c r="B1188">
        <f>IF(BIASA[[#This Row],[CTN]]=0,"",COUNT($B$2:$B1187)+1)</f>
        <v>1186</v>
      </c>
      <c r="C1188" t="s">
        <v>1467</v>
      </c>
      <c r="D1188" s="9">
        <v>180</v>
      </c>
      <c r="E1188">
        <f>SUM(BIASA[[#This Row],[AWAL]]-BIASA[[#This Row],[KELUAR]])</f>
        <v>4</v>
      </c>
      <c r="F1188">
        <v>4</v>
      </c>
      <c r="G1188" t="str">
        <f>IFERROR(INDEX(masuk[CTN],MATCH("B"&amp;ROW()-ROWS($A$1:$A$2),masuk[id],0)),"")</f>
        <v/>
      </c>
      <c r="H1188">
        <f>SUMIF(keluar[concat],BIASA[[#This Row],[concat]],keluar[CTN])</f>
        <v>0</v>
      </c>
      <c r="I1188" s="16" t="str">
        <f>IF(BIASA[[#This Row],[CTN]]=BIASA[[#This Row],[AWAL]],"",BIASA[[#This Row],[CTN]])</f>
        <v/>
      </c>
    </row>
    <row r="1189" spans="1:9" x14ac:dyDescent="0.25">
      <c r="A1189" t="str">
        <f>LOWER(SUBSTITUTE(SUBSTITUTE(SUBSTITUTE(BIASA[[#This Row],[NAMA BARANG]]," ",""),"-",""),".",""))</f>
        <v>lleafponmobilelegendgostar</v>
      </c>
      <c r="B1189">
        <f>IF(BIASA[[#This Row],[CTN]]=0,"",COUNT($B$2:$B1188)+1)</f>
        <v>1187</v>
      </c>
      <c r="C1189" t="s">
        <v>1468</v>
      </c>
      <c r="D1189" s="9">
        <v>800</v>
      </c>
      <c r="E1189">
        <f>SUM(BIASA[[#This Row],[AWAL]]-BIASA[[#This Row],[KELUAR]])</f>
        <v>15</v>
      </c>
      <c r="F1189">
        <v>15</v>
      </c>
      <c r="G1189" t="str">
        <f>IFERROR(INDEX(masuk[CTN],MATCH("B"&amp;ROW()-ROWS($A$1:$A$2),masuk[id],0)),"")</f>
        <v/>
      </c>
      <c r="H1189">
        <f>SUMIF(keluar[concat],BIASA[[#This Row],[concat]],keluar[CTN])</f>
        <v>0</v>
      </c>
      <c r="I1189" s="16" t="str">
        <f>IF(BIASA[[#This Row],[CTN]]=BIASA[[#This Row],[AWAL]],"",BIASA[[#This Row],[CTN]])</f>
        <v/>
      </c>
    </row>
    <row r="1190" spans="1:9" x14ac:dyDescent="0.25">
      <c r="A1190" t="str">
        <f>LOWER(SUBSTITUTE(SUBSTITUTE(SUBSTITUTE(BIASA[[#This Row],[NAMA BARANG]]," ",""),"-",""),".",""))</f>
        <v>lleafpunchneo</v>
      </c>
      <c r="B1190">
        <f>IF(BIASA[[#This Row],[CTN]]=0,"",COUNT($B$2:$B1189)+1)</f>
        <v>1188</v>
      </c>
      <c r="C1190" t="s">
        <v>1469</v>
      </c>
      <c r="D1190" s="9">
        <v>480</v>
      </c>
      <c r="E1190">
        <f>SUM(BIASA[[#This Row],[AWAL]]-BIASA[[#This Row],[KELUAR]])</f>
        <v>5</v>
      </c>
      <c r="F1190">
        <v>5</v>
      </c>
      <c r="G1190" t="str">
        <f>IFERROR(INDEX(masuk[CTN],MATCH("B"&amp;ROW()-ROWS($A$1:$A$2),masuk[id],0)),"")</f>
        <v/>
      </c>
      <c r="H1190">
        <f>SUMIF(keluar[concat],BIASA[[#This Row],[concat]],keluar[CTN])</f>
        <v>0</v>
      </c>
      <c r="I1190" s="16" t="str">
        <f>IF(BIASA[[#This Row],[CTN]]=BIASA[[#This Row],[AWAL]],"",BIASA[[#This Row],[CTN]])</f>
        <v/>
      </c>
    </row>
    <row r="1191" spans="1:9" x14ac:dyDescent="0.25">
      <c r="A1191" t="str">
        <f>LOWER(SUBSTITUTE(SUBSTITUTE(SUBSTITUTE(BIASA[[#This Row],[NAMA BARANG]]," ",""),"-",""),".",""))</f>
        <v>labelmesinjamx3300</v>
      </c>
      <c r="B1191">
        <f>IF(BIASA[[#This Row],[CTN]]=0,"",COUNT($B$2:$B1190)+1)</f>
        <v>1189</v>
      </c>
      <c r="C1191" t="s">
        <v>1470</v>
      </c>
      <c r="D1191" s="9" t="s">
        <v>2878</v>
      </c>
      <c r="E1191">
        <f>SUM(BIASA[[#This Row],[AWAL]]-BIASA[[#This Row],[KELUAR]])</f>
        <v>5</v>
      </c>
      <c r="F1191">
        <v>5</v>
      </c>
      <c r="G1191" t="str">
        <f>IFERROR(INDEX(masuk[CTN],MATCH("B"&amp;ROW()-ROWS($A$1:$A$2),masuk[id],0)),"")</f>
        <v/>
      </c>
      <c r="H1191">
        <f>SUMIF(keluar[concat],BIASA[[#This Row],[concat]],keluar[CTN])</f>
        <v>0</v>
      </c>
      <c r="I1191" s="16" t="str">
        <f>IF(BIASA[[#This Row],[CTN]]=BIASA[[#This Row],[AWAL]],"",BIASA[[#This Row],[CTN]])</f>
        <v/>
      </c>
    </row>
    <row r="1192" spans="1:9" x14ac:dyDescent="0.25">
      <c r="A1192" t="str">
        <f>LOWER(SUBSTITUTE(SUBSTITUTE(SUBSTITUTE(BIASA[[#This Row],[NAMA BARANG]]," ",""),"-",""),".",""))</f>
        <v>laminatingdb6898(ktp)</v>
      </c>
      <c r="B1192">
        <f>IF(BIASA[[#This Row],[CTN]]=0,"",COUNT($B$2:$B1191)+1)</f>
        <v>1190</v>
      </c>
      <c r="C1192" t="s">
        <v>1471</v>
      </c>
      <c r="D1192" s="9">
        <v>100</v>
      </c>
      <c r="E1192">
        <f>SUM(BIASA[[#This Row],[AWAL]]-BIASA[[#This Row],[KELUAR]])</f>
        <v>1</v>
      </c>
      <c r="F1192">
        <v>1</v>
      </c>
      <c r="G1192" t="str">
        <f>IFERROR(INDEX(masuk[CTN],MATCH("B"&amp;ROW()-ROWS($A$1:$A$2),masuk[id],0)),"")</f>
        <v/>
      </c>
      <c r="H1192">
        <f>SUMIF(keluar[concat],BIASA[[#This Row],[concat]],keluar[CTN])</f>
        <v>0</v>
      </c>
      <c r="I1192" s="16" t="str">
        <f>IF(BIASA[[#This Row],[CTN]]=BIASA[[#This Row],[AWAL]],"",BIASA[[#This Row],[CTN]])</f>
        <v/>
      </c>
    </row>
    <row r="1193" spans="1:9" x14ac:dyDescent="0.25">
      <c r="A1193" t="str">
        <f>LOWER(SUBSTITUTE(SUBSTITUTE(SUBSTITUTE(BIASA[[#This Row],[NAMA BARANG]]," ",""),"-",""),".",""))</f>
        <v>laminatingfilm100db255340</v>
      </c>
      <c r="B1193">
        <f>IF(BIASA[[#This Row],[CTN]]=0,"",COUNT($B$2:$B1192)+1)</f>
        <v>1191</v>
      </c>
      <c r="C1193" t="s">
        <v>1472</v>
      </c>
      <c r="D1193" s="9" t="s">
        <v>2961</v>
      </c>
      <c r="E1193">
        <f>SUM(BIASA[[#This Row],[AWAL]]-BIASA[[#This Row],[KELUAR]])</f>
        <v>2</v>
      </c>
      <c r="F1193">
        <v>2</v>
      </c>
      <c r="G1193" t="str">
        <f>IFERROR(INDEX(masuk[CTN],MATCH("B"&amp;ROW()-ROWS($A$1:$A$2),masuk[id],0)),"")</f>
        <v/>
      </c>
      <c r="H1193">
        <f>SUMIF(keluar[concat],BIASA[[#This Row],[concat]],keluar[CTN])</f>
        <v>0</v>
      </c>
      <c r="I1193" s="16" t="str">
        <f>IF(BIASA[[#This Row],[CTN]]=BIASA[[#This Row],[AWAL]],"",BIASA[[#This Row],[CTN]])</f>
        <v/>
      </c>
    </row>
    <row r="1194" spans="1:9" x14ac:dyDescent="0.25">
      <c r="A1194" t="str">
        <f>LOWER(SUBSTITUTE(SUBSTITUTE(SUBSTITUTE(BIASA[[#This Row],[NAMA BARANG]]," ",""),"-",""),".",""))</f>
        <v>laminatingidcarddb100ktpatas</v>
      </c>
      <c r="B1194">
        <f>IF(BIASA[[#This Row],[CTN]]=0,"",COUNT($B$2:$B1193)+1)</f>
        <v>1192</v>
      </c>
      <c r="C1194" t="s">
        <v>1473</v>
      </c>
      <c r="D1194" s="9">
        <v>100</v>
      </c>
      <c r="E1194">
        <f>SUM(BIASA[[#This Row],[AWAL]]-BIASA[[#This Row],[KELUAR]])</f>
        <v>3</v>
      </c>
      <c r="F1194">
        <v>3</v>
      </c>
      <c r="G1194" t="str">
        <f>IFERROR(INDEX(masuk[CTN],MATCH("B"&amp;ROW()-ROWS($A$1:$A$2),masuk[id],0)),"")</f>
        <v/>
      </c>
      <c r="H1194">
        <f>SUMIF(keluar[concat],BIASA[[#This Row],[concat]],keluar[CTN])</f>
        <v>0</v>
      </c>
      <c r="I1194" s="16" t="str">
        <f>IF(BIASA[[#This Row],[CTN]]=BIASA[[#This Row],[AWAL]],"",BIASA[[#This Row],[CTN]])</f>
        <v/>
      </c>
    </row>
    <row r="1195" spans="1:9" x14ac:dyDescent="0.25">
      <c r="A1195" t="str">
        <f>LOWER(SUBSTITUTE(SUBSTITUTE(SUBSTITUTE(BIASA[[#This Row],[NAMA BARANG]]," ",""),"-",""),".",""))</f>
        <v>laminatingtf100ktp</v>
      </c>
      <c r="B1195">
        <f>IF(BIASA[[#This Row],[CTN]]=0,"",COUNT($B$2:$B1194)+1)</f>
        <v>1193</v>
      </c>
      <c r="C1195" t="s">
        <v>1474</v>
      </c>
      <c r="D1195" s="9" t="s">
        <v>2962</v>
      </c>
      <c r="E1195">
        <f>SUM(BIASA[[#This Row],[AWAL]]-BIASA[[#This Row],[KELUAR]])</f>
        <v>7</v>
      </c>
      <c r="F1195">
        <v>7</v>
      </c>
      <c r="G1195" t="str">
        <f>IFERROR(INDEX(masuk[CTN],MATCH("B"&amp;ROW()-ROWS($A$1:$A$2),masuk[id],0)),"")</f>
        <v/>
      </c>
      <c r="H1195">
        <f>SUMIF(keluar[concat],BIASA[[#This Row],[concat]],keluar[CTN])</f>
        <v>0</v>
      </c>
      <c r="I1195" s="16" t="str">
        <f>IF(BIASA[[#This Row],[CTN]]=BIASA[[#This Row],[AWAL]],"",BIASA[[#This Row],[CTN]])</f>
        <v/>
      </c>
    </row>
    <row r="1196" spans="1:9" x14ac:dyDescent="0.25">
      <c r="A1196" t="str">
        <f>LOWER(SUBSTITUTE(SUBSTITUTE(SUBSTITUTE(BIASA[[#This Row],[NAMA BARANG]]," ",""),"-",""),".",""))</f>
        <v>lemcairbglue22mlmini</v>
      </c>
      <c r="B1196">
        <f>IF(BIASA[[#This Row],[CTN]]=0,"",COUNT($B$2:$B1195)+1)</f>
        <v>1194</v>
      </c>
      <c r="C1196" t="s">
        <v>1476</v>
      </c>
      <c r="D1196" s="9" t="s">
        <v>233</v>
      </c>
      <c r="E1196">
        <f>SUM(BIASA[[#This Row],[AWAL]]-BIASA[[#This Row],[KELUAR]])</f>
        <v>7</v>
      </c>
      <c r="F1196">
        <v>8</v>
      </c>
      <c r="G1196" t="str">
        <f>IFERROR(INDEX(masuk[CTN],MATCH("B"&amp;ROW()-ROWS($A$1:$A$2),masuk[id],0)),"")</f>
        <v/>
      </c>
      <c r="H1196">
        <f>SUMIF(keluar[concat],BIASA[[#This Row],[concat]],keluar[CTN])</f>
        <v>1</v>
      </c>
      <c r="I1196" s="16">
        <f>IF(BIASA[[#This Row],[CTN]]=BIASA[[#This Row],[AWAL]],"",BIASA[[#This Row],[CTN]])</f>
        <v>7</v>
      </c>
    </row>
    <row r="1197" spans="1:9" x14ac:dyDescent="0.25">
      <c r="A1197" t="str">
        <f>LOWER(SUBSTITUTE(SUBSTITUTE(SUBSTITUTE(BIASA[[#This Row],[NAMA BARANG]]," ",""),"-",""),".",""))</f>
        <v>lemcairbglue75mlt</v>
      </c>
      <c r="B1197">
        <f>IF(BIASA[[#This Row],[CTN]]=0,"",COUNT($B$2:$B1196)+1)</f>
        <v>1195</v>
      </c>
      <c r="C1197" t="s">
        <v>1477</v>
      </c>
      <c r="D1197" s="9" t="s">
        <v>2883</v>
      </c>
      <c r="E1197">
        <f>SUM(BIASA[[#This Row],[AWAL]]-BIASA[[#This Row],[KELUAR]])</f>
        <v>20</v>
      </c>
      <c r="F1197">
        <v>21</v>
      </c>
      <c r="G1197" t="str">
        <f>IFERROR(INDEX(masuk[CTN],MATCH("B"&amp;ROW()-ROWS($A$1:$A$2),masuk[id],0)),"")</f>
        <v/>
      </c>
      <c r="H1197">
        <f>SUMIF(keluar[concat],BIASA[[#This Row],[concat]],keluar[CTN])</f>
        <v>1</v>
      </c>
      <c r="I1197" s="16">
        <f>IF(BIASA[[#This Row],[CTN]]=BIASA[[#This Row],[AWAL]],"",BIASA[[#This Row],[CTN]])</f>
        <v>20</v>
      </c>
    </row>
    <row r="1198" spans="1:9" x14ac:dyDescent="0.25">
      <c r="A1198" t="str">
        <f>LOWER(SUBSTITUTE(SUBSTITUTE(SUBSTITUTE(BIASA[[#This Row],[NAMA BARANG]]," ",""),"-",""),".",""))</f>
        <v>lemcairby30938ml(24)</v>
      </c>
      <c r="B1198">
        <f>IF(BIASA[[#This Row],[CTN]]=0,"",COUNT($B$2:$B1197)+1)</f>
        <v>1196</v>
      </c>
      <c r="C1198" t="s">
        <v>1478</v>
      </c>
      <c r="D1198" s="9" t="s">
        <v>2795</v>
      </c>
      <c r="E1198">
        <f>SUM(BIASA[[#This Row],[AWAL]]-BIASA[[#This Row],[KELUAR]])</f>
        <v>9</v>
      </c>
      <c r="F1198">
        <v>10</v>
      </c>
      <c r="G1198" t="str">
        <f>IFERROR(INDEX(masuk[CTN],MATCH("B"&amp;ROW()-ROWS($A$1:$A$2),masuk[id],0)),"")</f>
        <v/>
      </c>
      <c r="H1198">
        <f>SUMIF(keluar[concat],BIASA[[#This Row],[concat]],keluar[CTN])</f>
        <v>1</v>
      </c>
      <c r="I1198" s="16">
        <f>IF(BIASA[[#This Row],[CTN]]=BIASA[[#This Row],[AWAL]],"",BIASA[[#This Row],[CTN]])</f>
        <v>9</v>
      </c>
    </row>
    <row r="1199" spans="1:9" x14ac:dyDescent="0.25">
      <c r="A1199" t="str">
        <f>LOWER(SUBSTITUTE(SUBSTITUTE(SUBSTITUTE(BIASA[[#This Row],[NAMA BARANG]]," ",""),"-",""),".",""))</f>
        <v>lemcairby31330ml(24)</v>
      </c>
      <c r="B1199">
        <f>IF(BIASA[[#This Row],[CTN]]=0,"",COUNT($B$2:$B1198)+1)</f>
        <v>1197</v>
      </c>
      <c r="C1199" t="s">
        <v>1479</v>
      </c>
      <c r="D1199" s="9" t="s">
        <v>2795</v>
      </c>
      <c r="E1199">
        <f>SUM(BIASA[[#This Row],[AWAL]]-BIASA[[#This Row],[KELUAR]])</f>
        <v>4</v>
      </c>
      <c r="F1199">
        <v>4</v>
      </c>
      <c r="G1199" t="str">
        <f>IFERROR(INDEX(masuk[CTN],MATCH("B"&amp;ROW()-ROWS($A$1:$A$2),masuk[id],0)),"")</f>
        <v/>
      </c>
      <c r="H1199">
        <f>SUMIF(keluar[concat],BIASA[[#This Row],[concat]],keluar[CTN])</f>
        <v>0</v>
      </c>
      <c r="I1199" s="16" t="str">
        <f>IF(BIASA[[#This Row],[CTN]]=BIASA[[#This Row],[AWAL]],"",BIASA[[#This Row],[CTN]])</f>
        <v/>
      </c>
    </row>
    <row r="1200" spans="1:9" x14ac:dyDescent="0.25">
      <c r="A1200" t="str">
        <f>LOWER(SUBSTITUTE(SUBSTITUTE(SUBSTITUTE(BIASA[[#This Row],[NAMA BARANG]]," ",""),"-",""),".",""))</f>
        <v>lemcairby82030ml(24)</v>
      </c>
      <c r="B1200">
        <f>IF(BIASA[[#This Row],[CTN]]=0,"",COUNT($B$2:$B1199)+1)</f>
        <v>1198</v>
      </c>
      <c r="C1200" t="s">
        <v>1480</v>
      </c>
      <c r="D1200" s="9" t="s">
        <v>2795</v>
      </c>
      <c r="E1200">
        <f>SUM(BIASA[[#This Row],[AWAL]]-BIASA[[#This Row],[KELUAR]])</f>
        <v>11</v>
      </c>
      <c r="F1200">
        <v>11</v>
      </c>
      <c r="G1200" t="str">
        <f>IFERROR(INDEX(masuk[CTN],MATCH("B"&amp;ROW()-ROWS($A$1:$A$2),masuk[id],0)),"")</f>
        <v/>
      </c>
      <c r="H1200">
        <f>SUMIF(keluar[concat],BIASA[[#This Row],[concat]],keluar[CTN])</f>
        <v>0</v>
      </c>
      <c r="I1200" s="16" t="str">
        <f>IF(BIASA[[#This Row],[CTN]]=BIASA[[#This Row],[AWAL]],"",BIASA[[#This Row],[CTN]])</f>
        <v/>
      </c>
    </row>
    <row r="1201" spans="1:9" x14ac:dyDescent="0.25">
      <c r="A1201" t="str">
        <f>LOWER(SUBSTITUTE(SUBSTITUTE(SUBSTITUTE(BIASA[[#This Row],[NAMA BARANG]]," ",""),"-",""),".",""))</f>
        <v>lemexecellentalteco(yushinca)</v>
      </c>
      <c r="B1201">
        <f>IF(BIASA[[#This Row],[CTN]]=0,"",COUNT($B$2:$B1200)+1)</f>
        <v>1199</v>
      </c>
      <c r="C1201" t="s">
        <v>1481</v>
      </c>
      <c r="D1201" s="9" t="s">
        <v>2796</v>
      </c>
      <c r="E1201">
        <f>SUM(BIASA[[#This Row],[AWAL]]-BIASA[[#This Row],[KELUAR]])</f>
        <v>15</v>
      </c>
      <c r="F1201">
        <v>15</v>
      </c>
      <c r="G1201" t="str">
        <f>IFERROR(INDEX(masuk[CTN],MATCH("B"&amp;ROW()-ROWS($A$1:$A$2),masuk[id],0)),"")</f>
        <v/>
      </c>
      <c r="H1201">
        <f>SUMIF(keluar[concat],BIASA[[#This Row],[concat]],keluar[CTN])</f>
        <v>0</v>
      </c>
      <c r="I1201" s="16" t="str">
        <f>IF(BIASA[[#This Row],[CTN]]=BIASA[[#This Row],[AWAL]],"",BIASA[[#This Row],[CTN]])</f>
        <v/>
      </c>
    </row>
    <row r="1202" spans="1:9" x14ac:dyDescent="0.25">
      <c r="A1202" t="str">
        <f>LOWER(SUBSTITUTE(SUBSTITUTE(SUBSTITUTE(BIASA[[#This Row],[NAMA BARANG]]," ",""),"-",""),".",""))</f>
        <v>lemexecutivecairqmsa40(1x12)</v>
      </c>
      <c r="B1202">
        <f>IF(BIASA[[#This Row],[CTN]]=0,"",COUNT($B$2:$B1201)+1)</f>
        <v>1200</v>
      </c>
      <c r="C1202" t="s">
        <v>1482</v>
      </c>
      <c r="D1202" s="9" t="s">
        <v>241</v>
      </c>
      <c r="E1202">
        <f>SUM(BIASA[[#This Row],[AWAL]]-BIASA[[#This Row],[KELUAR]])</f>
        <v>12</v>
      </c>
      <c r="F1202">
        <v>12</v>
      </c>
      <c r="G1202" t="str">
        <f>IFERROR(INDEX(masuk[CTN],MATCH("B"&amp;ROW()-ROWS($A$1:$A$2),masuk[id],0)),"")</f>
        <v/>
      </c>
      <c r="H1202">
        <f>SUMIF(keluar[concat],BIASA[[#This Row],[concat]],keluar[CTN])</f>
        <v>0</v>
      </c>
      <c r="I1202" s="16" t="str">
        <f>IF(BIASA[[#This Row],[CTN]]=BIASA[[#This Row],[AWAL]],"",BIASA[[#This Row],[CTN]])</f>
        <v/>
      </c>
    </row>
    <row r="1203" spans="1:9" x14ac:dyDescent="0.25">
      <c r="A1203" t="str">
        <f>LOWER(SUBSTITUTE(SUBSTITUTE(SUBSTITUTE(BIASA[[#This Row],[NAMA BARANG]]," ",""),"-",""),".",""))</f>
        <v>lemfancyhp191(1x48)</v>
      </c>
      <c r="B1203">
        <f>IF(BIASA[[#This Row],[CTN]]=0,"",COUNT($B$2:$B1202)+1)</f>
        <v>1201</v>
      </c>
      <c r="C1203" t="s">
        <v>1483</v>
      </c>
      <c r="D1203" s="9" t="s">
        <v>2852</v>
      </c>
      <c r="E1203">
        <f>SUM(BIASA[[#This Row],[AWAL]]-BIASA[[#This Row],[KELUAR]])</f>
        <v>2</v>
      </c>
      <c r="F1203">
        <v>2</v>
      </c>
      <c r="G1203" t="str">
        <f>IFERROR(INDEX(masuk[CTN],MATCH("B"&amp;ROW()-ROWS($A$1:$A$2),masuk[id],0)),"")</f>
        <v/>
      </c>
      <c r="H1203">
        <f>SUMIF(keluar[concat],BIASA[[#This Row],[concat]],keluar[CTN])</f>
        <v>0</v>
      </c>
      <c r="I1203" s="16" t="str">
        <f>IF(BIASA[[#This Row],[CTN]]=BIASA[[#This Row],[AWAL]],"",BIASA[[#This Row],[CTN]])</f>
        <v/>
      </c>
    </row>
    <row r="1204" spans="1:9" x14ac:dyDescent="0.25">
      <c r="A1204" t="str">
        <f>LOWER(SUBSTITUTE(SUBSTITUTE(SUBSTITUTE(BIASA[[#This Row],[NAMA BARANG]]," ",""),"-",""),".",""))</f>
        <v>lemgliter9006</v>
      </c>
      <c r="B1204">
        <f>IF(BIASA[[#This Row],[CTN]]=0,"",COUNT($B$2:$B1203)+1)</f>
        <v>1202</v>
      </c>
      <c r="C1204" t="s">
        <v>1484</v>
      </c>
      <c r="D1204" s="9" t="s">
        <v>2963</v>
      </c>
      <c r="E1204">
        <f>SUM(BIASA[[#This Row],[AWAL]]-BIASA[[#This Row],[KELUAR]])</f>
        <v>24</v>
      </c>
      <c r="F1204">
        <v>25</v>
      </c>
      <c r="G1204" t="str">
        <f>IFERROR(INDEX(masuk[CTN],MATCH("B"&amp;ROW()-ROWS($A$1:$A$2),masuk[id],0)),"")</f>
        <v/>
      </c>
      <c r="H1204">
        <f>SUMIF(keluar[concat],BIASA[[#This Row],[concat]],keluar[CTN])</f>
        <v>1</v>
      </c>
      <c r="I1204" s="16">
        <f>IF(BIASA[[#This Row],[CTN]]=BIASA[[#This Row],[AWAL]],"",BIASA[[#This Row],[CTN]])</f>
        <v>24</v>
      </c>
    </row>
    <row r="1205" spans="1:9" x14ac:dyDescent="0.25">
      <c r="A1205" t="str">
        <f>LOWER(SUBSTITUTE(SUBSTITUTE(SUBSTITUTE(BIASA[[#This Row],[NAMA BARANG]]," ",""),"-",""),".",""))</f>
        <v>lemgluestick7028(23gr)(24)</v>
      </c>
      <c r="B1205">
        <f>IF(BIASA[[#This Row],[CTN]]=0,"",COUNT($B$2:$B1204)+1)</f>
        <v>1203</v>
      </c>
      <c r="C1205" t="s">
        <v>1485</v>
      </c>
      <c r="D1205" s="9" t="s">
        <v>2810</v>
      </c>
      <c r="E1205">
        <f>SUM(BIASA[[#This Row],[AWAL]]-BIASA[[#This Row],[KELUAR]])</f>
        <v>2</v>
      </c>
      <c r="F1205">
        <v>2</v>
      </c>
      <c r="G1205" t="str">
        <f>IFERROR(INDEX(masuk[CTN],MATCH("B"&amp;ROW()-ROWS($A$1:$A$2),masuk[id],0)),"")</f>
        <v/>
      </c>
      <c r="H1205">
        <f>SUMIF(keluar[concat],BIASA[[#This Row],[concat]],keluar[CTN])</f>
        <v>0</v>
      </c>
      <c r="I1205" s="16" t="str">
        <f>IF(BIASA[[#This Row],[CTN]]=BIASA[[#This Row],[AWAL]],"",BIASA[[#This Row],[CTN]])</f>
        <v/>
      </c>
    </row>
    <row r="1206" spans="1:9" x14ac:dyDescent="0.25">
      <c r="A1206" t="str">
        <f>LOWER(SUBSTITUTE(SUBSTITUTE(SUBSTITUTE(BIASA[[#This Row],[NAMA BARANG]]," ",""),"-",""),".",""))</f>
        <v>lemlilintembak1,1x30b</v>
      </c>
      <c r="B1206">
        <f>IF(BIASA[[#This Row],[CTN]]=0,"",COUNT($B$2:$B1205)+1)</f>
        <v>1204</v>
      </c>
      <c r="C1206" t="s">
        <v>1486</v>
      </c>
      <c r="D1206" s="9" t="s">
        <v>2964</v>
      </c>
      <c r="E1206">
        <f>SUM(BIASA[[#This Row],[AWAL]]-BIASA[[#This Row],[KELUAR]])</f>
        <v>29</v>
      </c>
      <c r="F1206">
        <v>29</v>
      </c>
      <c r="G1206" t="str">
        <f>IFERROR(INDEX(masuk[CTN],MATCH("B"&amp;ROW()-ROWS($A$1:$A$2),masuk[id],0)),"")</f>
        <v/>
      </c>
      <c r="H1206">
        <f>SUMIF(keluar[concat],BIASA[[#This Row],[concat]],keluar[CTN])</f>
        <v>0</v>
      </c>
      <c r="I1206" s="16" t="str">
        <f>IF(BIASA[[#This Row],[CTN]]=BIASA[[#This Row],[AWAL]],"",BIASA[[#This Row],[CTN]])</f>
        <v/>
      </c>
    </row>
    <row r="1207" spans="1:9" x14ac:dyDescent="0.25">
      <c r="A1207" t="str">
        <f>LOWER(SUBSTITUTE(SUBSTITUTE(SUBSTITUTE(BIASA[[#This Row],[NAMA BARANG]]," ",""),"-",""),".",""))</f>
        <v>lempastamini(lb)</v>
      </c>
      <c r="B1207">
        <f>IF(BIASA[[#This Row],[CTN]]=0,"",COUNT($B$2:$B1206)+1)</f>
        <v>1205</v>
      </c>
      <c r="C1207" t="s">
        <v>1487</v>
      </c>
      <c r="D1207" s="9" t="s">
        <v>2965</v>
      </c>
      <c r="E1207">
        <f>SUM(BIASA[[#This Row],[AWAL]]-BIASA[[#This Row],[KELUAR]])</f>
        <v>4</v>
      </c>
      <c r="F1207">
        <v>4</v>
      </c>
      <c r="G1207" t="str">
        <f>IFERROR(INDEX(masuk[CTN],MATCH("B"&amp;ROW()-ROWS($A$1:$A$2),masuk[id],0)),"")</f>
        <v/>
      </c>
      <c r="H1207">
        <f>SUMIF(keluar[concat],BIASA[[#This Row],[concat]],keluar[CTN])</f>
        <v>0</v>
      </c>
      <c r="I1207" s="16" t="str">
        <f>IF(BIASA[[#This Row],[CTN]]=BIASA[[#This Row],[AWAL]],"",BIASA[[#This Row],[CTN]])</f>
        <v/>
      </c>
    </row>
    <row r="1208" spans="1:9" x14ac:dyDescent="0.25">
      <c r="A1208" t="str">
        <f>LOWER(SUBSTITUTE(SUBSTITUTE(SUBSTITUTE(BIASA[[#This Row],[NAMA BARANG]]," ",""),"-",""),".",""))</f>
        <v>lempastaminipremium(25gr)</v>
      </c>
      <c r="B1208">
        <f>IF(BIASA[[#This Row],[CTN]]=0,"",COUNT($B$2:$B1207)+1)</f>
        <v>1206</v>
      </c>
      <c r="C1208" t="s">
        <v>1488</v>
      </c>
      <c r="D1208" s="9" t="s">
        <v>233</v>
      </c>
      <c r="E1208">
        <f>SUM(BIASA[[#This Row],[AWAL]]-BIASA[[#This Row],[KELUAR]])</f>
        <v>3</v>
      </c>
      <c r="F1208">
        <v>3</v>
      </c>
      <c r="G1208" t="str">
        <f>IFERROR(INDEX(masuk[CTN],MATCH("B"&amp;ROW()-ROWS($A$1:$A$2),masuk[id],0)),"")</f>
        <v/>
      </c>
      <c r="H1208">
        <f>SUMIF(keluar[concat],BIASA[[#This Row],[concat]],keluar[CTN])</f>
        <v>0</v>
      </c>
      <c r="I1208" s="16" t="str">
        <f>IF(BIASA[[#This Row],[CTN]]=BIASA[[#This Row],[AWAL]],"",BIASA[[#This Row],[CTN]])</f>
        <v/>
      </c>
    </row>
    <row r="1209" spans="1:9" x14ac:dyDescent="0.25">
      <c r="A1209" t="str">
        <f>LOWER(SUBSTITUTE(SUBSTITUTE(SUBSTITUTE(BIASA[[#This Row],[NAMA BARANG]]," ",""),"-",""),".",""))</f>
        <v>lempastatpremium(80gr)</v>
      </c>
      <c r="B1209">
        <f>IF(BIASA[[#This Row],[CTN]]=0,"",COUNT($B$2:$B1208)+1)</f>
        <v>1207</v>
      </c>
      <c r="C1209" t="s">
        <v>1489</v>
      </c>
      <c r="D1209" s="9" t="s">
        <v>227</v>
      </c>
      <c r="E1209">
        <f>SUM(BIASA[[#This Row],[AWAL]]-BIASA[[#This Row],[KELUAR]])</f>
        <v>2</v>
      </c>
      <c r="F1209">
        <v>2</v>
      </c>
      <c r="G1209" t="str">
        <f>IFERROR(INDEX(masuk[CTN],MATCH("B"&amp;ROW()-ROWS($A$1:$A$2),masuk[id],0)),"")</f>
        <v/>
      </c>
      <c r="H1209">
        <f>SUMIF(keluar[concat],BIASA[[#This Row],[concat]],keluar[CTN])</f>
        <v>0</v>
      </c>
      <c r="I1209" s="16" t="str">
        <f>IF(BIASA[[#This Row],[CTN]]=BIASA[[#This Row],[AWAL]],"",BIASA[[#This Row],[CTN]])</f>
        <v/>
      </c>
    </row>
    <row r="1210" spans="1:9" x14ac:dyDescent="0.25">
      <c r="A1210" t="str">
        <f>LOWER(SUBSTITUTE(SUBSTITUTE(SUBSTITUTE(BIASA[[#This Row],[NAMA BARANG]]," ",""),"-",""),".",""))</f>
        <v>lemtembakkadtekfaktur(30)/biasa(1)</v>
      </c>
      <c r="B1210">
        <f>IF(BIASA[[#This Row],[CTN]]=0,"",COUNT($B$2:$B1209)+1)</f>
        <v>1208</v>
      </c>
      <c r="C1210" t="s">
        <v>1490</v>
      </c>
      <c r="D1210" s="9" t="s">
        <v>2966</v>
      </c>
      <c r="E1210">
        <f>SUM(BIASA[[#This Row],[AWAL]]-BIASA[[#This Row],[KELUAR]])</f>
        <v>30</v>
      </c>
      <c r="F1210">
        <v>30</v>
      </c>
      <c r="G1210" t="str">
        <f>IFERROR(INDEX(masuk[CTN],MATCH("B"&amp;ROW()-ROWS($A$1:$A$2),masuk[id],0)),"")</f>
        <v/>
      </c>
      <c r="H1210">
        <f>SUMIF(keluar[concat],BIASA[[#This Row],[concat]],keluar[CTN])</f>
        <v>0</v>
      </c>
      <c r="I1210" s="16" t="str">
        <f>IF(BIASA[[#This Row],[CTN]]=BIASA[[#This Row],[AWAL]],"",BIASA[[#This Row],[CTN]])</f>
        <v/>
      </c>
    </row>
    <row r="1211" spans="1:9" x14ac:dyDescent="0.25">
      <c r="A1211" t="str">
        <f>LOWER(SUBSTITUTE(SUBSTITUTE(SUBSTITUTE(BIASA[[#This Row],[NAMA BARANG]]," ",""),"-",""),".",""))</f>
        <v>lemtembakkputihms</v>
      </c>
      <c r="B1211">
        <f>IF(BIASA[[#This Row],[CTN]]=0,"",COUNT($B$2:$B1210)+1)</f>
        <v>1209</v>
      </c>
      <c r="C1211" t="s">
        <v>1491</v>
      </c>
      <c r="D1211" s="9" t="s">
        <v>2964</v>
      </c>
      <c r="E1211">
        <f>SUM(BIASA[[#This Row],[AWAL]]-BIASA[[#This Row],[KELUAR]])</f>
        <v>13</v>
      </c>
      <c r="F1211">
        <v>13</v>
      </c>
      <c r="G1211" t="str">
        <f>IFERROR(INDEX(masuk[CTN],MATCH("B"&amp;ROW()-ROWS($A$1:$A$2),masuk[id],0)),"")</f>
        <v/>
      </c>
      <c r="H1211">
        <f>SUMIF(keluar[concat],BIASA[[#This Row],[concat]],keluar[CTN])</f>
        <v>0</v>
      </c>
      <c r="I1211" s="16" t="str">
        <f>IF(BIASA[[#This Row],[CTN]]=BIASA[[#This Row],[AWAL]],"",BIASA[[#This Row],[CTN]])</f>
        <v/>
      </c>
    </row>
    <row r="1212" spans="1:9" x14ac:dyDescent="0.25">
      <c r="A1212" t="str">
        <f>LOWER(SUBSTITUTE(SUBSTITUTE(SUBSTITUTE(BIASA[[#This Row],[NAMA BARANG]]," ",""),"-",""),".",""))</f>
        <v>lem/waterglue50ml</v>
      </c>
      <c r="B1212">
        <f>IF(BIASA[[#This Row],[CTN]]=0,"",COUNT($B$2:$B1211)+1)</f>
        <v>1210</v>
      </c>
      <c r="C1212" t="s">
        <v>1492</v>
      </c>
      <c r="D1212" s="9" t="s">
        <v>239</v>
      </c>
      <c r="E1212">
        <f>SUM(BIASA[[#This Row],[AWAL]]-BIASA[[#This Row],[KELUAR]])</f>
        <v>3</v>
      </c>
      <c r="F1212">
        <v>3</v>
      </c>
      <c r="G1212" t="str">
        <f>IFERROR(INDEX(masuk[CTN],MATCH("B"&amp;ROW()-ROWS($A$1:$A$2),masuk[id],0)),"")</f>
        <v/>
      </c>
      <c r="H1212">
        <f>SUMIF(keluar[concat],BIASA[[#This Row],[concat]],keluar[CTN])</f>
        <v>0</v>
      </c>
      <c r="I1212" s="16" t="str">
        <f>IF(BIASA[[#This Row],[CTN]]=BIASA[[#This Row],[AWAL]],"",BIASA[[#This Row],[CTN]])</f>
        <v/>
      </c>
    </row>
    <row r="1213" spans="1:9" x14ac:dyDescent="0.25">
      <c r="A1213" t="str">
        <f>LOWER(SUBSTITUTE(SUBSTITUTE(SUBSTITUTE(BIASA[[#This Row],[NAMA BARANG]]," ",""),"-",""),".",""))</f>
        <v>lem+gliter88912</v>
      </c>
      <c r="B1213">
        <f>IF(BIASA[[#This Row],[CTN]]=0,"",COUNT($B$2:$B1212)+1)</f>
        <v>1211</v>
      </c>
      <c r="C1213" t="s">
        <v>1493</v>
      </c>
      <c r="D1213" s="9" t="s">
        <v>2967</v>
      </c>
      <c r="E1213">
        <f>SUM(BIASA[[#This Row],[AWAL]]-BIASA[[#This Row],[KELUAR]])</f>
        <v>3</v>
      </c>
      <c r="F1213">
        <v>3</v>
      </c>
      <c r="G1213" t="str">
        <f>IFERROR(INDEX(masuk[CTN],MATCH("B"&amp;ROW()-ROWS($A$1:$A$2),masuk[id],0)),"")</f>
        <v/>
      </c>
      <c r="H1213">
        <f>SUMIF(keluar[concat],BIASA[[#This Row],[concat]],keluar[CTN])</f>
        <v>0</v>
      </c>
      <c r="I1213" s="16" t="str">
        <f>IF(BIASA[[#This Row],[CTN]]=BIASA[[#This Row],[AWAL]],"",BIASA[[#This Row],[CTN]])</f>
        <v/>
      </c>
    </row>
    <row r="1214" spans="1:9" x14ac:dyDescent="0.25">
      <c r="A1214" t="str">
        <f>LOWER(SUBSTITUTE(SUBSTITUTE(SUBSTITUTE(BIASA[[#This Row],[NAMA BARANG]]," ",""),"-",""),".",""))</f>
        <v>lettertray2susunlt002besijos</v>
      </c>
      <c r="B1214">
        <f>IF(BIASA[[#This Row],[CTN]]=0,"",COUNT($B$2:$B1213)+1)</f>
        <v>1212</v>
      </c>
      <c r="C1214" t="s">
        <v>1494</v>
      </c>
      <c r="D1214" s="9" t="s">
        <v>2968</v>
      </c>
      <c r="E1214">
        <f>SUM(BIASA[[#This Row],[AWAL]]-BIASA[[#This Row],[KELUAR]])</f>
        <v>3</v>
      </c>
      <c r="F1214">
        <v>3</v>
      </c>
      <c r="G1214" t="str">
        <f>IFERROR(INDEX(masuk[CTN],MATCH("B"&amp;ROW()-ROWS($A$1:$A$2),masuk[id],0)),"")</f>
        <v/>
      </c>
      <c r="H1214">
        <f>SUMIF(keluar[concat],BIASA[[#This Row],[concat]],keluar[CTN])</f>
        <v>0</v>
      </c>
      <c r="I1214" s="16" t="str">
        <f>IF(BIASA[[#This Row],[CTN]]=BIASA[[#This Row],[AWAL]],"",BIASA[[#This Row],[CTN]])</f>
        <v/>
      </c>
    </row>
    <row r="1215" spans="1:9" x14ac:dyDescent="0.25">
      <c r="A1215" t="str">
        <f>LOWER(SUBSTITUTE(SUBSTITUTE(SUBSTITUTE(BIASA[[#This Row],[NAMA BARANG]]," ",""),"-",""),".",""))</f>
        <v>lettertraybesi3susun(2003)</v>
      </c>
      <c r="B1215">
        <f>IF(BIASA[[#This Row],[CTN]]=0,"",COUNT($B$2:$B1214)+1)</f>
        <v>1213</v>
      </c>
      <c r="C1215" t="s">
        <v>1495</v>
      </c>
      <c r="D1215" s="9" t="s">
        <v>2894</v>
      </c>
      <c r="E1215">
        <f>SUM(BIASA[[#This Row],[AWAL]]-BIASA[[#This Row],[KELUAR]])</f>
        <v>3</v>
      </c>
      <c r="F1215">
        <v>3</v>
      </c>
      <c r="G1215" t="str">
        <f>IFERROR(INDEX(masuk[CTN],MATCH("B"&amp;ROW()-ROWS($A$1:$A$2),masuk[id],0)),"")</f>
        <v/>
      </c>
      <c r="H1215">
        <f>SUMIF(keluar[concat],BIASA[[#This Row],[concat]],keluar[CTN])</f>
        <v>0</v>
      </c>
      <c r="I1215" s="16" t="str">
        <f>IF(BIASA[[#This Row],[CTN]]=BIASA[[#This Row],[AWAL]],"",BIASA[[#This Row],[CTN]])</f>
        <v/>
      </c>
    </row>
    <row r="1216" spans="1:9" x14ac:dyDescent="0.25">
      <c r="A1216" t="str">
        <f>LOWER(SUBSTITUTE(SUBSTITUTE(SUBSTITUTE(BIASA[[#This Row],[NAMA BARANG]]," ",""),"-",""),".",""))</f>
        <v>lettertraybesi4susunlt004jos</v>
      </c>
      <c r="B1216">
        <f>IF(BIASA[[#This Row],[CTN]]=0,"",COUNT($B$2:$B1215)+1)</f>
        <v>1214</v>
      </c>
      <c r="C1216" t="s">
        <v>1496</v>
      </c>
      <c r="D1216" s="9" t="s">
        <v>2894</v>
      </c>
      <c r="E1216">
        <f>SUM(BIASA[[#This Row],[AWAL]]-BIASA[[#This Row],[KELUAR]])</f>
        <v>3</v>
      </c>
      <c r="F1216">
        <v>3</v>
      </c>
      <c r="G1216" t="str">
        <f>IFERROR(INDEX(masuk[CTN],MATCH("B"&amp;ROW()-ROWS($A$1:$A$2),masuk[id],0)),"")</f>
        <v/>
      </c>
      <c r="H1216">
        <f>SUMIF(keluar[concat],BIASA[[#This Row],[concat]],keluar[CTN])</f>
        <v>0</v>
      </c>
      <c r="I1216" s="16" t="str">
        <f>IF(BIASA[[#This Row],[CTN]]=BIASA[[#This Row],[AWAL]],"",BIASA[[#This Row],[CTN]])</f>
        <v/>
      </c>
    </row>
    <row r="1217" spans="1:9" x14ac:dyDescent="0.25">
      <c r="A1217" t="str">
        <f>LOWER(SUBSTITUTE(SUBSTITUTE(SUBSTITUTE(BIASA[[#This Row],[NAMA BARANG]]," ",""),"-",""),".",""))</f>
        <v>lettertraysusun4(2004)besi</v>
      </c>
      <c r="B1217">
        <f>IF(BIASA[[#This Row],[CTN]]=0,"",COUNT($B$2:$B1216)+1)</f>
        <v>1215</v>
      </c>
      <c r="C1217" t="s">
        <v>1497</v>
      </c>
      <c r="D1217" s="9" t="s">
        <v>2894</v>
      </c>
      <c r="E1217">
        <f>SUM(BIASA[[#This Row],[AWAL]]-BIASA[[#This Row],[KELUAR]])</f>
        <v>1</v>
      </c>
      <c r="F1217">
        <v>1</v>
      </c>
      <c r="G1217" t="str">
        <f>IFERROR(INDEX(masuk[CTN],MATCH("B"&amp;ROW()-ROWS($A$1:$A$2),masuk[id],0)),"")</f>
        <v/>
      </c>
      <c r="H1217">
        <f>SUMIF(keluar[concat],BIASA[[#This Row],[concat]],keluar[CTN])</f>
        <v>0</v>
      </c>
      <c r="I1217" s="16" t="str">
        <f>IF(BIASA[[#This Row],[CTN]]=BIASA[[#This Row],[AWAL]],"",BIASA[[#This Row],[CTN]])</f>
        <v/>
      </c>
    </row>
    <row r="1218" spans="1:9" x14ac:dyDescent="0.25">
      <c r="A1218" t="str">
        <f>LOWER(SUBSTITUTE(SUBSTITUTE(SUBSTITUTE(BIASA[[#This Row],[NAMA BARANG]]," ",""),"-",""),".",""))</f>
        <v>lilinangka1tebalm1001/1002</v>
      </c>
      <c r="B1218">
        <f>IF(BIASA[[#This Row],[CTN]]=0,"",COUNT($B$2:$B1217)+1)</f>
        <v>1216</v>
      </c>
      <c r="C1218" t="s">
        <v>1498</v>
      </c>
      <c r="D1218" s="9" t="s">
        <v>2769</v>
      </c>
      <c r="E1218">
        <f>SUM(BIASA[[#This Row],[AWAL]]-BIASA[[#This Row],[KELUAR]])</f>
        <v>23</v>
      </c>
      <c r="F1218">
        <v>23</v>
      </c>
      <c r="G1218" t="str">
        <f>IFERROR(INDEX(masuk[CTN],MATCH("B"&amp;ROW()-ROWS($A$1:$A$2),masuk[id],0)),"")</f>
        <v/>
      </c>
      <c r="H1218">
        <f>SUMIF(keluar[concat],BIASA[[#This Row],[concat]],keluar[CTN])</f>
        <v>0</v>
      </c>
      <c r="I1218" s="16" t="str">
        <f>IF(BIASA[[#This Row],[CTN]]=BIASA[[#This Row],[AWAL]],"",BIASA[[#This Row],[CTN]])</f>
        <v/>
      </c>
    </row>
    <row r="1219" spans="1:9" x14ac:dyDescent="0.25">
      <c r="A1219" t="str">
        <f>LOWER(SUBSTITUTE(SUBSTITUTE(SUBSTITUTE(BIASA[[#This Row],[NAMA BARANG]]," ",""),"-",""),".",""))</f>
        <v>lilinangkatebalm10011002</v>
      </c>
      <c r="B1219">
        <f>IF(BIASA[[#This Row],[CTN]]=0,"",COUNT($B$2:$B1218)+1)</f>
        <v>1217</v>
      </c>
      <c r="C1219" t="s">
        <v>1499</v>
      </c>
      <c r="D1219" s="9">
        <v>240</v>
      </c>
      <c r="E1219">
        <f>SUM(BIASA[[#This Row],[AWAL]]-BIASA[[#This Row],[KELUAR]])</f>
        <v>1</v>
      </c>
      <c r="F1219">
        <v>1</v>
      </c>
      <c r="G1219" t="str">
        <f>IFERROR(INDEX(masuk[CTN],MATCH("B"&amp;ROW()-ROWS($A$1:$A$2),masuk[id],0)),"")</f>
        <v/>
      </c>
      <c r="H1219">
        <f>SUMIF(keluar[concat],BIASA[[#This Row],[concat]],keluar[CTN])</f>
        <v>0</v>
      </c>
      <c r="I1219" s="16" t="str">
        <f>IF(BIASA[[#This Row],[CTN]]=BIASA[[#This Row],[AWAL]],"",BIASA[[#This Row],[CTN]])</f>
        <v/>
      </c>
    </row>
    <row r="1220" spans="1:9" x14ac:dyDescent="0.25">
      <c r="A1220" t="str">
        <f>LOWER(SUBSTITUTE(SUBSTITUTE(SUBSTITUTE(BIASA[[#This Row],[NAMA BARANG]]," ",""),"-",""),".",""))</f>
        <v>lilinangkaultahtarunano4(1)/no5(1)</v>
      </c>
      <c r="B1220">
        <f>IF(BIASA[[#This Row],[CTN]]=0,"",COUNT($B$2:$B1219)+1)</f>
        <v>1218</v>
      </c>
      <c r="C1220" t="s">
        <v>1500</v>
      </c>
      <c r="D1220" s="9" t="s">
        <v>2771</v>
      </c>
      <c r="E1220">
        <f>SUM(BIASA[[#This Row],[AWAL]]-BIASA[[#This Row],[KELUAR]])</f>
        <v>2</v>
      </c>
      <c r="F1220">
        <v>2</v>
      </c>
      <c r="G1220" t="str">
        <f>IFERROR(INDEX(masuk[CTN],MATCH("B"&amp;ROW()-ROWS($A$1:$A$2),masuk[id],0)),"")</f>
        <v/>
      </c>
      <c r="H1220">
        <f>SUMIF(keluar[concat],BIASA[[#This Row],[concat]],keluar[CTN])</f>
        <v>0</v>
      </c>
      <c r="I1220" s="16" t="str">
        <f>IF(BIASA[[#This Row],[CTN]]=BIASA[[#This Row],[AWAL]],"",BIASA[[#This Row],[CTN]])</f>
        <v/>
      </c>
    </row>
    <row r="1221" spans="1:9" x14ac:dyDescent="0.25">
      <c r="A1221" t="str">
        <f>LOWER(SUBSTITUTE(SUBSTITUTE(SUBSTITUTE(BIASA[[#This Row],[NAMA BARANG]]," ",""),"-",""),".",""))</f>
        <v>lilincandyty020</v>
      </c>
      <c r="B1221">
        <f>IF(BIASA[[#This Row],[CTN]]=0,"",COUNT($B$2:$B1220)+1)</f>
        <v>1219</v>
      </c>
      <c r="C1221" t="s">
        <v>1501</v>
      </c>
      <c r="D1221" s="9" t="s">
        <v>2782</v>
      </c>
      <c r="E1221">
        <f>SUM(BIASA[[#This Row],[AWAL]]-BIASA[[#This Row],[KELUAR]])</f>
        <v>1</v>
      </c>
      <c r="F1221">
        <v>1</v>
      </c>
      <c r="G1221" t="str">
        <f>IFERROR(INDEX(masuk[CTN],MATCH("B"&amp;ROW()-ROWS($A$1:$A$2),masuk[id],0)),"")</f>
        <v/>
      </c>
      <c r="H1221">
        <f>SUMIF(keluar[concat],BIASA[[#This Row],[concat]],keluar[CTN])</f>
        <v>0</v>
      </c>
      <c r="I1221" s="16" t="str">
        <f>IF(BIASA[[#This Row],[CTN]]=BIASA[[#This Row],[AWAL]],"",BIASA[[#This Row],[CTN]])</f>
        <v/>
      </c>
    </row>
    <row r="1222" spans="1:9" x14ac:dyDescent="0.25">
      <c r="A1222" t="str">
        <f>LOWER(SUBSTITUTE(SUBSTITUTE(SUBSTITUTE(BIASA[[#This Row],[NAMA BARANG]]," ",""),"-",""),".",""))</f>
        <v>lilinmagicisi10hc7710m</v>
      </c>
      <c r="B1222">
        <f>IF(BIASA[[#This Row],[CTN]]=0,"",COUNT($B$2:$B1221)+1)</f>
        <v>1220</v>
      </c>
      <c r="C1222" t="s">
        <v>1502</v>
      </c>
      <c r="D1222" s="9">
        <v>288</v>
      </c>
      <c r="E1222">
        <f>SUM(BIASA[[#This Row],[AWAL]]-BIASA[[#This Row],[KELUAR]])</f>
        <v>1</v>
      </c>
      <c r="F1222">
        <v>1</v>
      </c>
      <c r="G1222" t="str">
        <f>IFERROR(INDEX(masuk[CTN],MATCH("B"&amp;ROW()-ROWS($A$1:$A$2),masuk[id],0)),"")</f>
        <v/>
      </c>
      <c r="H1222">
        <f>SUMIF(keluar[concat],BIASA[[#This Row],[concat]],keluar[CTN])</f>
        <v>0</v>
      </c>
      <c r="I1222" s="16" t="str">
        <f>IF(BIASA[[#This Row],[CTN]]=BIASA[[#This Row],[AWAL]],"",BIASA[[#This Row],[CTN]])</f>
        <v/>
      </c>
    </row>
    <row r="1223" spans="1:9" x14ac:dyDescent="0.25">
      <c r="A1223" t="str">
        <f>LOWER(SUBSTITUTE(SUBSTITUTE(SUBSTITUTE(BIASA[[#This Row],[NAMA BARANG]]," ",""),"-",""),".",""))</f>
        <v>lilinty018magic</v>
      </c>
      <c r="B1223">
        <f>IF(BIASA[[#This Row],[CTN]]=0,"",COUNT($B$2:$B1222)+1)</f>
        <v>1221</v>
      </c>
      <c r="C1223" t="s">
        <v>1503</v>
      </c>
      <c r="D1223" s="9" t="s">
        <v>2782</v>
      </c>
      <c r="E1223">
        <f>SUM(BIASA[[#This Row],[AWAL]]-BIASA[[#This Row],[KELUAR]])</f>
        <v>28</v>
      </c>
      <c r="F1223">
        <v>28</v>
      </c>
      <c r="G1223" t="str">
        <f>IFERROR(INDEX(masuk[CTN],MATCH("B"&amp;ROW()-ROWS($A$1:$A$2),masuk[id],0)),"")</f>
        <v/>
      </c>
      <c r="H1223">
        <f>SUMIF(keluar[concat],BIASA[[#This Row],[concat]],keluar[CTN])</f>
        <v>0</v>
      </c>
      <c r="I1223" s="16" t="str">
        <f>IF(BIASA[[#This Row],[CTN]]=BIASA[[#This Row],[AWAL]],"",BIASA[[#This Row],[CTN]])</f>
        <v/>
      </c>
    </row>
    <row r="1224" spans="1:9" x14ac:dyDescent="0.25">
      <c r="A1224" t="str">
        <f>LOWER(SUBSTITUTE(SUBSTITUTE(SUBSTITUTE(BIASA[[#This Row],[NAMA BARANG]]," ",""),"-",""),".",""))</f>
        <v>lilinty331</v>
      </c>
      <c r="B1224">
        <f>IF(BIASA[[#This Row],[CTN]]=0,"",COUNT($B$2:$B1223)+1)</f>
        <v>1222</v>
      </c>
      <c r="C1224" t="s">
        <v>1504</v>
      </c>
      <c r="D1224" s="9" t="s">
        <v>2782</v>
      </c>
      <c r="E1224">
        <f>SUM(BIASA[[#This Row],[AWAL]]-BIASA[[#This Row],[KELUAR]])</f>
        <v>3</v>
      </c>
      <c r="F1224">
        <v>3</v>
      </c>
      <c r="G1224" t="str">
        <f>IFERROR(INDEX(masuk[CTN],MATCH("B"&amp;ROW()-ROWS($A$1:$A$2),masuk[id],0)),"")</f>
        <v/>
      </c>
      <c r="H1224">
        <f>SUMIF(keluar[concat],BIASA[[#This Row],[concat]],keluar[CTN])</f>
        <v>0</v>
      </c>
      <c r="I1224" s="16" t="str">
        <f>IF(BIASA[[#This Row],[CTN]]=BIASA[[#This Row],[AWAL]],"",BIASA[[#This Row],[CTN]])</f>
        <v/>
      </c>
    </row>
    <row r="1225" spans="1:9" x14ac:dyDescent="0.25">
      <c r="A1225" t="str">
        <f>LOWER(SUBSTITUTE(SUBSTITUTE(SUBSTITUTE(BIASA[[#This Row],[NAMA BARANG]]," ",""),"-",""),".",""))</f>
        <v>looseleafb550rainbowgaris</v>
      </c>
      <c r="B1225">
        <f>IF(BIASA[[#This Row],[CTN]]=0,"",COUNT($B$2:$B1224)+1)</f>
        <v>1223</v>
      </c>
      <c r="C1225" t="s">
        <v>1505</v>
      </c>
      <c r="D1225" s="9">
        <v>200</v>
      </c>
      <c r="E1225">
        <f>SUM(BIASA[[#This Row],[AWAL]]-BIASA[[#This Row],[KELUAR]])</f>
        <v>1</v>
      </c>
      <c r="F1225">
        <v>1</v>
      </c>
      <c r="G1225" t="str">
        <f>IFERROR(INDEX(masuk[CTN],MATCH("B"&amp;ROW()-ROWS($A$1:$A$2),masuk[id],0)),"")</f>
        <v/>
      </c>
      <c r="H1225">
        <f>SUMIF(keluar[concat],BIASA[[#This Row],[concat]],keluar[CTN])</f>
        <v>0</v>
      </c>
      <c r="I1225" s="16" t="str">
        <f>IF(BIASA[[#This Row],[CTN]]=BIASA[[#This Row],[AWAL]],"",BIASA[[#This Row],[CTN]])</f>
        <v/>
      </c>
    </row>
    <row r="1226" spans="1:9" x14ac:dyDescent="0.25">
      <c r="A1226" t="str">
        <f>LOWER(SUBSTITUTE(SUBSTITUTE(SUBSTITUTE(BIASA[[#This Row],[NAMA BARANG]]," ",""),"-",""),".",""))</f>
        <v>magicboard105house</v>
      </c>
      <c r="B1226">
        <f>IF(BIASA[[#This Row],[CTN]]=0,"",COUNT($B$2:$B1225)+1)</f>
        <v>1224</v>
      </c>
      <c r="C1226" t="s">
        <v>1506</v>
      </c>
      <c r="D1226" s="9" t="s">
        <v>215</v>
      </c>
      <c r="E1226">
        <f>SUM(BIASA[[#This Row],[AWAL]]-BIASA[[#This Row],[KELUAR]])</f>
        <v>13</v>
      </c>
      <c r="F1226">
        <v>14</v>
      </c>
      <c r="G1226" t="str">
        <f>IFERROR(INDEX(masuk[CTN],MATCH("B"&amp;ROW()-ROWS($A$1:$A$2),masuk[id],0)),"")</f>
        <v/>
      </c>
      <c r="H1226">
        <f>SUMIF(keluar[concat],BIASA[[#This Row],[concat]],keluar[CTN])</f>
        <v>1</v>
      </c>
      <c r="I1226" s="16">
        <f>IF(BIASA[[#This Row],[CTN]]=BIASA[[#This Row],[AWAL]],"",BIASA[[#This Row],[CTN]])</f>
        <v>13</v>
      </c>
    </row>
    <row r="1227" spans="1:9" x14ac:dyDescent="0.25">
      <c r="A1227" t="str">
        <f>LOWER(SUBSTITUTE(SUBSTITUTE(SUBSTITUTE(BIASA[[#This Row],[NAMA BARANG]]," ",""),"-",""),".",""))</f>
        <v>magicboard106dolphin</v>
      </c>
      <c r="B1227">
        <f>IF(BIASA[[#This Row],[CTN]]=0,"",COUNT($B$2:$B1226)+1)</f>
        <v>1225</v>
      </c>
      <c r="C1227" t="s">
        <v>1507</v>
      </c>
      <c r="D1227" s="9">
        <v>96</v>
      </c>
      <c r="E1227">
        <f>SUM(BIASA[[#This Row],[AWAL]]-BIASA[[#This Row],[KELUAR]])</f>
        <v>6</v>
      </c>
      <c r="F1227">
        <v>6</v>
      </c>
      <c r="G1227" t="str">
        <f>IFERROR(INDEX(masuk[CTN],MATCH("B"&amp;ROW()-ROWS($A$1:$A$2),masuk[id],0)),"")</f>
        <v/>
      </c>
      <c r="H1227">
        <f>SUMIF(keluar[concat],BIASA[[#This Row],[concat]],keluar[CTN])</f>
        <v>0</v>
      </c>
      <c r="I1227" s="16" t="str">
        <f>IF(BIASA[[#This Row],[CTN]]=BIASA[[#This Row],[AWAL]],"",BIASA[[#This Row],[CTN]])</f>
        <v/>
      </c>
    </row>
    <row r="1228" spans="1:9" x14ac:dyDescent="0.25">
      <c r="A1228" t="str">
        <f>LOWER(SUBSTITUTE(SUBSTITUTE(SUBSTITUTE(BIASA[[#This Row],[NAMA BARANG]]," ",""),"-",""),".",""))</f>
        <v>magicboard108</v>
      </c>
      <c r="B1228">
        <f>IF(BIASA[[#This Row],[CTN]]=0,"",COUNT($B$2:$B1227)+1)</f>
        <v>1226</v>
      </c>
      <c r="C1228" t="s">
        <v>1508</v>
      </c>
      <c r="D1228" s="9" t="s">
        <v>215</v>
      </c>
      <c r="E1228">
        <f>SUM(BIASA[[#This Row],[AWAL]]-BIASA[[#This Row],[KELUAR]])</f>
        <v>1</v>
      </c>
      <c r="F1228">
        <v>1</v>
      </c>
      <c r="G1228" t="str">
        <f>IFERROR(INDEX(masuk[CTN],MATCH("B"&amp;ROW()-ROWS($A$1:$A$2),masuk[id],0)),"")</f>
        <v/>
      </c>
      <c r="H1228">
        <f>SUMIF(keluar[concat],BIASA[[#This Row],[concat]],keluar[CTN])</f>
        <v>0</v>
      </c>
      <c r="I1228" s="16" t="str">
        <f>IF(BIASA[[#This Row],[CTN]]=BIASA[[#This Row],[AWAL]],"",BIASA[[#This Row],[CTN]])</f>
        <v/>
      </c>
    </row>
    <row r="1229" spans="1:9" x14ac:dyDescent="0.25">
      <c r="A1229" t="str">
        <f>LOWER(SUBSTITUTE(SUBSTITUTE(SUBSTITUTE(BIASA[[#This Row],[NAMA BARANG]]," ",""),"-",""),".",""))</f>
        <v>magicboard20196</v>
      </c>
      <c r="B1229">
        <f>IF(BIASA[[#This Row],[CTN]]=0,"",COUNT($B$2:$B1228)+1)</f>
        <v>1227</v>
      </c>
      <c r="C1229" t="s">
        <v>1509</v>
      </c>
      <c r="D1229" s="9">
        <v>96</v>
      </c>
      <c r="E1229">
        <f>SUM(BIASA[[#This Row],[AWAL]]-BIASA[[#This Row],[KELUAR]])</f>
        <v>2</v>
      </c>
      <c r="F1229">
        <v>2</v>
      </c>
      <c r="G1229" t="str">
        <f>IFERROR(INDEX(masuk[CTN],MATCH("B"&amp;ROW()-ROWS($A$1:$A$2),masuk[id],0)),"")</f>
        <v/>
      </c>
      <c r="H1229">
        <f>SUMIF(keluar[concat],BIASA[[#This Row],[concat]],keluar[CTN])</f>
        <v>0</v>
      </c>
      <c r="I1229" s="16" t="str">
        <f>IF(BIASA[[#This Row],[CTN]]=BIASA[[#This Row],[AWAL]],"",BIASA[[#This Row],[CTN]])</f>
        <v/>
      </c>
    </row>
    <row r="1230" spans="1:9" x14ac:dyDescent="0.25">
      <c r="A1230" t="str">
        <f>LOWER(SUBSTITUTE(SUBSTITUTE(SUBSTITUTE(BIASA[[#This Row],[NAMA BARANG]]," ",""),"-",""),".",""))</f>
        <v>magnet+set1000gm</v>
      </c>
      <c r="B1230">
        <f>IF(BIASA[[#This Row],[CTN]]=0,"",COUNT($B$2:$B1229)+1)</f>
        <v>1228</v>
      </c>
      <c r="C1230" t="s">
        <v>1510</v>
      </c>
      <c r="D1230" s="9" t="s">
        <v>2969</v>
      </c>
      <c r="E1230">
        <f>SUM(BIASA[[#This Row],[AWAL]]-BIASA[[#This Row],[KELUAR]])</f>
        <v>4</v>
      </c>
      <c r="F1230">
        <v>4</v>
      </c>
      <c r="G1230" t="str">
        <f>IFERROR(INDEX(masuk[CTN],MATCH("B"&amp;ROW()-ROWS($A$1:$A$2),masuk[id],0)),"")</f>
        <v/>
      </c>
      <c r="H1230">
        <f>SUMIF(keluar[concat],BIASA[[#This Row],[concat]],keluar[CTN])</f>
        <v>0</v>
      </c>
      <c r="I1230" s="16" t="str">
        <f>IF(BIASA[[#This Row],[CTN]]=BIASA[[#This Row],[AWAL]],"",BIASA[[#This Row],[CTN]])</f>
        <v/>
      </c>
    </row>
    <row r="1231" spans="1:9" x14ac:dyDescent="0.25">
      <c r="A1231" t="str">
        <f>LOWER(SUBSTITUTE(SUBSTITUTE(SUBSTITUTE(BIASA[[#This Row],[NAMA BARANG]]," ",""),"-",""),".",""))</f>
        <v>magnit002set</v>
      </c>
      <c r="B1231">
        <f>IF(BIASA[[#This Row],[CTN]]=0,"",COUNT($B$2:$B1230)+1)</f>
        <v>1229</v>
      </c>
      <c r="C1231" t="s">
        <v>1511</v>
      </c>
      <c r="D1231" s="9" t="s">
        <v>2851</v>
      </c>
      <c r="E1231">
        <f>SUM(BIASA[[#This Row],[AWAL]]-BIASA[[#This Row],[KELUAR]])</f>
        <v>7</v>
      </c>
      <c r="F1231">
        <v>7</v>
      </c>
      <c r="G1231" t="str">
        <f>IFERROR(INDEX(masuk[CTN],MATCH("B"&amp;ROW()-ROWS($A$1:$A$2),masuk[id],0)),"")</f>
        <v/>
      </c>
      <c r="H1231">
        <f>SUMIF(keluar[concat],BIASA[[#This Row],[concat]],keluar[CTN])</f>
        <v>0</v>
      </c>
      <c r="I1231" s="16" t="str">
        <f>IF(BIASA[[#This Row],[CTN]]=BIASA[[#This Row],[AWAL]],"",BIASA[[#This Row],[CTN]])</f>
        <v/>
      </c>
    </row>
    <row r="1232" spans="1:9" x14ac:dyDescent="0.25">
      <c r="A1232" t="str">
        <f>LOWER(SUBSTITUTE(SUBSTITUTE(SUBSTITUTE(BIASA[[#This Row],[NAMA BARANG]]," ",""),"-",""),".",""))</f>
        <v>magnit2008(import)</v>
      </c>
      <c r="B1232">
        <f>IF(BIASA[[#This Row],[CTN]]=0,"",COUNT($B$2:$B1231)+1)</f>
        <v>1230</v>
      </c>
      <c r="C1232" t="s">
        <v>1512</v>
      </c>
      <c r="D1232" s="9" t="s">
        <v>240</v>
      </c>
      <c r="E1232">
        <f>SUM(BIASA[[#This Row],[AWAL]]-BIASA[[#This Row],[KELUAR]])</f>
        <v>1</v>
      </c>
      <c r="F1232">
        <v>1</v>
      </c>
      <c r="G1232" t="str">
        <f>IFERROR(INDEX(masuk[CTN],MATCH("B"&amp;ROW()-ROWS($A$1:$A$2),masuk[id],0)),"")</f>
        <v/>
      </c>
      <c r="H1232">
        <f>SUMIF(keluar[concat],BIASA[[#This Row],[concat]],keluar[CTN])</f>
        <v>0</v>
      </c>
      <c r="I1232" s="16" t="str">
        <f>IF(BIASA[[#This Row],[CTN]]=BIASA[[#This Row],[AWAL]],"",BIASA[[#This Row],[CTN]])</f>
        <v/>
      </c>
    </row>
    <row r="1233" spans="1:9" x14ac:dyDescent="0.25">
      <c r="A1233" t="str">
        <f>LOWER(SUBSTITUTE(SUBSTITUTE(SUBSTITUTE(BIASA[[#This Row],[NAMA BARANG]]," ",""),"-",""),".",""))</f>
        <v>magnit2012</v>
      </c>
      <c r="B1233">
        <f>IF(BIASA[[#This Row],[CTN]]=0,"",COUNT($B$2:$B1232)+1)</f>
        <v>1231</v>
      </c>
      <c r="C1233" t="s">
        <v>1513</v>
      </c>
      <c r="D1233" s="9" t="s">
        <v>240</v>
      </c>
      <c r="E1233">
        <f>SUM(BIASA[[#This Row],[AWAL]]-BIASA[[#This Row],[KELUAR]])</f>
        <v>3</v>
      </c>
      <c r="F1233">
        <v>3</v>
      </c>
      <c r="G1233" t="str">
        <f>IFERROR(INDEX(masuk[CTN],MATCH("B"&amp;ROW()-ROWS($A$1:$A$2),masuk[id],0)),"")</f>
        <v/>
      </c>
      <c r="H1233">
        <f>SUMIF(keluar[concat],BIASA[[#This Row],[concat]],keluar[CTN])</f>
        <v>0</v>
      </c>
      <c r="I1233" s="16" t="str">
        <f>IF(BIASA[[#This Row],[CTN]]=BIASA[[#This Row],[AWAL]],"",BIASA[[#This Row],[CTN]])</f>
        <v/>
      </c>
    </row>
    <row r="1234" spans="1:9" x14ac:dyDescent="0.25">
      <c r="A1234" t="str">
        <f>LOWER(SUBSTITUTE(SUBSTITUTE(SUBSTITUTE(BIASA[[#This Row],[NAMA BARANG]]," ",""),"-",""),".",""))</f>
        <v>magnit306</v>
      </c>
      <c r="B1234">
        <f>IF(BIASA[[#This Row],[CTN]]=0,"",COUNT($B$2:$B1233)+1)</f>
        <v>1232</v>
      </c>
      <c r="C1234" t="s">
        <v>1514</v>
      </c>
      <c r="D1234" s="9" t="s">
        <v>2828</v>
      </c>
      <c r="E1234">
        <f>SUM(BIASA[[#This Row],[AWAL]]-BIASA[[#This Row],[KELUAR]])</f>
        <v>1</v>
      </c>
      <c r="F1234">
        <v>1</v>
      </c>
      <c r="G1234" t="str">
        <f>IFERROR(INDEX(masuk[CTN],MATCH("B"&amp;ROW()-ROWS($A$1:$A$2),masuk[id],0)),"")</f>
        <v/>
      </c>
      <c r="H1234">
        <f>SUMIF(keluar[concat],BIASA[[#This Row],[concat]],keluar[CTN])</f>
        <v>0</v>
      </c>
      <c r="I1234" s="16" t="str">
        <f>IF(BIASA[[#This Row],[CTN]]=BIASA[[#This Row],[AWAL]],"",BIASA[[#This Row],[CTN]])</f>
        <v/>
      </c>
    </row>
    <row r="1235" spans="1:9" x14ac:dyDescent="0.25">
      <c r="A1235" t="str">
        <f>LOWER(SUBSTITUTE(SUBSTITUTE(SUBSTITUTE(BIASA[[#This Row],[NAMA BARANG]]," ",""),"-",""),".",""))</f>
        <v>magnit8pc/003</v>
      </c>
      <c r="B1235">
        <f>IF(BIASA[[#This Row],[CTN]]=0,"",COUNT($B$2:$B1234)+1)</f>
        <v>1233</v>
      </c>
      <c r="C1235" t="s">
        <v>1515</v>
      </c>
      <c r="D1235" s="9" t="s">
        <v>2952</v>
      </c>
      <c r="E1235">
        <f>SUM(BIASA[[#This Row],[AWAL]]-BIASA[[#This Row],[KELUAR]])</f>
        <v>2</v>
      </c>
      <c r="F1235">
        <v>2</v>
      </c>
      <c r="G1235" t="str">
        <f>IFERROR(INDEX(masuk[CTN],MATCH("B"&amp;ROW()-ROWS($A$1:$A$2),masuk[id],0)),"")</f>
        <v/>
      </c>
      <c r="H1235">
        <f>SUMIF(keluar[concat],BIASA[[#This Row],[concat]],keluar[CTN])</f>
        <v>0</v>
      </c>
      <c r="I1235" s="16" t="str">
        <f>IF(BIASA[[#This Row],[CTN]]=BIASA[[#This Row],[AWAL]],"",BIASA[[#This Row],[CTN]])</f>
        <v/>
      </c>
    </row>
    <row r="1236" spans="1:9" x14ac:dyDescent="0.25">
      <c r="A1236" t="str">
        <f>LOWER(SUBSTITUTE(SUBSTITUTE(SUBSTITUTE(BIASA[[#This Row],[NAMA BARANG]]," ",""),"-",""),".",""))</f>
        <v>magnitangka8305xinyefirst(k)</v>
      </c>
      <c r="B1236">
        <f>IF(BIASA[[#This Row],[CTN]]=0,"",COUNT($B$2:$B1235)+1)</f>
        <v>1234</v>
      </c>
      <c r="C1236" t="s">
        <v>1516</v>
      </c>
      <c r="D1236" s="9" t="s">
        <v>2884</v>
      </c>
      <c r="E1236">
        <f>SUM(BIASA[[#This Row],[AWAL]]-BIASA[[#This Row],[KELUAR]])</f>
        <v>2</v>
      </c>
      <c r="F1236">
        <v>2</v>
      </c>
      <c r="G1236" t="str">
        <f>IFERROR(INDEX(masuk[CTN],MATCH("B"&amp;ROW()-ROWS($A$1:$A$2),masuk[id],0)),"")</f>
        <v/>
      </c>
      <c r="H1236">
        <f>SUMIF(keluar[concat],BIASA[[#This Row],[concat]],keluar[CTN])</f>
        <v>0</v>
      </c>
      <c r="I1236" s="16" t="str">
        <f>IF(BIASA[[#This Row],[CTN]]=BIASA[[#This Row],[AWAL]],"",BIASA[[#This Row],[CTN]])</f>
        <v/>
      </c>
    </row>
    <row r="1237" spans="1:9" x14ac:dyDescent="0.25">
      <c r="A1237" t="str">
        <f>LOWER(SUBSTITUTE(SUBSTITUTE(SUBSTITUTE(BIASA[[#This Row],[NAMA BARANG]]," ",""),"-",""),".",""))</f>
        <v>magnits3010(import)</v>
      </c>
      <c r="B1237">
        <f>IF(BIASA[[#This Row],[CTN]]=0,"",COUNT($B$2:$B1236)+1)</f>
        <v>1235</v>
      </c>
      <c r="C1237" t="s">
        <v>1517</v>
      </c>
      <c r="E1237">
        <f>SUM(BIASA[[#This Row],[AWAL]]-BIASA[[#This Row],[KELUAR]])</f>
        <v>1</v>
      </c>
      <c r="F1237">
        <v>1</v>
      </c>
      <c r="G1237" t="str">
        <f>IFERROR(INDEX(masuk[CTN],MATCH("B"&amp;ROW()-ROWS($A$1:$A$2),masuk[id],0)),"")</f>
        <v/>
      </c>
      <c r="H1237">
        <f>SUMIF(keluar[concat],BIASA[[#This Row],[concat]],keluar[CTN])</f>
        <v>0</v>
      </c>
      <c r="I1237" s="16" t="str">
        <f>IF(BIASA[[#This Row],[CTN]]=BIASA[[#This Row],[AWAL]],"",BIASA[[#This Row],[CTN]])</f>
        <v/>
      </c>
    </row>
    <row r="1238" spans="1:9" x14ac:dyDescent="0.25">
      <c r="A1238" t="str">
        <f>LOWER(SUBSTITUTE(SUBSTITUTE(SUBSTITUTE(BIASA[[#This Row],[NAMA BARANG]]," ",""),"-",""),".",""))</f>
        <v>malamset23122</v>
      </c>
      <c r="B1238">
        <f>IF(BIASA[[#This Row],[CTN]]=0,"",COUNT($B$2:$B1237)+1)</f>
        <v>1236</v>
      </c>
      <c r="C1238" t="s">
        <v>1518</v>
      </c>
      <c r="D1238" s="9" t="s">
        <v>2970</v>
      </c>
      <c r="E1238">
        <f>SUM(BIASA[[#This Row],[AWAL]]-BIASA[[#This Row],[KELUAR]])</f>
        <v>20</v>
      </c>
      <c r="F1238">
        <v>20</v>
      </c>
      <c r="G1238" t="str">
        <f>IFERROR(INDEX(masuk[CTN],MATCH("B"&amp;ROW()-ROWS($A$1:$A$2),masuk[id],0)),"")</f>
        <v/>
      </c>
      <c r="H1238">
        <f>SUMIF(keluar[concat],BIASA[[#This Row],[concat]],keluar[CTN])</f>
        <v>0</v>
      </c>
      <c r="I1238" s="16" t="str">
        <f>IF(BIASA[[#This Row],[CTN]]=BIASA[[#This Row],[AWAL]],"",BIASA[[#This Row],[CTN]])</f>
        <v/>
      </c>
    </row>
    <row r="1239" spans="1:9" x14ac:dyDescent="0.25">
      <c r="A1239" t="str">
        <f>LOWER(SUBSTITUTE(SUBSTITUTE(SUBSTITUTE(BIASA[[#This Row],[NAMA BARANG]]," ",""),"-",""),".",""))</f>
        <v>map2sapallwin2as</v>
      </c>
      <c r="B1239">
        <f>IF(BIASA[[#This Row],[CTN]]=0,"",COUNT($B$2:$B1238)+1)</f>
        <v>1237</v>
      </c>
      <c r="C1239" t="s">
        <v>1519</v>
      </c>
      <c r="D1239" s="9" t="s">
        <v>208</v>
      </c>
      <c r="E1239">
        <f>SUM(BIASA[[#This Row],[AWAL]]-BIASA[[#This Row],[KELUAR]])</f>
        <v>1</v>
      </c>
      <c r="F1239">
        <v>1</v>
      </c>
      <c r="G1239" t="str">
        <f>IFERROR(INDEX(masuk[CTN],MATCH("B"&amp;ROW()-ROWS($A$1:$A$2),masuk[id],0)),"")</f>
        <v/>
      </c>
      <c r="H1239">
        <f>SUMIF(keluar[concat],BIASA[[#This Row],[concat]],keluar[CTN])</f>
        <v>0</v>
      </c>
      <c r="I1239" s="16" t="str">
        <f>IF(BIASA[[#This Row],[CTN]]=BIASA[[#This Row],[AWAL]],"",BIASA[[#This Row],[CTN]])</f>
        <v/>
      </c>
    </row>
    <row r="1240" spans="1:9" x14ac:dyDescent="0.25">
      <c r="A1240" t="str">
        <f>LOWER(SUBSTITUTE(SUBSTITUTE(SUBSTITUTE(BIASA[[#This Row],[NAMA BARANG]]," ",""),"-",""),".",""))</f>
        <v>map2015csomsi</v>
      </c>
      <c r="B1240">
        <f>IF(BIASA[[#This Row],[CTN]]=0,"",COUNT($B$2:$B1239)+1)</f>
        <v>1238</v>
      </c>
      <c r="C1240" t="s">
        <v>1520</v>
      </c>
      <c r="D1240" s="9" t="s">
        <v>215</v>
      </c>
      <c r="E1240">
        <f>SUM(BIASA[[#This Row],[AWAL]]-BIASA[[#This Row],[KELUAR]])</f>
        <v>1</v>
      </c>
      <c r="F1240">
        <v>1</v>
      </c>
      <c r="G1240" t="str">
        <f>IFERROR(INDEX(masuk[CTN],MATCH("B"&amp;ROW()-ROWS($A$1:$A$2),masuk[id],0)),"")</f>
        <v/>
      </c>
      <c r="H1240">
        <f>SUMIF(keluar[concat],BIASA[[#This Row],[concat]],keluar[CTN])</f>
        <v>0</v>
      </c>
      <c r="I1240" s="16" t="str">
        <f>IF(BIASA[[#This Row],[CTN]]=BIASA[[#This Row],[AWAL]],"",BIASA[[#This Row],[CTN]])</f>
        <v/>
      </c>
    </row>
    <row r="1241" spans="1:9" x14ac:dyDescent="0.25">
      <c r="A1241" t="str">
        <f>LOWER(SUBSTITUTE(SUBSTITUTE(SUBSTITUTE(BIASA[[#This Row],[NAMA BARANG]]," ",""),"-",""),".",""))</f>
        <v>map3324g&amp;gf4</v>
      </c>
      <c r="B1241">
        <f>IF(BIASA[[#This Row],[CTN]]=0,"",COUNT($B$2:$B1240)+1)</f>
        <v>1239</v>
      </c>
      <c r="C1241" t="s">
        <v>1521</v>
      </c>
      <c r="D1241" s="9" t="s">
        <v>2894</v>
      </c>
      <c r="E1241">
        <f>SUM(BIASA[[#This Row],[AWAL]]-BIASA[[#This Row],[KELUAR]])</f>
        <v>2</v>
      </c>
      <c r="F1241">
        <v>2</v>
      </c>
      <c r="G1241" t="str">
        <f>IFERROR(INDEX(masuk[CTN],MATCH("B"&amp;ROW()-ROWS($A$1:$A$2),masuk[id],0)),"")</f>
        <v/>
      </c>
      <c r="H1241">
        <f>SUMIF(keluar[concat],BIASA[[#This Row],[concat]],keluar[CTN])</f>
        <v>0</v>
      </c>
      <c r="I1241" s="16" t="str">
        <f>IF(BIASA[[#This Row],[CTN]]=BIASA[[#This Row],[AWAL]],"",BIASA[[#This Row],[CTN]])</f>
        <v/>
      </c>
    </row>
    <row r="1242" spans="1:9" x14ac:dyDescent="0.25">
      <c r="A1242" t="str">
        <f>LOWER(SUBSTITUTE(SUBSTITUTE(SUBSTITUTE(BIASA[[#This Row],[NAMA BARANG]]," ",""),"-",""),".",""))</f>
        <v>mapa012talibiru</v>
      </c>
      <c r="B1242">
        <f>IF(BIASA[[#This Row],[CTN]]=0,"",COUNT($B$2:$B1241)+1)</f>
        <v>1240</v>
      </c>
      <c r="C1242" t="s">
        <v>1522</v>
      </c>
      <c r="D1242" s="9" t="s">
        <v>212</v>
      </c>
      <c r="E1242">
        <f>SUM(BIASA[[#This Row],[AWAL]]-BIASA[[#This Row],[KELUAR]])</f>
        <v>2</v>
      </c>
      <c r="F1242">
        <v>2</v>
      </c>
      <c r="G1242" t="str">
        <f>IFERROR(INDEX(masuk[CTN],MATCH("B"&amp;ROW()-ROWS($A$1:$A$2),masuk[id],0)),"")</f>
        <v/>
      </c>
      <c r="H1242">
        <f>SUMIF(keluar[concat],BIASA[[#This Row],[concat]],keluar[CTN])</f>
        <v>0</v>
      </c>
      <c r="I1242" s="16" t="str">
        <f>IF(BIASA[[#This Row],[CTN]]=BIASA[[#This Row],[AWAL]],"",BIASA[[#This Row],[CTN]])</f>
        <v/>
      </c>
    </row>
    <row r="1243" spans="1:9" x14ac:dyDescent="0.25">
      <c r="A1243" t="str">
        <f>LOWER(SUBSTITUTE(SUBSTITUTE(SUBSTITUTE(BIASA[[#This Row],[NAMA BARANG]]," ",""),"-",""),".",""))</f>
        <v>mapa6batik</v>
      </c>
      <c r="B1243">
        <f>IF(BIASA[[#This Row],[CTN]]=0,"",COUNT($B$2:$B1242)+1)</f>
        <v>1241</v>
      </c>
      <c r="C1243" t="s">
        <v>1523</v>
      </c>
      <c r="D1243" s="9" t="s">
        <v>232</v>
      </c>
      <c r="E1243">
        <f>SUM(BIASA[[#This Row],[AWAL]]-BIASA[[#This Row],[KELUAR]])</f>
        <v>1</v>
      </c>
      <c r="F1243">
        <v>1</v>
      </c>
      <c r="G1243" t="str">
        <f>IFERROR(INDEX(masuk[CTN],MATCH("B"&amp;ROW()-ROWS($A$1:$A$2),masuk[id],0)),"")</f>
        <v/>
      </c>
      <c r="H1243">
        <f>SUMIF(keluar[concat],BIASA[[#This Row],[concat]],keluar[CTN])</f>
        <v>0</v>
      </c>
      <c r="I1243" s="16" t="str">
        <f>IF(BIASA[[#This Row],[CTN]]=BIASA[[#This Row],[AWAL]],"",BIASA[[#This Row],[CTN]])</f>
        <v/>
      </c>
    </row>
    <row r="1244" spans="1:9" x14ac:dyDescent="0.25">
      <c r="A1244" t="str">
        <f>LOWER(SUBSTITUTE(SUBSTITUTE(SUBSTITUTE(BIASA[[#This Row],[NAMA BARANG]]," ",""),"-",""),".",""))</f>
        <v>mapa6kotak03</v>
      </c>
      <c r="B1244">
        <f>IF(BIASA[[#This Row],[CTN]]=0,"",COUNT($B$2:$B1243)+1)</f>
        <v>1242</v>
      </c>
      <c r="C1244" t="s">
        <v>1524</v>
      </c>
      <c r="D1244" s="9" t="s">
        <v>232</v>
      </c>
      <c r="E1244">
        <f>SUM(BIASA[[#This Row],[AWAL]]-BIASA[[#This Row],[KELUAR]])</f>
        <v>2</v>
      </c>
      <c r="F1244">
        <v>2</v>
      </c>
      <c r="G1244" t="str">
        <f>IFERROR(INDEX(masuk[CTN],MATCH("B"&amp;ROW()-ROWS($A$1:$A$2),masuk[id],0)),"")</f>
        <v/>
      </c>
      <c r="H1244">
        <f>SUMIF(keluar[concat],BIASA[[#This Row],[concat]],keluar[CTN])</f>
        <v>0</v>
      </c>
      <c r="I1244" s="16" t="str">
        <f>IF(BIASA[[#This Row],[CTN]]=BIASA[[#This Row],[AWAL]],"",BIASA[[#This Row],[CTN]])</f>
        <v/>
      </c>
    </row>
    <row r="1245" spans="1:9" x14ac:dyDescent="0.25">
      <c r="A1245" t="str">
        <f>LOWER(SUBSTITUTE(SUBSTITUTE(SUBSTITUTE(BIASA[[#This Row],[NAMA BARANG]]," ",""),"-",""),".",""))</f>
        <v>mapa6kupu</v>
      </c>
      <c r="B1245">
        <f>IF(BIASA[[#This Row],[CTN]]=0,"",COUNT($B$2:$B1244)+1)</f>
        <v>1243</v>
      </c>
      <c r="C1245" t="s">
        <v>1525</v>
      </c>
      <c r="D1245" s="9" t="s">
        <v>232</v>
      </c>
      <c r="E1245">
        <f>SUM(BIASA[[#This Row],[AWAL]]-BIASA[[#This Row],[KELUAR]])</f>
        <v>7</v>
      </c>
      <c r="F1245">
        <v>7</v>
      </c>
      <c r="G1245" t="str">
        <f>IFERROR(INDEX(masuk[CTN],MATCH("B"&amp;ROW()-ROWS($A$1:$A$2),masuk[id],0)),"")</f>
        <v/>
      </c>
      <c r="H1245">
        <f>SUMIF(keluar[concat],BIASA[[#This Row],[concat]],keluar[CTN])</f>
        <v>0</v>
      </c>
      <c r="I1245" s="16" t="str">
        <f>IF(BIASA[[#This Row],[CTN]]=BIASA[[#This Row],[AWAL]],"",BIASA[[#This Row],[CTN]])</f>
        <v/>
      </c>
    </row>
    <row r="1246" spans="1:9" x14ac:dyDescent="0.25">
      <c r="A1246" t="str">
        <f>LOWER(SUBSTITUTE(SUBSTITUTE(SUBSTITUTE(BIASA[[#This Row],[NAMA BARANG]]," ",""),"-",""),".",""))</f>
        <v>mapberdiriretkuning</v>
      </c>
      <c r="B1246">
        <f>IF(BIASA[[#This Row],[CTN]]=0,"",COUNT($B$2:$B1245)+1)</f>
        <v>1244</v>
      </c>
      <c r="C1246" t="s">
        <v>1526</v>
      </c>
      <c r="D1246" s="9" t="s">
        <v>2791</v>
      </c>
      <c r="E1246">
        <f>SUM(BIASA[[#This Row],[AWAL]]-BIASA[[#This Row],[KELUAR]])</f>
        <v>3</v>
      </c>
      <c r="F1246">
        <v>3</v>
      </c>
      <c r="G1246" t="str">
        <f>IFERROR(INDEX(masuk[CTN],MATCH("B"&amp;ROW()-ROWS($A$1:$A$2),masuk[id],0)),"")</f>
        <v/>
      </c>
      <c r="H1246">
        <f>SUMIF(keluar[concat],BIASA[[#This Row],[concat]],keluar[CTN])</f>
        <v>0</v>
      </c>
      <c r="I1246" s="16" t="str">
        <f>IF(BIASA[[#This Row],[CTN]]=BIASA[[#This Row],[AWAL]],"",BIASA[[#This Row],[CTN]])</f>
        <v/>
      </c>
    </row>
    <row r="1247" spans="1:9" x14ac:dyDescent="0.25">
      <c r="A1247" t="str">
        <f>LOWER(SUBSTITUTE(SUBSTITUTE(SUBSTITUTE(BIASA[[#This Row],[NAMA BARANG]]," ",""),"-",""),".",""))</f>
        <v>mapclearpp8021</v>
      </c>
      <c r="B1247">
        <f>IF(BIASA[[#This Row],[CTN]]=0,"",COUNT($B$2:$B1246)+1)</f>
        <v>1245</v>
      </c>
      <c r="C1247" t="s">
        <v>1527</v>
      </c>
      <c r="D1247" s="9" t="s">
        <v>2779</v>
      </c>
      <c r="E1247">
        <f>SUM(BIASA[[#This Row],[AWAL]]-BIASA[[#This Row],[KELUAR]])</f>
        <v>4</v>
      </c>
      <c r="F1247">
        <v>4</v>
      </c>
      <c r="G1247" t="str">
        <f>IFERROR(INDEX(masuk[CTN],MATCH("B"&amp;ROW()-ROWS($A$1:$A$2),masuk[id],0)),"")</f>
        <v/>
      </c>
      <c r="H1247">
        <f>SUMIF(keluar[concat],BIASA[[#This Row],[concat]],keluar[CTN])</f>
        <v>0</v>
      </c>
      <c r="I1247" s="16" t="str">
        <f>IF(BIASA[[#This Row],[CTN]]=BIASA[[#This Row],[AWAL]],"",BIASA[[#This Row],[CTN]])</f>
        <v/>
      </c>
    </row>
    <row r="1248" spans="1:9" x14ac:dyDescent="0.25">
      <c r="A1248" t="str">
        <f>LOWER(SUBSTITUTE(SUBSTITUTE(SUBSTITUTE(BIASA[[#This Row],[NAMA BARANG]]," ",""),"-",""),".",""))</f>
        <v>mapclearppxs802mixf4(8022)</v>
      </c>
      <c r="B1248">
        <f>IF(BIASA[[#This Row],[CTN]]=0,"",COUNT($B$2:$B1247)+1)</f>
        <v>1246</v>
      </c>
      <c r="C1248" t="s">
        <v>1528</v>
      </c>
      <c r="D1248" s="9" t="s">
        <v>2779</v>
      </c>
      <c r="E1248">
        <f>SUM(BIASA[[#This Row],[AWAL]]-BIASA[[#This Row],[KELUAR]])</f>
        <v>3</v>
      </c>
      <c r="F1248">
        <v>3</v>
      </c>
      <c r="G1248" t="str">
        <f>IFERROR(INDEX(masuk[CTN],MATCH("B"&amp;ROW()-ROWS($A$1:$A$2),masuk[id],0)),"")</f>
        <v/>
      </c>
      <c r="H1248">
        <f>SUMIF(keluar[concat],BIASA[[#This Row],[concat]],keluar[CTN])</f>
        <v>0</v>
      </c>
      <c r="I1248" s="16" t="str">
        <f>IF(BIASA[[#This Row],[CTN]]=BIASA[[#This Row],[AWAL]],"",BIASA[[#This Row],[CTN]])</f>
        <v/>
      </c>
    </row>
    <row r="1249" spans="1:9" x14ac:dyDescent="0.25">
      <c r="A1249" t="str">
        <f>LOWER(SUBSTITUTE(SUBSTITUTE(SUBSTITUTE(BIASA[[#This Row],[NAMA BARANG]]," ",""),"-",""),".",""))</f>
        <v>mapdata39571</v>
      </c>
      <c r="B1249">
        <f>IF(BIASA[[#This Row],[CTN]]=0,"",COUNT($B$2:$B1248)+1)</f>
        <v>1247</v>
      </c>
      <c r="C1249" t="s">
        <v>1529</v>
      </c>
      <c r="D1249" s="9" t="s">
        <v>2971</v>
      </c>
      <c r="E1249">
        <f>SUM(BIASA[[#This Row],[AWAL]]-BIASA[[#This Row],[KELUAR]])</f>
        <v>4</v>
      </c>
      <c r="F1249">
        <v>4</v>
      </c>
      <c r="G1249" t="str">
        <f>IFERROR(INDEX(masuk[CTN],MATCH("B"&amp;ROW()-ROWS($A$1:$A$2),masuk[id],0)),"")</f>
        <v/>
      </c>
      <c r="H1249">
        <f>SUMIF(keluar[concat],BIASA[[#This Row],[concat]],keluar[CTN])</f>
        <v>0</v>
      </c>
      <c r="I1249" s="16" t="str">
        <f>IF(BIASA[[#This Row],[CTN]]=BIASA[[#This Row],[AWAL]],"",BIASA[[#This Row],[CTN]])</f>
        <v/>
      </c>
    </row>
    <row r="1250" spans="1:9" x14ac:dyDescent="0.25">
      <c r="A1250" t="str">
        <f>LOWER(SUBSTITUTE(SUBSTITUTE(SUBSTITUTE(BIASA[[#This Row],[NAMA BARANG]]," ",""),"-",""),".",""))</f>
        <v>mapdokumenkeeper40lbtnt021</v>
      </c>
      <c r="B1250">
        <f>IF(BIASA[[#This Row],[CTN]]=0,"",COUNT($B$2:$B1249)+1)</f>
        <v>1248</v>
      </c>
      <c r="C1250" t="s">
        <v>1530</v>
      </c>
      <c r="D1250" s="9" t="s">
        <v>2820</v>
      </c>
      <c r="E1250">
        <f>SUM(BIASA[[#This Row],[AWAL]]-BIASA[[#This Row],[KELUAR]])</f>
        <v>7</v>
      </c>
      <c r="F1250">
        <v>7</v>
      </c>
      <c r="G1250" t="str">
        <f>IFERROR(INDEX(masuk[CTN],MATCH("B"&amp;ROW()-ROWS($A$1:$A$2),masuk[id],0)),"")</f>
        <v/>
      </c>
      <c r="H1250">
        <f>SUMIF(keluar[concat],BIASA[[#This Row],[concat]],keluar[CTN])</f>
        <v>0</v>
      </c>
      <c r="I1250" s="16" t="str">
        <f>IF(BIASA[[#This Row],[CTN]]=BIASA[[#This Row],[AWAL]],"",BIASA[[#This Row],[CTN]])</f>
        <v/>
      </c>
    </row>
    <row r="1251" spans="1:9" x14ac:dyDescent="0.25">
      <c r="A1251" t="str">
        <f>LOWER(SUBSTITUTE(SUBSTITUTE(SUBSTITUTE(BIASA[[#This Row],[NAMA BARANG]]," ",""),"-",""),".",""))</f>
        <v>mapen1020</v>
      </c>
      <c r="B1251">
        <f>IF(BIASA[[#This Row],[CTN]]=0,"",COUNT($B$2:$B1250)+1)</f>
        <v>1249</v>
      </c>
      <c r="C1251" t="s">
        <v>1531</v>
      </c>
      <c r="D1251" s="9" t="s">
        <v>2779</v>
      </c>
      <c r="E1251">
        <f>SUM(BIASA[[#This Row],[AWAL]]-BIASA[[#This Row],[KELUAR]])</f>
        <v>21</v>
      </c>
      <c r="F1251">
        <v>21</v>
      </c>
      <c r="G1251" t="str">
        <f>IFERROR(INDEX(masuk[CTN],MATCH("B"&amp;ROW()-ROWS($A$1:$A$2),masuk[id],0)),"")</f>
        <v/>
      </c>
      <c r="H1251">
        <f>SUMIF(keluar[concat],BIASA[[#This Row],[concat]],keluar[CTN])</f>
        <v>0</v>
      </c>
      <c r="I1251" s="16" t="str">
        <f>IF(BIASA[[#This Row],[CTN]]=BIASA[[#This Row],[AWAL]],"",BIASA[[#This Row],[CTN]])</f>
        <v/>
      </c>
    </row>
    <row r="1252" spans="1:9" x14ac:dyDescent="0.25">
      <c r="A1252" t="str">
        <f>LOWER(SUBSTITUTE(SUBSTITUTE(SUBSTITUTE(BIASA[[#This Row],[NAMA BARANG]]," ",""),"-",""),".",""))</f>
        <v>mapen1023fcblk</v>
      </c>
      <c r="B1252">
        <f>IF(BIASA[[#This Row],[CTN]]=0,"",COUNT($B$2:$B1251)+1)</f>
        <v>1250</v>
      </c>
      <c r="C1252" t="s">
        <v>1532</v>
      </c>
      <c r="D1252" s="9" t="s">
        <v>2779</v>
      </c>
      <c r="E1252">
        <f>SUM(BIASA[[#This Row],[AWAL]]-BIASA[[#This Row],[KELUAR]])</f>
        <v>14</v>
      </c>
      <c r="F1252">
        <v>14</v>
      </c>
      <c r="G1252" t="str">
        <f>IFERROR(INDEX(masuk[CTN],MATCH("B"&amp;ROW()-ROWS($A$1:$A$2),masuk[id],0)),"")</f>
        <v/>
      </c>
      <c r="H1252">
        <f>SUMIF(keluar[concat],BIASA[[#This Row],[concat]],keluar[CTN])</f>
        <v>0</v>
      </c>
      <c r="I1252" s="16" t="str">
        <f>IF(BIASA[[#This Row],[CTN]]=BIASA[[#This Row],[AWAL]],"",BIASA[[#This Row],[CTN]])</f>
        <v/>
      </c>
    </row>
    <row r="1253" spans="1:9" x14ac:dyDescent="0.25">
      <c r="A1253" t="str">
        <f>LOWER(SUBSTITUTE(SUBSTITUTE(SUBSTITUTE(BIASA[[#This Row],[NAMA BARANG]]," ",""),"-",""),".",""))</f>
        <v>mapentertalim(1)/b(3)/k(3)/hj(3)/p(3)</v>
      </c>
      <c r="B1253">
        <f>IF(BIASA[[#This Row],[CTN]]=0,"",COUNT($B$2:$B1252)+1)</f>
        <v>1251</v>
      </c>
      <c r="C1253" t="s">
        <v>1533</v>
      </c>
      <c r="D1253" s="9" t="s">
        <v>2779</v>
      </c>
      <c r="E1253">
        <f>SUM(BIASA[[#This Row],[AWAL]]-BIASA[[#This Row],[KELUAR]])</f>
        <v>13</v>
      </c>
      <c r="F1253">
        <v>13</v>
      </c>
      <c r="G1253" t="str">
        <f>IFERROR(INDEX(masuk[CTN],MATCH("B"&amp;ROW()-ROWS($A$1:$A$2),masuk[id],0)),"")</f>
        <v/>
      </c>
      <c r="H1253">
        <f>SUMIF(keluar[concat],BIASA[[#This Row],[concat]],keluar[CTN])</f>
        <v>0</v>
      </c>
      <c r="I1253" s="16" t="str">
        <f>IF(BIASA[[#This Row],[CTN]]=BIASA[[#This Row],[AWAL]],"",BIASA[[#This Row],[CTN]])</f>
        <v/>
      </c>
    </row>
    <row r="1254" spans="1:9" x14ac:dyDescent="0.25">
      <c r="A1254" t="str">
        <f>LOWER(SUBSTITUTE(SUBSTITUTE(SUBSTITUTE(BIASA[[#This Row],[NAMA BARANG]]," ",""),"-",""),".",""))</f>
        <v>mapexecutive8508/85082</v>
      </c>
      <c r="B1254">
        <f>IF(BIASA[[#This Row],[CTN]]=0,"",COUNT($B$2:$B1253)+1)</f>
        <v>1252</v>
      </c>
      <c r="C1254" t="s">
        <v>1534</v>
      </c>
      <c r="D1254" s="9" t="s">
        <v>2972</v>
      </c>
      <c r="E1254">
        <f>SUM(BIASA[[#This Row],[AWAL]]-BIASA[[#This Row],[KELUAR]])</f>
        <v>12</v>
      </c>
      <c r="F1254">
        <v>12</v>
      </c>
      <c r="G1254" t="str">
        <f>IFERROR(INDEX(masuk[CTN],MATCH("B"&amp;ROW()-ROWS($A$1:$A$2),masuk[id],0)),"")</f>
        <v/>
      </c>
      <c r="H1254">
        <f>SUMIF(keluar[concat],BIASA[[#This Row],[concat]],keluar[CTN])</f>
        <v>0</v>
      </c>
      <c r="I1254" s="16" t="str">
        <f>IF(BIASA[[#This Row],[CTN]]=BIASA[[#This Row],[AWAL]],"",BIASA[[#This Row],[CTN]])</f>
        <v/>
      </c>
    </row>
    <row r="1255" spans="1:9" x14ac:dyDescent="0.25">
      <c r="A1255" t="str">
        <f>LOWER(SUBSTITUTE(SUBSTITUTE(SUBSTITUTE(BIASA[[#This Row],[NAMA BARANG]]," ",""),"-",""),".",""))</f>
        <v>mapfabriccase</v>
      </c>
      <c r="B1255">
        <f>IF(BIASA[[#This Row],[CTN]]=0,"",COUNT($B$2:$B1254)+1)</f>
        <v>1253</v>
      </c>
      <c r="C1255" t="s">
        <v>1535</v>
      </c>
      <c r="D1255" s="9" t="s">
        <v>227</v>
      </c>
      <c r="E1255">
        <f>SUM(BIASA[[#This Row],[AWAL]]-BIASA[[#This Row],[KELUAR]])</f>
        <v>3</v>
      </c>
      <c r="F1255">
        <v>3</v>
      </c>
      <c r="G1255" t="str">
        <f>IFERROR(INDEX(masuk[CTN],MATCH("B"&amp;ROW()-ROWS($A$1:$A$2),masuk[id],0)),"")</f>
        <v/>
      </c>
      <c r="H1255">
        <f>SUMIF(keluar[concat],BIASA[[#This Row],[concat]],keluar[CTN])</f>
        <v>0</v>
      </c>
      <c r="I1255" s="16" t="str">
        <f>IF(BIASA[[#This Row],[CTN]]=BIASA[[#This Row],[AWAL]],"",BIASA[[#This Row],[CTN]])</f>
        <v/>
      </c>
    </row>
    <row r="1256" spans="1:9" x14ac:dyDescent="0.25">
      <c r="A1256" t="str">
        <f>LOWER(SUBSTITUTE(SUBSTITUTE(SUBSTITUTE(BIASA[[#This Row],[NAMA BARANG]]," ",""),"-",""),".",""))</f>
        <v>mapfancybatikkcg2</v>
      </c>
      <c r="B1256">
        <f>IF(BIASA[[#This Row],[CTN]]=0,"",COUNT($B$2:$B1255)+1)</f>
        <v>1254</v>
      </c>
      <c r="C1256" t="s">
        <v>1536</v>
      </c>
      <c r="D1256" s="9" t="s">
        <v>2791</v>
      </c>
      <c r="E1256">
        <f>SUM(BIASA[[#This Row],[AWAL]]-BIASA[[#This Row],[KELUAR]])</f>
        <v>1</v>
      </c>
      <c r="F1256">
        <v>2</v>
      </c>
      <c r="G1256" t="str">
        <f>IFERROR(INDEX(masuk[CTN],MATCH("B"&amp;ROW()-ROWS($A$1:$A$2),masuk[id],0)),"")</f>
        <v/>
      </c>
      <c r="H1256">
        <f>SUMIF(keluar[concat],BIASA[[#This Row],[concat]],keluar[CTN])</f>
        <v>1</v>
      </c>
      <c r="I1256" s="16">
        <f>IF(BIASA[[#This Row],[CTN]]=BIASA[[#This Row],[AWAL]],"",BIASA[[#This Row],[CTN]])</f>
        <v>1</v>
      </c>
    </row>
    <row r="1257" spans="1:9" x14ac:dyDescent="0.25">
      <c r="A1257" t="str">
        <f>LOWER(SUBSTITUTE(SUBSTITUTE(SUBSTITUTE(BIASA[[#This Row],[NAMA BARANG]]," ",""),"-",""),".",""))</f>
        <v>mapfile243612b5bening</v>
      </c>
      <c r="B1257">
        <f>IF(BIASA[[#This Row],[CTN]]=0,"",COUNT($B$2:$B1256)+1)</f>
        <v>1255</v>
      </c>
      <c r="C1257" t="s">
        <v>1537</v>
      </c>
      <c r="D1257" s="9" t="s">
        <v>2834</v>
      </c>
      <c r="E1257">
        <f>SUM(BIASA[[#This Row],[AWAL]]-BIASA[[#This Row],[KELUAR]])</f>
        <v>3</v>
      </c>
      <c r="F1257">
        <v>3</v>
      </c>
      <c r="G1257" t="str">
        <f>IFERROR(INDEX(masuk[CTN],MATCH("B"&amp;ROW()-ROWS($A$1:$A$2),masuk[id],0)),"")</f>
        <v/>
      </c>
      <c r="H1257">
        <f>SUMIF(keluar[concat],BIASA[[#This Row],[concat]],keluar[CTN])</f>
        <v>0</v>
      </c>
      <c r="I1257" s="16" t="str">
        <f>IF(BIASA[[#This Row],[CTN]]=BIASA[[#This Row],[AWAL]],"",BIASA[[#This Row],[CTN]])</f>
        <v/>
      </c>
    </row>
    <row r="1258" spans="1:9" x14ac:dyDescent="0.25">
      <c r="A1258" t="str">
        <f>LOWER(SUBSTITUTE(SUBSTITUTE(SUBSTITUTE(BIASA[[#This Row],[NAMA BARANG]]," ",""),"-",""),".",""))</f>
        <v>mapfileen1105f</v>
      </c>
      <c r="B1258">
        <f>IF(BIASA[[#This Row],[CTN]]=0,"",COUNT($B$2:$B1257)+1)</f>
        <v>1256</v>
      </c>
      <c r="C1258" t="s">
        <v>1538</v>
      </c>
      <c r="D1258" s="9" t="s">
        <v>2779</v>
      </c>
      <c r="E1258">
        <f>SUM(BIASA[[#This Row],[AWAL]]-BIASA[[#This Row],[KELUAR]])</f>
        <v>12</v>
      </c>
      <c r="F1258">
        <v>12</v>
      </c>
      <c r="G1258" t="str">
        <f>IFERROR(INDEX(masuk[CTN],MATCH("B"&amp;ROW()-ROWS($A$1:$A$2),masuk[id],0)),"")</f>
        <v/>
      </c>
      <c r="H1258">
        <f>SUMIF(keluar[concat],BIASA[[#This Row],[concat]],keluar[CTN])</f>
        <v>0</v>
      </c>
      <c r="I1258" s="16" t="str">
        <f>IF(BIASA[[#This Row],[CTN]]=BIASA[[#This Row],[AWAL]],"",BIASA[[#This Row],[CTN]])</f>
        <v/>
      </c>
    </row>
    <row r="1259" spans="1:9" x14ac:dyDescent="0.25">
      <c r="A1259" t="str">
        <f>LOWER(SUBSTITUTE(SUBSTITUTE(SUBSTITUTE(BIASA[[#This Row],[NAMA BARANG]]," ",""),"-",""),".",""))</f>
        <v>mapfilekcgpocket881</v>
      </c>
      <c r="B1259">
        <f>IF(BIASA[[#This Row],[CTN]]=0,"",COUNT($B$2:$B1258)+1)</f>
        <v>1257</v>
      </c>
      <c r="C1259" t="s">
        <v>1539</v>
      </c>
      <c r="D1259" s="9" t="s">
        <v>233</v>
      </c>
      <c r="E1259">
        <f>SUM(BIASA[[#This Row],[AWAL]]-BIASA[[#This Row],[KELUAR]])</f>
        <v>2</v>
      </c>
      <c r="F1259">
        <v>2</v>
      </c>
      <c r="G1259" t="str">
        <f>IFERROR(INDEX(masuk[CTN],MATCH("B"&amp;ROW()-ROWS($A$1:$A$2),masuk[id],0)),"")</f>
        <v/>
      </c>
      <c r="H1259">
        <f>SUMIF(keluar[concat],BIASA[[#This Row],[concat]],keluar[CTN])</f>
        <v>0</v>
      </c>
      <c r="I1259" s="16" t="str">
        <f>IF(BIASA[[#This Row],[CTN]]=BIASA[[#This Row],[AWAL]],"",BIASA[[#This Row],[CTN]])</f>
        <v/>
      </c>
    </row>
    <row r="1260" spans="1:9" x14ac:dyDescent="0.25">
      <c r="A1260" t="str">
        <f>LOWER(SUBSTITUTE(SUBSTITUTE(SUBSTITUTE(BIASA[[#This Row],[NAMA BARANG]]," ",""),"-",""),".",""))</f>
        <v>mapfileresleting+jalaa518032</v>
      </c>
      <c r="B1260">
        <f>IF(BIASA[[#This Row],[CTN]]=0,"",COUNT($B$2:$B1259)+1)</f>
        <v>1258</v>
      </c>
      <c r="C1260" t="s">
        <v>1540</v>
      </c>
      <c r="D1260" s="9" t="s">
        <v>2819</v>
      </c>
      <c r="E1260">
        <f>SUM(BIASA[[#This Row],[AWAL]]-BIASA[[#This Row],[KELUAR]])</f>
        <v>5</v>
      </c>
      <c r="F1260">
        <v>5</v>
      </c>
      <c r="G1260" t="str">
        <f>IFERROR(INDEX(masuk[CTN],MATCH("B"&amp;ROW()-ROWS($A$1:$A$2),masuk[id],0)),"")</f>
        <v/>
      </c>
      <c r="H1260">
        <f>SUMIF(keluar[concat],BIASA[[#This Row],[concat]],keluar[CTN])</f>
        <v>0</v>
      </c>
      <c r="I1260" s="16" t="str">
        <f>IF(BIASA[[#This Row],[CTN]]=BIASA[[#This Row],[AWAL]],"",BIASA[[#This Row],[CTN]])</f>
        <v/>
      </c>
    </row>
    <row r="1261" spans="1:9" x14ac:dyDescent="0.25">
      <c r="A1261" t="str">
        <f>LOWER(SUBSTITUTE(SUBSTITUTE(SUBSTITUTE(BIASA[[#This Row],[NAMA BARANG]]," ",""),"-",""),".",""))</f>
        <v>mapfileret18011</v>
      </c>
      <c r="B1261">
        <f>IF(BIASA[[#This Row],[CTN]]=0,"",COUNT($B$2:$B1260)+1)</f>
        <v>1259</v>
      </c>
      <c r="C1261" t="s">
        <v>1541</v>
      </c>
      <c r="D1261" s="9" t="s">
        <v>2919</v>
      </c>
      <c r="E1261">
        <f>SUM(BIASA[[#This Row],[AWAL]]-BIASA[[#This Row],[KELUAR]])</f>
        <v>5</v>
      </c>
      <c r="F1261">
        <v>5</v>
      </c>
      <c r="G1261" t="str">
        <f>IFERROR(INDEX(masuk[CTN],MATCH("B"&amp;ROW()-ROWS($A$1:$A$2),masuk[id],0)),"")</f>
        <v/>
      </c>
      <c r="H1261">
        <f>SUMIF(keluar[concat],BIASA[[#This Row],[concat]],keluar[CTN])</f>
        <v>0</v>
      </c>
      <c r="I1261" s="16" t="str">
        <f>IF(BIASA[[#This Row],[CTN]]=BIASA[[#This Row],[AWAL]],"",BIASA[[#This Row],[CTN]])</f>
        <v/>
      </c>
    </row>
    <row r="1262" spans="1:9" x14ac:dyDescent="0.25">
      <c r="A1262" t="str">
        <f>LOWER(SUBSTITUTE(SUBSTITUTE(SUBSTITUTE(BIASA[[#This Row],[NAMA BARANG]]," ",""),"-",""),".",""))</f>
        <v>mapfileret18012</v>
      </c>
      <c r="B1262">
        <f>IF(BIASA[[#This Row],[CTN]]=0,"",COUNT($B$2:$B1261)+1)</f>
        <v>1260</v>
      </c>
      <c r="C1262" t="s">
        <v>1542</v>
      </c>
      <c r="D1262" s="9" t="s">
        <v>2819</v>
      </c>
      <c r="E1262">
        <f>SUM(BIASA[[#This Row],[AWAL]]-BIASA[[#This Row],[KELUAR]])</f>
        <v>3</v>
      </c>
      <c r="F1262">
        <v>3</v>
      </c>
      <c r="G1262" t="str">
        <f>IFERROR(INDEX(masuk[CTN],MATCH("B"&amp;ROW()-ROWS($A$1:$A$2),masuk[id],0)),"")</f>
        <v/>
      </c>
      <c r="H1262">
        <f>SUMIF(keluar[concat],BIASA[[#This Row],[concat]],keluar[CTN])</f>
        <v>0</v>
      </c>
      <c r="I1262" s="16" t="str">
        <f>IF(BIASA[[#This Row],[CTN]]=BIASA[[#This Row],[AWAL]],"",BIASA[[#This Row],[CTN]])</f>
        <v/>
      </c>
    </row>
    <row r="1263" spans="1:9" x14ac:dyDescent="0.25">
      <c r="A1263" t="str">
        <f>LOWER(SUBSTITUTE(SUBSTITUTE(SUBSTITUTE(BIASA[[#This Row],[NAMA BARANG]]," ",""),"-",""),".",""))</f>
        <v>mapfileret18013</v>
      </c>
      <c r="B1263">
        <f>IF(BIASA[[#This Row],[CTN]]=0,"",COUNT($B$2:$B1262)+1)</f>
        <v>1261</v>
      </c>
      <c r="C1263" t="s">
        <v>1543</v>
      </c>
      <c r="D1263" s="9" t="s">
        <v>2897</v>
      </c>
      <c r="E1263">
        <f>SUM(BIASA[[#This Row],[AWAL]]-BIASA[[#This Row],[KELUAR]])</f>
        <v>8</v>
      </c>
      <c r="F1263">
        <v>8</v>
      </c>
      <c r="G1263" t="str">
        <f>IFERROR(INDEX(masuk[CTN],MATCH("B"&amp;ROW()-ROWS($A$1:$A$2),masuk[id],0)),"")</f>
        <v/>
      </c>
      <c r="H1263">
        <f>SUMIF(keluar[concat],BIASA[[#This Row],[concat]],keluar[CTN])</f>
        <v>0</v>
      </c>
      <c r="I1263" s="16" t="str">
        <f>IF(BIASA[[#This Row],[CTN]]=BIASA[[#This Row],[AWAL]],"",BIASA[[#This Row],[CTN]])</f>
        <v/>
      </c>
    </row>
    <row r="1264" spans="1:9" x14ac:dyDescent="0.25">
      <c r="A1264" t="str">
        <f>LOWER(SUBSTITUTE(SUBSTITUTE(SUBSTITUTE(BIASA[[#This Row],[NAMA BARANG]]," ",""),"-",""),".",""))</f>
        <v>mapfileret18014</v>
      </c>
      <c r="B1264">
        <f>IF(BIASA[[#This Row],[CTN]]=0,"",COUNT($B$2:$B1263)+1)</f>
        <v>1262</v>
      </c>
      <c r="C1264" t="s">
        <v>1544</v>
      </c>
      <c r="D1264" s="9" t="s">
        <v>2796</v>
      </c>
      <c r="E1264">
        <f>SUM(BIASA[[#This Row],[AWAL]]-BIASA[[#This Row],[KELUAR]])</f>
        <v>6</v>
      </c>
      <c r="F1264">
        <v>6</v>
      </c>
      <c r="G1264" t="str">
        <f>IFERROR(INDEX(masuk[CTN],MATCH("B"&amp;ROW()-ROWS($A$1:$A$2),masuk[id],0)),"")</f>
        <v/>
      </c>
      <c r="H1264">
        <f>SUMIF(keluar[concat],BIASA[[#This Row],[concat]],keluar[CTN])</f>
        <v>0</v>
      </c>
      <c r="I1264" s="16" t="str">
        <f>IF(BIASA[[#This Row],[CTN]]=BIASA[[#This Row],[AWAL]],"",BIASA[[#This Row],[CTN]])</f>
        <v/>
      </c>
    </row>
    <row r="1265" spans="1:9" x14ac:dyDescent="0.25">
      <c r="A1265" t="str">
        <f>LOWER(SUBSTITUTE(SUBSTITUTE(SUBSTITUTE(BIASA[[#This Row],[NAMA BARANG]]," ",""),"-",""),".",""))</f>
        <v>mapfileret18015b4</v>
      </c>
      <c r="B1265">
        <f>IF(BIASA[[#This Row],[CTN]]=0,"",COUNT($B$2:$B1264)+1)</f>
        <v>1263</v>
      </c>
      <c r="C1265" t="s">
        <v>1545</v>
      </c>
      <c r="D1265" s="9">
        <v>480</v>
      </c>
      <c r="E1265">
        <f>SUM(BIASA[[#This Row],[AWAL]]-BIASA[[#This Row],[KELUAR]])</f>
        <v>4</v>
      </c>
      <c r="F1265">
        <v>4</v>
      </c>
      <c r="G1265" t="str">
        <f>IFERROR(INDEX(masuk[CTN],MATCH("B"&amp;ROW()-ROWS($A$1:$A$2),masuk[id],0)),"")</f>
        <v/>
      </c>
      <c r="H1265">
        <f>SUMIF(keluar[concat],BIASA[[#This Row],[concat]],keluar[CTN])</f>
        <v>0</v>
      </c>
      <c r="I1265" s="16" t="str">
        <f>IF(BIASA[[#This Row],[CTN]]=BIASA[[#This Row],[AWAL]],"",BIASA[[#This Row],[CTN]])</f>
        <v/>
      </c>
    </row>
    <row r="1266" spans="1:9" x14ac:dyDescent="0.25">
      <c r="A1266" t="str">
        <f>LOWER(SUBSTITUTE(SUBSTITUTE(SUBSTITUTE(BIASA[[#This Row],[NAMA BARANG]]," ",""),"-",""),".",""))</f>
        <v>mapfileret18021a6</v>
      </c>
      <c r="B1266">
        <f>IF(BIASA[[#This Row],[CTN]]=0,"",COUNT($B$2:$B1265)+1)</f>
        <v>1264</v>
      </c>
      <c r="C1266" t="s">
        <v>1546</v>
      </c>
      <c r="D1266" s="9" t="s">
        <v>2919</v>
      </c>
      <c r="E1266">
        <f>SUM(BIASA[[#This Row],[AWAL]]-BIASA[[#This Row],[KELUAR]])</f>
        <v>3</v>
      </c>
      <c r="F1266">
        <v>3</v>
      </c>
      <c r="G1266" t="str">
        <f>IFERROR(INDEX(masuk[CTN],MATCH("B"&amp;ROW()-ROWS($A$1:$A$2),masuk[id],0)),"")</f>
        <v/>
      </c>
      <c r="H1266">
        <f>SUMIF(keluar[concat],BIASA[[#This Row],[concat]],keluar[CTN])</f>
        <v>0</v>
      </c>
      <c r="I1266" s="16" t="str">
        <f>IF(BIASA[[#This Row],[CTN]]=BIASA[[#This Row],[AWAL]],"",BIASA[[#This Row],[CTN]])</f>
        <v/>
      </c>
    </row>
    <row r="1267" spans="1:9" x14ac:dyDescent="0.25">
      <c r="A1267" t="str">
        <f>LOWER(SUBSTITUTE(SUBSTITUTE(SUBSTITUTE(BIASA[[#This Row],[NAMA BARANG]]," ",""),"-",""),".",""))</f>
        <v>mapfileret18022a5</v>
      </c>
      <c r="B1267">
        <f>IF(BIASA[[#This Row],[CTN]]=0,"",COUNT($B$2:$B1266)+1)</f>
        <v>1265</v>
      </c>
      <c r="C1267" t="s">
        <v>1547</v>
      </c>
      <c r="D1267" s="9" t="s">
        <v>2819</v>
      </c>
      <c r="E1267">
        <f>SUM(BIASA[[#This Row],[AWAL]]-BIASA[[#This Row],[KELUAR]])</f>
        <v>3</v>
      </c>
      <c r="F1267">
        <v>3</v>
      </c>
      <c r="G1267" t="str">
        <f>IFERROR(INDEX(masuk[CTN],MATCH("B"&amp;ROW()-ROWS($A$1:$A$2),masuk[id],0)),"")</f>
        <v/>
      </c>
      <c r="H1267">
        <f>SUMIF(keluar[concat],BIASA[[#This Row],[concat]],keluar[CTN])</f>
        <v>0</v>
      </c>
      <c r="I1267" s="16" t="str">
        <f>IF(BIASA[[#This Row],[CTN]]=BIASA[[#This Row],[AWAL]],"",BIASA[[#This Row],[CTN]])</f>
        <v/>
      </c>
    </row>
    <row r="1268" spans="1:9" x14ac:dyDescent="0.25">
      <c r="A1268" t="str">
        <f>LOWER(SUBSTITUTE(SUBSTITUTE(SUBSTITUTE(BIASA[[#This Row],[NAMA BARANG]]," ",""),"-",""),".",""))</f>
        <v>mapfileret18023b5</v>
      </c>
      <c r="B1268">
        <f>IF(BIASA[[#This Row],[CTN]]=0,"",COUNT($B$2:$B1267)+1)</f>
        <v>1266</v>
      </c>
      <c r="C1268" t="s">
        <v>1548</v>
      </c>
      <c r="D1268" s="9">
        <v>720</v>
      </c>
      <c r="E1268">
        <f>SUM(BIASA[[#This Row],[AWAL]]-BIASA[[#This Row],[KELUAR]])</f>
        <v>5</v>
      </c>
      <c r="F1268">
        <v>5</v>
      </c>
      <c r="G1268" t="str">
        <f>IFERROR(INDEX(masuk[CTN],MATCH("B"&amp;ROW()-ROWS($A$1:$A$2),masuk[id],0)),"")</f>
        <v/>
      </c>
      <c r="H1268">
        <f>SUMIF(keluar[concat],BIASA[[#This Row],[concat]],keluar[CTN])</f>
        <v>0</v>
      </c>
      <c r="I1268" s="16" t="str">
        <f>IF(BIASA[[#This Row],[CTN]]=BIASA[[#This Row],[AWAL]],"",BIASA[[#This Row],[CTN]])</f>
        <v/>
      </c>
    </row>
    <row r="1269" spans="1:9" x14ac:dyDescent="0.25">
      <c r="A1269" t="str">
        <f>LOWER(SUBSTITUTE(SUBSTITUTE(SUBSTITUTE(BIASA[[#This Row],[NAMA BARANG]]," ",""),"-",""),".",""))</f>
        <v>mapfileret18031a6</v>
      </c>
      <c r="B1269">
        <f>IF(BIASA[[#This Row],[CTN]]=0,"",COUNT($B$2:$B1268)+1)</f>
        <v>1267</v>
      </c>
      <c r="C1269" t="s">
        <v>1549</v>
      </c>
      <c r="D1269" s="9">
        <v>1800</v>
      </c>
      <c r="E1269">
        <f>SUM(BIASA[[#This Row],[AWAL]]-BIASA[[#This Row],[KELUAR]])</f>
        <v>2</v>
      </c>
      <c r="F1269">
        <v>2</v>
      </c>
      <c r="G1269" t="str">
        <f>IFERROR(INDEX(masuk[CTN],MATCH("B"&amp;ROW()-ROWS($A$1:$A$2),masuk[id],0)),"")</f>
        <v/>
      </c>
      <c r="H1269">
        <f>SUMIF(keluar[concat],BIASA[[#This Row],[concat]],keluar[CTN])</f>
        <v>0</v>
      </c>
      <c r="I1269" s="16" t="str">
        <f>IF(BIASA[[#This Row],[CTN]]=BIASA[[#This Row],[AWAL]],"",BIASA[[#This Row],[CTN]])</f>
        <v/>
      </c>
    </row>
    <row r="1270" spans="1:9" x14ac:dyDescent="0.25">
      <c r="A1270" t="str">
        <f>LOWER(SUBSTITUTE(SUBSTITUTE(SUBSTITUTE(BIASA[[#This Row],[NAMA BARANG]]," ",""),"-",""),".",""))</f>
        <v>mapfileret18033b5</v>
      </c>
      <c r="B1270">
        <f>IF(BIASA[[#This Row],[CTN]]=0,"",COUNT($B$2:$B1269)+1)</f>
        <v>1268</v>
      </c>
      <c r="C1270" t="s">
        <v>1550</v>
      </c>
      <c r="D1270" s="9" t="s">
        <v>2897</v>
      </c>
      <c r="E1270">
        <f>SUM(BIASA[[#This Row],[AWAL]]-BIASA[[#This Row],[KELUAR]])</f>
        <v>3</v>
      </c>
      <c r="F1270">
        <v>3</v>
      </c>
      <c r="G1270" t="str">
        <f>IFERROR(INDEX(masuk[CTN],MATCH("B"&amp;ROW()-ROWS($A$1:$A$2),masuk[id],0)),"")</f>
        <v/>
      </c>
      <c r="H1270">
        <f>SUMIF(keluar[concat],BIASA[[#This Row],[concat]],keluar[CTN])</f>
        <v>0</v>
      </c>
      <c r="I1270" s="16" t="str">
        <f>IF(BIASA[[#This Row],[CTN]]=BIASA[[#This Row],[AWAL]],"",BIASA[[#This Row],[CTN]])</f>
        <v/>
      </c>
    </row>
    <row r="1271" spans="1:9" x14ac:dyDescent="0.25">
      <c r="A1271" t="str">
        <f>LOWER(SUBSTITUTE(SUBSTITUTE(SUBSTITUTE(BIASA[[#This Row],[NAMA BARANG]]," ",""),"-",""),".",""))</f>
        <v>mapfileret18041a6</v>
      </c>
      <c r="B1271">
        <f>IF(BIASA[[#This Row],[CTN]]=0,"",COUNT($B$2:$B1270)+1)</f>
        <v>1269</v>
      </c>
      <c r="C1271" t="s">
        <v>1551</v>
      </c>
      <c r="D1271" s="9" t="s">
        <v>240</v>
      </c>
      <c r="E1271">
        <f>SUM(BIASA[[#This Row],[AWAL]]-BIASA[[#This Row],[KELUAR]])</f>
        <v>3</v>
      </c>
      <c r="F1271">
        <v>3</v>
      </c>
      <c r="G1271" t="str">
        <f>IFERROR(INDEX(masuk[CTN],MATCH("B"&amp;ROW()-ROWS($A$1:$A$2),masuk[id],0)),"")</f>
        <v/>
      </c>
      <c r="H1271">
        <f>SUMIF(keluar[concat],BIASA[[#This Row],[concat]],keluar[CTN])</f>
        <v>0</v>
      </c>
      <c r="I1271" s="16" t="str">
        <f>IF(BIASA[[#This Row],[CTN]]=BIASA[[#This Row],[AWAL]],"",BIASA[[#This Row],[CTN]])</f>
        <v/>
      </c>
    </row>
    <row r="1272" spans="1:9" x14ac:dyDescent="0.25">
      <c r="A1272" t="str">
        <f>LOWER(SUBSTITUTE(SUBSTITUTE(SUBSTITUTE(BIASA[[#This Row],[NAMA BARANG]]," ",""),"-",""),".",""))</f>
        <v>mapfileret18042a5</v>
      </c>
      <c r="B1272">
        <f>IF(BIASA[[#This Row],[CTN]]=0,"",COUNT($B$2:$B1271)+1)</f>
        <v>1270</v>
      </c>
      <c r="C1272" t="s">
        <v>1552</v>
      </c>
      <c r="D1272" s="9" t="s">
        <v>2819</v>
      </c>
      <c r="E1272">
        <f>SUM(BIASA[[#This Row],[AWAL]]-BIASA[[#This Row],[KELUAR]])</f>
        <v>1</v>
      </c>
      <c r="F1272">
        <v>1</v>
      </c>
      <c r="G1272" t="str">
        <f>IFERROR(INDEX(masuk[CTN],MATCH("B"&amp;ROW()-ROWS($A$1:$A$2),masuk[id],0)),"")</f>
        <v/>
      </c>
      <c r="H1272">
        <f>SUMIF(keluar[concat],BIASA[[#This Row],[concat]],keluar[CTN])</f>
        <v>0</v>
      </c>
      <c r="I1272" s="16" t="str">
        <f>IF(BIASA[[#This Row],[CTN]]=BIASA[[#This Row],[AWAL]],"",BIASA[[#This Row],[CTN]])</f>
        <v/>
      </c>
    </row>
    <row r="1273" spans="1:9" x14ac:dyDescent="0.25">
      <c r="A1273" t="str">
        <f>LOWER(SUBSTITUTE(SUBSTITUTE(SUBSTITUTE(BIASA[[#This Row],[NAMA BARANG]]," ",""),"-",""),".",""))</f>
        <v>mapfileret18043b5</v>
      </c>
      <c r="B1273">
        <f>IF(BIASA[[#This Row],[CTN]]=0,"",COUNT($B$2:$B1272)+1)</f>
        <v>1271</v>
      </c>
      <c r="C1273" t="s">
        <v>1553</v>
      </c>
      <c r="D1273" s="9" t="s">
        <v>2897</v>
      </c>
      <c r="E1273">
        <f>SUM(BIASA[[#This Row],[AWAL]]-BIASA[[#This Row],[KELUAR]])</f>
        <v>3</v>
      </c>
      <c r="F1273">
        <v>3</v>
      </c>
      <c r="G1273" t="str">
        <f>IFERROR(INDEX(masuk[CTN],MATCH("B"&amp;ROW()-ROWS($A$1:$A$2),masuk[id],0)),"")</f>
        <v/>
      </c>
      <c r="H1273">
        <f>SUMIF(keluar[concat],BIASA[[#This Row],[concat]],keluar[CTN])</f>
        <v>0</v>
      </c>
      <c r="I1273" s="16" t="str">
        <f>IF(BIASA[[#This Row],[CTN]]=BIASA[[#This Row],[AWAL]],"",BIASA[[#This Row],[CTN]])</f>
        <v/>
      </c>
    </row>
    <row r="1274" spans="1:9" x14ac:dyDescent="0.25">
      <c r="A1274" t="str">
        <f>LOWER(SUBSTITUTE(SUBSTITUTE(SUBSTITUTE(BIASA[[#This Row],[NAMA BARANG]]," ",""),"-",""),".",""))</f>
        <v>mapfileretba5(m)</v>
      </c>
      <c r="B1274">
        <f>IF(BIASA[[#This Row],[CTN]]=0,"",COUNT($B$2:$B1273)+1)</f>
        <v>1272</v>
      </c>
      <c r="C1274" t="s">
        <v>1554</v>
      </c>
      <c r="D1274" s="9" t="s">
        <v>2792</v>
      </c>
      <c r="E1274">
        <f>SUM(BIASA[[#This Row],[AWAL]]-BIASA[[#This Row],[KELUAR]])</f>
        <v>1</v>
      </c>
      <c r="F1274">
        <v>1</v>
      </c>
      <c r="G1274" t="str">
        <f>IFERROR(INDEX(masuk[CTN],MATCH("B"&amp;ROW()-ROWS($A$1:$A$2),masuk[id],0)),"")</f>
        <v/>
      </c>
      <c r="H1274">
        <f>SUMIF(keluar[concat],BIASA[[#This Row],[concat]],keluar[CTN])</f>
        <v>0</v>
      </c>
      <c r="I1274" s="16" t="str">
        <f>IF(BIASA[[#This Row],[CTN]]=BIASA[[#This Row],[AWAL]],"",BIASA[[#This Row],[CTN]])</f>
        <v/>
      </c>
    </row>
    <row r="1275" spans="1:9" x14ac:dyDescent="0.25">
      <c r="A1275" t="str">
        <f>LOWER(SUBSTITUTE(SUBSTITUTE(SUBSTITUTE(BIASA[[#This Row],[NAMA BARANG]]," ",""),"-",""),".",""))</f>
        <v>mapfileretba6(k)</v>
      </c>
      <c r="B1275">
        <f>IF(BIASA[[#This Row],[CTN]]=0,"",COUNT($B$2:$B1274)+1)</f>
        <v>1273</v>
      </c>
      <c r="C1275" t="s">
        <v>1555</v>
      </c>
      <c r="D1275" s="9" t="s">
        <v>2771</v>
      </c>
      <c r="E1275">
        <f>SUM(BIASA[[#This Row],[AWAL]]-BIASA[[#This Row],[KELUAR]])</f>
        <v>3</v>
      </c>
      <c r="F1275">
        <v>3</v>
      </c>
      <c r="G1275" t="str">
        <f>IFERROR(INDEX(masuk[CTN],MATCH("B"&amp;ROW()-ROWS($A$1:$A$2),masuk[id],0)),"")</f>
        <v/>
      </c>
      <c r="H1275">
        <f>SUMIF(keluar[concat],BIASA[[#This Row],[concat]],keluar[CTN])</f>
        <v>0</v>
      </c>
      <c r="I1275" s="16" t="str">
        <f>IF(BIASA[[#This Row],[CTN]]=BIASA[[#This Row],[AWAL]],"",BIASA[[#This Row],[CTN]])</f>
        <v/>
      </c>
    </row>
    <row r="1276" spans="1:9" x14ac:dyDescent="0.25">
      <c r="A1276" t="str">
        <f>LOWER(SUBSTITUTE(SUBSTITUTE(SUBSTITUTE(BIASA[[#This Row],[NAMA BARANG]]," ",""),"-",""),".",""))</f>
        <v>mapfileretbb5(b)</v>
      </c>
      <c r="B1276">
        <f>IF(BIASA[[#This Row],[CTN]]=0,"",COUNT($B$2:$B1275)+1)</f>
        <v>1274</v>
      </c>
      <c r="C1276" t="s">
        <v>1556</v>
      </c>
      <c r="D1276" s="9" t="s">
        <v>2973</v>
      </c>
      <c r="E1276">
        <f>SUM(BIASA[[#This Row],[AWAL]]-BIASA[[#This Row],[KELUAR]])</f>
        <v>1</v>
      </c>
      <c r="F1276">
        <v>1</v>
      </c>
      <c r="G1276" t="str">
        <f>IFERROR(INDEX(masuk[CTN],MATCH("B"&amp;ROW()-ROWS($A$1:$A$2),masuk[id],0)),"")</f>
        <v/>
      </c>
      <c r="H1276">
        <f>SUMIF(keluar[concat],BIASA[[#This Row],[concat]],keluar[CTN])</f>
        <v>0</v>
      </c>
      <c r="I1276" s="16" t="str">
        <f>IF(BIASA[[#This Row],[CTN]]=BIASA[[#This Row],[AWAL]],"",BIASA[[#This Row],[CTN]])</f>
        <v/>
      </c>
    </row>
    <row r="1277" spans="1:9" x14ac:dyDescent="0.25">
      <c r="A1277" t="str">
        <f>LOWER(SUBSTITUTE(SUBSTITUTE(SUBSTITUTE(BIASA[[#This Row],[NAMA BARANG]]," ",""),"-",""),".",""))</f>
        <v>mapfileretbb5(b)</v>
      </c>
      <c r="B1277">
        <f>IF(BIASA[[#This Row],[CTN]]=0,"",COUNT($B$2:$B1276)+1)</f>
        <v>1275</v>
      </c>
      <c r="C1277" t="s">
        <v>1556</v>
      </c>
      <c r="D1277" s="9" t="s">
        <v>233</v>
      </c>
      <c r="E1277">
        <f>SUM(BIASA[[#This Row],[AWAL]]-BIASA[[#This Row],[KELUAR]])</f>
        <v>2</v>
      </c>
      <c r="F1277">
        <v>2</v>
      </c>
      <c r="G1277" t="str">
        <f>IFERROR(INDEX(masuk[CTN],MATCH("B"&amp;ROW()-ROWS($A$1:$A$2),masuk[id],0)),"")</f>
        <v/>
      </c>
      <c r="H1277">
        <f>SUMIF(keluar[concat],BIASA[[#This Row],[concat]],keluar[CTN])</f>
        <v>0</v>
      </c>
      <c r="I1277" s="16" t="str">
        <f>IF(BIASA[[#This Row],[CTN]]=BIASA[[#This Row],[AWAL]],"",BIASA[[#This Row],[CTN]])</f>
        <v/>
      </c>
    </row>
    <row r="1278" spans="1:9" x14ac:dyDescent="0.25">
      <c r="A1278" t="str">
        <f>LOWER(SUBSTITUTE(SUBSTITUTE(SUBSTITUTE(BIASA[[#This Row],[NAMA BARANG]]," ",""),"-",""),".",""))</f>
        <v>mapfileretv2a5(m)</v>
      </c>
      <c r="B1278">
        <f>IF(BIASA[[#This Row],[CTN]]=0,"",COUNT($B$2:$B1277)+1)</f>
        <v>1276</v>
      </c>
      <c r="C1278" t="s">
        <v>1557</v>
      </c>
      <c r="D1278" s="9" t="s">
        <v>2792</v>
      </c>
      <c r="E1278">
        <f>SUM(BIASA[[#This Row],[AWAL]]-BIASA[[#This Row],[KELUAR]])</f>
        <v>4</v>
      </c>
      <c r="F1278">
        <v>4</v>
      </c>
      <c r="G1278" t="str">
        <f>IFERROR(INDEX(masuk[CTN],MATCH("B"&amp;ROW()-ROWS($A$1:$A$2),masuk[id],0)),"")</f>
        <v/>
      </c>
      <c r="H1278">
        <f>SUMIF(keluar[concat],BIASA[[#This Row],[concat]],keluar[CTN])</f>
        <v>0</v>
      </c>
      <c r="I1278" s="16" t="str">
        <f>IF(BIASA[[#This Row],[CTN]]=BIASA[[#This Row],[AWAL]],"",BIASA[[#This Row],[CTN]])</f>
        <v/>
      </c>
    </row>
    <row r="1279" spans="1:9" x14ac:dyDescent="0.25">
      <c r="A1279" t="str">
        <f>LOWER(SUBSTITUTE(SUBSTITUTE(SUBSTITUTE(BIASA[[#This Row],[NAMA BARANG]]," ",""),"-",""),".",""))</f>
        <v>mapfileretv2a6(k)</v>
      </c>
      <c r="B1279">
        <f>IF(BIASA[[#This Row],[CTN]]=0,"",COUNT($B$2:$B1278)+1)</f>
        <v>1277</v>
      </c>
      <c r="C1279" t="s">
        <v>1558</v>
      </c>
      <c r="D1279" s="9" t="s">
        <v>2771</v>
      </c>
      <c r="E1279">
        <f>SUM(BIASA[[#This Row],[AWAL]]-BIASA[[#This Row],[KELUAR]])</f>
        <v>3</v>
      </c>
      <c r="F1279">
        <v>3</v>
      </c>
      <c r="G1279" t="str">
        <f>IFERROR(INDEX(masuk[CTN],MATCH("B"&amp;ROW()-ROWS($A$1:$A$2),masuk[id],0)),"")</f>
        <v/>
      </c>
      <c r="H1279">
        <f>SUMIF(keluar[concat],BIASA[[#This Row],[concat]],keluar[CTN])</f>
        <v>0</v>
      </c>
      <c r="I1279" s="16" t="str">
        <f>IF(BIASA[[#This Row],[CTN]]=BIASA[[#This Row],[AWAL]],"",BIASA[[#This Row],[CTN]])</f>
        <v/>
      </c>
    </row>
    <row r="1280" spans="1:9" x14ac:dyDescent="0.25">
      <c r="A1280" t="str">
        <f>LOWER(SUBSTITUTE(SUBSTITUTE(SUBSTITUTE(BIASA[[#This Row],[NAMA BARANG]]," ",""),"-",""),".",""))</f>
        <v>mapfileretv2b5(b)</v>
      </c>
      <c r="B1280">
        <f>IF(BIASA[[#This Row],[CTN]]=0,"",COUNT($B$2:$B1279)+1)</f>
        <v>1278</v>
      </c>
      <c r="C1280" t="s">
        <v>1559</v>
      </c>
      <c r="D1280" s="9" t="s">
        <v>2973</v>
      </c>
      <c r="E1280">
        <f>SUM(BIASA[[#This Row],[AWAL]]-BIASA[[#This Row],[KELUAR]])</f>
        <v>1</v>
      </c>
      <c r="F1280">
        <v>1</v>
      </c>
      <c r="G1280" t="str">
        <f>IFERROR(INDEX(masuk[CTN],MATCH("B"&amp;ROW()-ROWS($A$1:$A$2),masuk[id],0)),"")</f>
        <v/>
      </c>
      <c r="H1280">
        <f>SUMIF(keluar[concat],BIASA[[#This Row],[concat]],keluar[CTN])</f>
        <v>0</v>
      </c>
      <c r="I1280" s="16" t="str">
        <f>IF(BIASA[[#This Row],[CTN]]=BIASA[[#This Row],[AWAL]],"",BIASA[[#This Row],[CTN]])</f>
        <v/>
      </c>
    </row>
    <row r="1281" spans="1:9" x14ac:dyDescent="0.25">
      <c r="A1281" t="str">
        <f>LOWER(SUBSTITUTE(SUBSTITUTE(SUBSTITUTE(BIASA[[#This Row],[NAMA BARANG]]," ",""),"-",""),".",""))</f>
        <v>mapfileretv2b5(b)</v>
      </c>
      <c r="B1281">
        <f>IF(BIASA[[#This Row],[CTN]]=0,"",COUNT($B$2:$B1280)+1)</f>
        <v>1279</v>
      </c>
      <c r="C1281" t="s">
        <v>1559</v>
      </c>
      <c r="D1281" s="9" t="s">
        <v>233</v>
      </c>
      <c r="E1281">
        <f>SUM(BIASA[[#This Row],[AWAL]]-BIASA[[#This Row],[KELUAR]])</f>
        <v>3</v>
      </c>
      <c r="F1281">
        <v>3</v>
      </c>
      <c r="G1281" t="str">
        <f>IFERROR(INDEX(masuk[CTN],MATCH("B"&amp;ROW()-ROWS($A$1:$A$2),masuk[id],0)),"")</f>
        <v/>
      </c>
      <c r="H1281">
        <f>SUMIF(keluar[concat],BIASA[[#This Row],[concat]],keluar[CTN])</f>
        <v>0</v>
      </c>
      <c r="I1281" s="16" t="str">
        <f>IF(BIASA[[#This Row],[CTN]]=BIASA[[#This Row],[AWAL]],"",BIASA[[#This Row],[CTN]])</f>
        <v/>
      </c>
    </row>
    <row r="1282" spans="1:9" x14ac:dyDescent="0.25">
      <c r="A1282" t="str">
        <f>LOWER(SUBSTITUTE(SUBSTITUTE(SUBSTITUTE(BIASA[[#This Row],[NAMA BARANG]]," ",""),"-",""),".",""))</f>
        <v>mapfrzipperfrozen</v>
      </c>
      <c r="B1282">
        <f>IF(BIASA[[#This Row],[CTN]]=0,"",COUNT($B$2:$B1281)+1)</f>
        <v>1280</v>
      </c>
      <c r="C1282" t="s">
        <v>1560</v>
      </c>
      <c r="D1282" s="9" t="s">
        <v>2791</v>
      </c>
      <c r="E1282">
        <f>SUM(BIASA[[#This Row],[AWAL]]-BIASA[[#This Row],[KELUAR]])</f>
        <v>2</v>
      </c>
      <c r="F1282">
        <v>2</v>
      </c>
      <c r="G1282" t="str">
        <f>IFERROR(INDEX(masuk[CTN],MATCH("B"&amp;ROW()-ROWS($A$1:$A$2),masuk[id],0)),"")</f>
        <v/>
      </c>
      <c r="H1282">
        <f>SUMIF(keluar[concat],BIASA[[#This Row],[concat]],keluar[CTN])</f>
        <v>0</v>
      </c>
      <c r="I1282" s="16" t="str">
        <f>IF(BIASA[[#This Row],[CTN]]=BIASA[[#This Row],[AWAL]],"",BIASA[[#This Row],[CTN]])</f>
        <v/>
      </c>
    </row>
    <row r="1283" spans="1:9" x14ac:dyDescent="0.25">
      <c r="A1283" t="str">
        <f>LOWER(SUBSTITUTE(SUBSTITUTE(SUBSTITUTE(BIASA[[#This Row],[NAMA BARANG]]," ",""),"-",""),".",""))</f>
        <v>mapgagangkcg2batiknarikohj(2)m(1)b(1)coklat(1)</v>
      </c>
      <c r="B1283">
        <f>IF(BIASA[[#This Row],[CTN]]=0,"",COUNT($B$2:$B1282)+1)</f>
        <v>1281</v>
      </c>
      <c r="C1283" t="s">
        <v>1561</v>
      </c>
      <c r="D1283" s="9">
        <v>240</v>
      </c>
      <c r="E1283">
        <f>SUM(BIASA[[#This Row],[AWAL]]-BIASA[[#This Row],[KELUAR]])</f>
        <v>5</v>
      </c>
      <c r="F1283">
        <v>5</v>
      </c>
      <c r="G1283" t="str">
        <f>IFERROR(INDEX(masuk[CTN],MATCH("B"&amp;ROW()-ROWS($A$1:$A$2),masuk[id],0)),"")</f>
        <v/>
      </c>
      <c r="H1283">
        <f>SUMIF(keluar[concat],BIASA[[#This Row],[concat]],keluar[CTN])</f>
        <v>0</v>
      </c>
      <c r="I1283" s="16" t="str">
        <f>IF(BIASA[[#This Row],[CTN]]=BIASA[[#This Row],[AWAL]],"",BIASA[[#This Row],[CTN]])</f>
        <v/>
      </c>
    </row>
    <row r="1284" spans="1:9" x14ac:dyDescent="0.25">
      <c r="A1284" t="str">
        <f>LOWER(SUBSTITUTE(SUBSTITUTE(SUBSTITUTE(BIASA[[#This Row],[NAMA BARANG]]," ",""),"-",""),".",""))</f>
        <v>maphandbagdb201</v>
      </c>
      <c r="B1284">
        <f>IF(BIASA[[#This Row],[CTN]]=0,"",COUNT($B$2:$B1283)+1)</f>
        <v>1282</v>
      </c>
      <c r="C1284" t="s">
        <v>1562</v>
      </c>
      <c r="D1284" s="9" t="s">
        <v>2796</v>
      </c>
      <c r="E1284">
        <f>SUM(BIASA[[#This Row],[AWAL]]-BIASA[[#This Row],[KELUAR]])</f>
        <v>5</v>
      </c>
      <c r="F1284">
        <v>5</v>
      </c>
      <c r="G1284" t="str">
        <f>IFERROR(INDEX(masuk[CTN],MATCH("B"&amp;ROW()-ROWS($A$1:$A$2),masuk[id],0)),"")</f>
        <v/>
      </c>
      <c r="H1284">
        <f>SUMIF(keluar[concat],BIASA[[#This Row],[concat]],keluar[CTN])</f>
        <v>0</v>
      </c>
      <c r="I1284" s="16" t="str">
        <f>IF(BIASA[[#This Row],[CTN]]=BIASA[[#This Row],[AWAL]],"",BIASA[[#This Row],[CTN]])</f>
        <v/>
      </c>
    </row>
    <row r="1285" spans="1:9" x14ac:dyDescent="0.25">
      <c r="A1285" t="str">
        <f>LOWER(SUBSTITUTE(SUBSTITUTE(SUBSTITUTE(BIASA[[#This Row],[NAMA BARANG]]," ",""),"-",""),".",""))</f>
        <v>mapharmonicabatik3603</v>
      </c>
      <c r="B1285">
        <f>IF(BIASA[[#This Row],[CTN]]=0,"",COUNT($B$2:$B1284)+1)</f>
        <v>1283</v>
      </c>
      <c r="C1285" t="s">
        <v>1563</v>
      </c>
      <c r="D1285" s="9" t="s">
        <v>223</v>
      </c>
      <c r="E1285">
        <f>SUM(BIASA[[#This Row],[AWAL]]-BIASA[[#This Row],[KELUAR]])</f>
        <v>1</v>
      </c>
      <c r="F1285">
        <v>1</v>
      </c>
      <c r="G1285" t="str">
        <f>IFERROR(INDEX(masuk[CTN],MATCH("B"&amp;ROW()-ROWS($A$1:$A$2),masuk[id],0)),"")</f>
        <v/>
      </c>
      <c r="H1285">
        <f>SUMIF(keluar[concat],BIASA[[#This Row],[concat]],keluar[CTN])</f>
        <v>0</v>
      </c>
      <c r="I1285" s="16" t="str">
        <f>IF(BIASA[[#This Row],[CTN]]=BIASA[[#This Row],[AWAL]],"",BIASA[[#This Row],[CTN]])</f>
        <v/>
      </c>
    </row>
    <row r="1286" spans="1:9" x14ac:dyDescent="0.25">
      <c r="A1286" t="str">
        <f>LOWER(SUBSTITUTE(SUBSTITUTE(SUBSTITUTE(BIASA[[#This Row],[NAMA BARANG]]," ",""),"-",""),".",""))</f>
        <v>mapholderhujin30f</v>
      </c>
      <c r="B1286">
        <f>IF(BIASA[[#This Row],[CTN]]=0,"",COUNT($B$2:$B1285)+1)</f>
        <v>1284</v>
      </c>
      <c r="C1286" t="s">
        <v>1564</v>
      </c>
      <c r="D1286" s="9">
        <v>240</v>
      </c>
      <c r="E1286">
        <f>SUM(BIASA[[#This Row],[AWAL]]-BIASA[[#This Row],[KELUAR]])</f>
        <v>7</v>
      </c>
      <c r="F1286">
        <v>7</v>
      </c>
      <c r="G1286" t="str">
        <f>IFERROR(INDEX(masuk[CTN],MATCH("B"&amp;ROW()-ROWS($A$1:$A$2),masuk[id],0)),"")</f>
        <v/>
      </c>
      <c r="H1286">
        <f>SUMIF(keluar[concat],BIASA[[#This Row],[concat]],keluar[CTN])</f>
        <v>0</v>
      </c>
      <c r="I1286" s="16" t="str">
        <f>IF(BIASA[[#This Row],[CTN]]=BIASA[[#This Row],[AWAL]],"",BIASA[[#This Row],[CTN]])</f>
        <v/>
      </c>
    </row>
    <row r="1287" spans="1:9" x14ac:dyDescent="0.25">
      <c r="A1287" t="str">
        <f>LOWER(SUBSTITUTE(SUBSTITUTE(SUBSTITUTE(BIASA[[#This Row],[NAMA BARANG]]," ",""),"-",""),".",""))</f>
        <v>mapholderhujin30f</v>
      </c>
      <c r="B1287">
        <f>IF(BIASA[[#This Row],[CTN]]=0,"",COUNT($B$2:$B1286)+1)</f>
        <v>1285</v>
      </c>
      <c r="C1287" t="s">
        <v>1564</v>
      </c>
      <c r="D1287" s="9">
        <v>300</v>
      </c>
      <c r="E1287">
        <f>SUM(BIASA[[#This Row],[AWAL]]-BIASA[[#This Row],[KELUAR]])</f>
        <v>15</v>
      </c>
      <c r="F1287">
        <v>15</v>
      </c>
      <c r="G1287" t="str">
        <f>IFERROR(INDEX(masuk[CTN],MATCH("B"&amp;ROW()-ROWS($A$1:$A$2),masuk[id],0)),"")</f>
        <v/>
      </c>
      <c r="H1287">
        <f>SUMIF(keluar[concat],BIASA[[#This Row],[concat]],keluar[CTN])</f>
        <v>0</v>
      </c>
      <c r="I1287" s="16" t="str">
        <f>IF(BIASA[[#This Row],[CTN]]=BIASA[[#This Row],[AWAL]],"",BIASA[[#This Row],[CTN]])</f>
        <v/>
      </c>
    </row>
    <row r="1288" spans="1:9" x14ac:dyDescent="0.25">
      <c r="A1288" t="str">
        <f>LOWER(SUBSTITUTE(SUBSTITUTE(SUBSTITUTE(BIASA[[#This Row],[NAMA BARANG]]," ",""),"-",""),".",""))</f>
        <v>mapholderhujin60f</v>
      </c>
      <c r="B1288">
        <f>IF(BIASA[[#This Row],[CTN]]=0,"",COUNT($B$2:$B1287)+1)</f>
        <v>1286</v>
      </c>
      <c r="C1288" t="s">
        <v>1565</v>
      </c>
      <c r="D1288" s="9">
        <v>160</v>
      </c>
      <c r="E1288">
        <f>SUM(BIASA[[#This Row],[AWAL]]-BIASA[[#This Row],[KELUAR]])</f>
        <v>5</v>
      </c>
      <c r="F1288">
        <v>5</v>
      </c>
      <c r="G1288" t="str">
        <f>IFERROR(INDEX(masuk[CTN],MATCH("B"&amp;ROW()-ROWS($A$1:$A$2),masuk[id],0)),"")</f>
        <v/>
      </c>
      <c r="H1288">
        <f>SUMIF(keluar[concat],BIASA[[#This Row],[concat]],keluar[CTN])</f>
        <v>0</v>
      </c>
      <c r="I1288" s="16" t="str">
        <f>IF(BIASA[[#This Row],[CTN]]=BIASA[[#This Row],[AWAL]],"",BIASA[[#This Row],[CTN]])</f>
        <v/>
      </c>
    </row>
    <row r="1289" spans="1:9" x14ac:dyDescent="0.25">
      <c r="A1289" t="str">
        <f>LOWER(SUBSTITUTE(SUBSTITUTE(SUBSTITUTE(BIASA[[#This Row],[NAMA BARANG]]," ",""),"-",""),".",""))</f>
        <v>mapjalaa5enterkcg3552b(6)/m(2)</v>
      </c>
      <c r="B1289">
        <f>IF(BIASA[[#This Row],[CTN]]=0,"",COUNT($B$2:$B1288)+1)</f>
        <v>1287</v>
      </c>
      <c r="C1289" t="s">
        <v>1566</v>
      </c>
      <c r="D1289" s="9" t="s">
        <v>216</v>
      </c>
      <c r="E1289">
        <f>SUM(BIASA[[#This Row],[AWAL]]-BIASA[[#This Row],[KELUAR]])</f>
        <v>8</v>
      </c>
      <c r="F1289">
        <v>8</v>
      </c>
      <c r="G1289" t="str">
        <f>IFERROR(INDEX(masuk[CTN],MATCH("B"&amp;ROW()-ROWS($A$1:$A$2),masuk[id],0)),"")</f>
        <v/>
      </c>
      <c r="H1289">
        <f>SUMIF(keluar[concat],BIASA[[#This Row],[concat]],keluar[CTN])</f>
        <v>0</v>
      </c>
      <c r="I1289" s="16" t="str">
        <f>IF(BIASA[[#This Row],[CTN]]=BIASA[[#This Row],[AWAL]],"",BIASA[[#This Row],[CTN]])</f>
        <v/>
      </c>
    </row>
    <row r="1290" spans="1:9" x14ac:dyDescent="0.25">
      <c r="A1290" t="str">
        <f>LOWER(SUBSTITUTE(SUBSTITUTE(SUBSTITUTE(BIASA[[#This Row],[NAMA BARANG]]," ",""),"-",""),".",""))</f>
        <v>mapjalaa5enterkcg3552hj(3)/k(2)</v>
      </c>
      <c r="B1290">
        <f>IF(BIASA[[#This Row],[CTN]]=0,"",COUNT($B$2:$B1289)+1)</f>
        <v>1288</v>
      </c>
      <c r="C1290" t="s">
        <v>1567</v>
      </c>
      <c r="D1290" s="9" t="s">
        <v>216</v>
      </c>
      <c r="E1290">
        <f>SUM(BIASA[[#This Row],[AWAL]]-BIASA[[#This Row],[KELUAR]])</f>
        <v>5</v>
      </c>
      <c r="F1290">
        <v>5</v>
      </c>
      <c r="G1290" t="str">
        <f>IFERROR(INDEX(masuk[CTN],MATCH("B"&amp;ROW()-ROWS($A$1:$A$2),masuk[id],0)),"")</f>
        <v/>
      </c>
      <c r="H1290">
        <f>SUMIF(keluar[concat],BIASA[[#This Row],[concat]],keluar[CTN])</f>
        <v>0</v>
      </c>
      <c r="I1290" s="16" t="str">
        <f>IF(BIASA[[#This Row],[CTN]]=BIASA[[#This Row],[AWAL]],"",BIASA[[#This Row],[CTN]])</f>
        <v/>
      </c>
    </row>
    <row r="1291" spans="1:9" x14ac:dyDescent="0.25">
      <c r="A1291" t="str">
        <f>LOWER(SUBSTITUTE(SUBSTITUTE(SUBSTITUTE(BIASA[[#This Row],[NAMA BARANG]]," ",""),"-",""),".",""))</f>
        <v>mapjalacwarnamoshikancing</v>
      </c>
      <c r="B1291">
        <f>IF(BIASA[[#This Row],[CTN]]=0,"",COUNT($B$2:$B1290)+1)</f>
        <v>1289</v>
      </c>
      <c r="C1291" t="s">
        <v>1568</v>
      </c>
      <c r="D1291" s="9" t="s">
        <v>216</v>
      </c>
      <c r="E1291">
        <f>SUM(BIASA[[#This Row],[AWAL]]-BIASA[[#This Row],[KELUAR]])</f>
        <v>1</v>
      </c>
      <c r="F1291">
        <v>2</v>
      </c>
      <c r="G1291" t="str">
        <f>IFERROR(INDEX(masuk[CTN],MATCH("B"&amp;ROW()-ROWS($A$1:$A$2),masuk[id],0)),"")</f>
        <v/>
      </c>
      <c r="H1291">
        <f>SUMIF(keluar[concat],BIASA[[#This Row],[concat]],keluar[CTN])</f>
        <v>1</v>
      </c>
      <c r="I1291" s="16">
        <f>IF(BIASA[[#This Row],[CTN]]=BIASA[[#This Row],[AWAL]],"",BIASA[[#This Row],[CTN]])</f>
        <v>1</v>
      </c>
    </row>
    <row r="1292" spans="1:9" x14ac:dyDescent="0.25">
      <c r="A1292" t="str">
        <f>LOWER(SUBSTITUTE(SUBSTITUTE(SUBSTITUTE(BIASA[[#This Row],[NAMA BARANG]]," ",""),"-",""),".",""))</f>
        <v>mapjalaresttransjosb(19)/hj(20)warna</v>
      </c>
      <c r="B1292">
        <f>IF(BIASA[[#This Row],[CTN]]=0,"",COUNT($B$2:$B1291)+1)</f>
        <v>1290</v>
      </c>
      <c r="C1292" t="s">
        <v>1569</v>
      </c>
      <c r="D1292" s="9" t="s">
        <v>216</v>
      </c>
      <c r="E1292">
        <f>SUM(BIASA[[#This Row],[AWAL]]-BIASA[[#This Row],[KELUAR]])</f>
        <v>39</v>
      </c>
      <c r="F1292">
        <v>39</v>
      </c>
      <c r="G1292" t="str">
        <f>IFERROR(INDEX(masuk[CTN],MATCH("B"&amp;ROW()-ROWS($A$1:$A$2),masuk[id],0)),"")</f>
        <v/>
      </c>
      <c r="H1292">
        <f>SUMIF(keluar[concat],BIASA[[#This Row],[concat]],keluar[CTN])</f>
        <v>0</v>
      </c>
      <c r="I1292" s="16" t="str">
        <f>IF(BIASA[[#This Row],[CTN]]=BIASA[[#This Row],[AWAL]],"",BIASA[[#This Row],[CTN]])</f>
        <v/>
      </c>
    </row>
    <row r="1293" spans="1:9" x14ac:dyDescent="0.25">
      <c r="A1293" t="str">
        <f>LOWER(SUBSTITUTE(SUBSTITUTE(SUBSTITUTE(BIASA[[#This Row],[NAMA BARANG]]," ",""),"-",""),".",""))</f>
        <v>mapjalaresttransjosk(20)/m(12)warna</v>
      </c>
      <c r="B1293">
        <f>IF(BIASA[[#This Row],[CTN]]=0,"",COUNT($B$2:$B1292)+1)</f>
        <v>1291</v>
      </c>
      <c r="C1293" t="s">
        <v>1570</v>
      </c>
      <c r="D1293" s="9" t="s">
        <v>216</v>
      </c>
      <c r="E1293">
        <f>SUM(BIASA[[#This Row],[AWAL]]-BIASA[[#This Row],[KELUAR]])</f>
        <v>32</v>
      </c>
      <c r="F1293">
        <v>32</v>
      </c>
      <c r="G1293" t="str">
        <f>IFERROR(INDEX(masuk[CTN],MATCH("B"&amp;ROW()-ROWS($A$1:$A$2),masuk[id],0)),"")</f>
        <v/>
      </c>
      <c r="H1293">
        <f>SUMIF(keluar[concat],BIASA[[#This Row],[concat]],keluar[CTN])</f>
        <v>0</v>
      </c>
      <c r="I1293" s="16" t="str">
        <f>IF(BIASA[[#This Row],[CTN]]=BIASA[[#This Row],[AWAL]],"",BIASA[[#This Row],[CTN]])</f>
        <v/>
      </c>
    </row>
    <row r="1294" spans="1:9" x14ac:dyDescent="0.25">
      <c r="A1294" t="str">
        <f>LOWER(SUBSTITUTE(SUBSTITUTE(SUBSTITUTE(BIASA[[#This Row],[NAMA BARANG]]," ",""),"-",""),".",""))</f>
        <v>mapjalaresttransjosungu</v>
      </c>
      <c r="B1294">
        <f>IF(BIASA[[#This Row],[CTN]]=0,"",COUNT($B$2:$B1293)+1)</f>
        <v>1292</v>
      </c>
      <c r="C1294" t="s">
        <v>1571</v>
      </c>
      <c r="D1294" s="9" t="s">
        <v>216</v>
      </c>
      <c r="E1294">
        <f>SUM(BIASA[[#This Row],[AWAL]]-BIASA[[#This Row],[KELUAR]])</f>
        <v>56</v>
      </c>
      <c r="F1294">
        <v>56</v>
      </c>
      <c r="G1294" t="str">
        <f>IFERROR(INDEX(masuk[CTN],MATCH("B"&amp;ROW()-ROWS($A$1:$A$2),masuk[id],0)),"")</f>
        <v/>
      </c>
      <c r="H1294">
        <f>SUMIF(keluar[concat],BIASA[[#This Row],[concat]],keluar[CTN])</f>
        <v>0</v>
      </c>
      <c r="I1294" s="16" t="str">
        <f>IF(BIASA[[#This Row],[CTN]]=BIASA[[#This Row],[AWAL]],"",BIASA[[#This Row],[CTN]])</f>
        <v/>
      </c>
    </row>
    <row r="1295" spans="1:9" x14ac:dyDescent="0.25">
      <c r="A1295" t="str">
        <f>LOWER(SUBSTITUTE(SUBSTITUTE(SUBSTITUTE(BIASA[[#This Row],[NAMA BARANG]]," ",""),"-",""),".",""))</f>
        <v>mapjaringsletingb45601</v>
      </c>
      <c r="B1295">
        <f>IF(BIASA[[#This Row],[CTN]]=0,"",COUNT($B$2:$B1294)+1)</f>
        <v>1293</v>
      </c>
      <c r="C1295" t="s">
        <v>1572</v>
      </c>
      <c r="D1295" s="9">
        <v>300</v>
      </c>
      <c r="E1295">
        <f>SUM(BIASA[[#This Row],[AWAL]]-BIASA[[#This Row],[KELUAR]])</f>
        <v>1</v>
      </c>
      <c r="F1295">
        <v>1</v>
      </c>
      <c r="G1295" t="str">
        <f>IFERROR(INDEX(masuk[CTN],MATCH("B"&amp;ROW()-ROWS($A$1:$A$2),masuk[id],0)),"")</f>
        <v/>
      </c>
      <c r="H1295">
        <f>SUMIF(keluar[concat],BIASA[[#This Row],[concat]],keluar[CTN])</f>
        <v>0</v>
      </c>
      <c r="I1295" s="16" t="str">
        <f>IF(BIASA[[#This Row],[CTN]]=BIASA[[#This Row],[AWAL]],"",BIASA[[#This Row],[CTN]])</f>
        <v/>
      </c>
    </row>
    <row r="1296" spans="1:9" x14ac:dyDescent="0.25">
      <c r="A1296" t="str">
        <f>LOWER(SUBSTITUTE(SUBSTITUTE(SUBSTITUTE(BIASA[[#This Row],[NAMA BARANG]]," ",""),"-",""),".",""))</f>
        <v>mapjaringsletingb45601</v>
      </c>
      <c r="B1296">
        <f>IF(BIASA[[#This Row],[CTN]]=0,"",COUNT($B$2:$B1295)+1)</f>
        <v>1294</v>
      </c>
      <c r="C1296" t="s">
        <v>1572</v>
      </c>
      <c r="D1296" s="9">
        <v>350</v>
      </c>
      <c r="E1296">
        <f>SUM(BIASA[[#This Row],[AWAL]]-BIASA[[#This Row],[KELUAR]])</f>
        <v>3</v>
      </c>
      <c r="F1296">
        <v>3</v>
      </c>
      <c r="G1296" t="str">
        <f>IFERROR(INDEX(masuk[CTN],MATCH("B"&amp;ROW()-ROWS($A$1:$A$2),masuk[id],0)),"")</f>
        <v/>
      </c>
      <c r="H1296">
        <f>SUMIF(keluar[concat],BIASA[[#This Row],[concat]],keluar[CTN])</f>
        <v>0</v>
      </c>
      <c r="I1296" s="16" t="str">
        <f>IF(BIASA[[#This Row],[CTN]]=BIASA[[#This Row],[AWAL]],"",BIASA[[#This Row],[CTN]])</f>
        <v/>
      </c>
    </row>
    <row r="1297" spans="1:9" x14ac:dyDescent="0.25">
      <c r="A1297" t="str">
        <f>LOWER(SUBSTITUTE(SUBSTITUTE(SUBSTITUTE(BIASA[[#This Row],[NAMA BARANG]]," ",""),"-",""),".",""))</f>
        <v>mapjaringsletingb45601</v>
      </c>
      <c r="B1297">
        <f>IF(BIASA[[#This Row],[CTN]]=0,"",COUNT($B$2:$B1296)+1)</f>
        <v>1295</v>
      </c>
      <c r="C1297" t="s">
        <v>1572</v>
      </c>
      <c r="D1297" s="9">
        <v>400</v>
      </c>
      <c r="E1297">
        <f>SUM(BIASA[[#This Row],[AWAL]]-BIASA[[#This Row],[KELUAR]])</f>
        <v>1</v>
      </c>
      <c r="F1297">
        <v>1</v>
      </c>
      <c r="G1297" t="str">
        <f>IFERROR(INDEX(masuk[CTN],MATCH("B"&amp;ROW()-ROWS($A$1:$A$2),masuk[id],0)),"")</f>
        <v/>
      </c>
      <c r="H1297">
        <f>SUMIF(keluar[concat],BIASA[[#This Row],[concat]],keluar[CTN])</f>
        <v>0</v>
      </c>
      <c r="I1297" s="16" t="str">
        <f>IF(BIASA[[#This Row],[CTN]]=BIASA[[#This Row],[AWAL]],"",BIASA[[#This Row],[CTN]])</f>
        <v/>
      </c>
    </row>
    <row r="1298" spans="1:9" x14ac:dyDescent="0.25">
      <c r="A1298" t="str">
        <f>LOWER(SUBSTITUTE(SUBSTITUTE(SUBSTITUTE(BIASA[[#This Row],[NAMA BARANG]]," ",""),"-",""),".",""))</f>
        <v>mapjaringsletingb45601</v>
      </c>
      <c r="B1298">
        <f>IF(BIASA[[#This Row],[CTN]]=0,"",COUNT($B$2:$B1297)+1)</f>
        <v>1296</v>
      </c>
      <c r="C1298" t="s">
        <v>1572</v>
      </c>
      <c r="D1298" s="9">
        <v>600</v>
      </c>
      <c r="E1298">
        <f>SUM(BIASA[[#This Row],[AWAL]]-BIASA[[#This Row],[KELUAR]])</f>
        <v>3</v>
      </c>
      <c r="F1298">
        <v>3</v>
      </c>
      <c r="G1298" t="str">
        <f>IFERROR(INDEX(masuk[CTN],MATCH("B"&amp;ROW()-ROWS($A$1:$A$2),masuk[id],0)),"")</f>
        <v/>
      </c>
      <c r="H1298">
        <f>SUMIF(keluar[concat],BIASA[[#This Row],[concat]],keluar[CTN])</f>
        <v>0</v>
      </c>
      <c r="I1298" s="16" t="str">
        <f>IF(BIASA[[#This Row],[CTN]]=BIASA[[#This Row],[AWAL]],"",BIASA[[#This Row],[CTN]])</f>
        <v/>
      </c>
    </row>
    <row r="1299" spans="1:9" x14ac:dyDescent="0.25">
      <c r="A1299" t="str">
        <f>LOWER(SUBSTITUTE(SUBSTITUTE(SUBSTITUTE(BIASA[[#This Row],[NAMA BARANG]]," ",""),"-",""),".",""))</f>
        <v>mapjepit85082</v>
      </c>
      <c r="B1299">
        <f>IF(BIASA[[#This Row],[CTN]]=0,"",COUNT($B$2:$B1298)+1)</f>
        <v>1297</v>
      </c>
      <c r="C1299" t="s">
        <v>1573</v>
      </c>
      <c r="D1299" s="9">
        <v>24</v>
      </c>
      <c r="E1299">
        <f>SUM(BIASA[[#This Row],[AWAL]]-BIASA[[#This Row],[KELUAR]])</f>
        <v>5</v>
      </c>
      <c r="F1299">
        <v>5</v>
      </c>
      <c r="G1299" t="str">
        <f>IFERROR(INDEX(masuk[CTN],MATCH("B"&amp;ROW()-ROWS($A$1:$A$2),masuk[id],0)),"")</f>
        <v/>
      </c>
      <c r="H1299">
        <f>SUMIF(keluar[concat],BIASA[[#This Row],[concat]],keluar[CTN])</f>
        <v>0</v>
      </c>
      <c r="I1299" s="16" t="str">
        <f>IF(BIASA[[#This Row],[CTN]]=BIASA[[#This Row],[AWAL]],"",BIASA[[#This Row],[CTN]])</f>
        <v/>
      </c>
    </row>
    <row r="1300" spans="1:9" x14ac:dyDescent="0.25">
      <c r="A1300" t="str">
        <f>LOWER(SUBSTITUTE(SUBSTITUTE(SUBSTITUTE(BIASA[[#This Row],[NAMA BARANG]]," ",""),"-",""),".",""))</f>
        <v>mapjumbotb168</v>
      </c>
      <c r="B1300">
        <f>IF(BIASA[[#This Row],[CTN]]=0,"",COUNT($B$2:$B1299)+1)</f>
        <v>1298</v>
      </c>
      <c r="C1300" t="s">
        <v>1574</v>
      </c>
      <c r="D1300" s="9" t="s">
        <v>2779</v>
      </c>
      <c r="E1300">
        <f>SUM(BIASA[[#This Row],[AWAL]]-BIASA[[#This Row],[KELUAR]])</f>
        <v>7</v>
      </c>
      <c r="F1300">
        <v>7</v>
      </c>
      <c r="G1300" t="str">
        <f>IFERROR(INDEX(masuk[CTN],MATCH("B"&amp;ROW()-ROWS($A$1:$A$2),masuk[id],0)),"")</f>
        <v/>
      </c>
      <c r="H1300">
        <f>SUMIF(keluar[concat],BIASA[[#This Row],[concat]],keluar[CTN])</f>
        <v>0</v>
      </c>
      <c r="I1300" s="16" t="str">
        <f>IF(BIASA[[#This Row],[CTN]]=BIASA[[#This Row],[AWAL]],"",BIASA[[#This Row],[CTN]])</f>
        <v/>
      </c>
    </row>
    <row r="1301" spans="1:9" x14ac:dyDescent="0.25">
      <c r="A1301" t="str">
        <f>LOWER(SUBSTITUTE(SUBSTITUTE(SUBSTITUTE(BIASA[[#This Row],[NAMA BARANG]]," ",""),"-",""),".",""))</f>
        <v>mapkancing2microtoptnwarnak/b</v>
      </c>
      <c r="B1301">
        <f>IF(BIASA[[#This Row],[CTN]]=0,"",COUNT($B$2:$B1300)+1)</f>
        <v>1299</v>
      </c>
      <c r="C1301" t="s">
        <v>1575</v>
      </c>
      <c r="D1301" s="9">
        <v>240</v>
      </c>
      <c r="E1301">
        <f>SUM(BIASA[[#This Row],[AWAL]]-BIASA[[#This Row],[KELUAR]])</f>
        <v>2</v>
      </c>
      <c r="F1301">
        <v>2</v>
      </c>
      <c r="G1301" t="str">
        <f>IFERROR(INDEX(masuk[CTN],MATCH("B"&amp;ROW()-ROWS($A$1:$A$2),masuk[id],0)),"")</f>
        <v/>
      </c>
      <c r="H1301">
        <f>SUMIF(keluar[concat],BIASA[[#This Row],[concat]],keluar[CTN])</f>
        <v>0</v>
      </c>
      <c r="I1301" s="16" t="str">
        <f>IF(BIASA[[#This Row],[CTN]]=BIASA[[#This Row],[AWAL]],"",BIASA[[#This Row],[CTN]])</f>
        <v/>
      </c>
    </row>
    <row r="1302" spans="1:9" x14ac:dyDescent="0.25">
      <c r="A1302" t="str">
        <f>LOWER(SUBSTITUTE(SUBSTITUTE(SUBSTITUTE(BIASA[[#This Row],[NAMA BARANG]]," ",""),"-",""),".",""))</f>
        <v>mapkancingfancym07</v>
      </c>
      <c r="B1302">
        <f>IF(BIASA[[#This Row],[CTN]]=0,"",COUNT($B$2:$B1301)+1)</f>
        <v>1300</v>
      </c>
      <c r="C1302" t="s">
        <v>1576</v>
      </c>
      <c r="D1302" s="9" t="s">
        <v>2771</v>
      </c>
      <c r="E1302">
        <f>SUM(BIASA[[#This Row],[AWAL]]-BIASA[[#This Row],[KELUAR]])</f>
        <v>14</v>
      </c>
      <c r="F1302">
        <v>14</v>
      </c>
      <c r="G1302" t="str">
        <f>IFERROR(INDEX(masuk[CTN],MATCH("B"&amp;ROW()-ROWS($A$1:$A$2),masuk[id],0)),"")</f>
        <v/>
      </c>
      <c r="H1302">
        <f>SUMIF(keluar[concat],BIASA[[#This Row],[concat]],keluar[CTN])</f>
        <v>0</v>
      </c>
      <c r="I1302" s="16" t="str">
        <f>IF(BIASA[[#This Row],[CTN]]=BIASA[[#This Row],[AWAL]],"",BIASA[[#This Row],[CTN]])</f>
        <v/>
      </c>
    </row>
    <row r="1303" spans="1:9" x14ac:dyDescent="0.25">
      <c r="A1303" t="str">
        <f>LOWER(SUBSTITUTE(SUBSTITUTE(SUBSTITUTE(BIASA[[#This Row],[NAMA BARANG]]," ",""),"-",""),".",""))</f>
        <v>mapkancingfc519birumuda</v>
      </c>
      <c r="B1303">
        <f>IF(BIASA[[#This Row],[CTN]]=0,"",COUNT($B$2:$B1302)+1)</f>
        <v>1301</v>
      </c>
      <c r="C1303" t="s">
        <v>1577</v>
      </c>
      <c r="D1303" s="9" t="s">
        <v>2779</v>
      </c>
      <c r="E1303">
        <f>SUM(BIASA[[#This Row],[AWAL]]-BIASA[[#This Row],[KELUAR]])</f>
        <v>3</v>
      </c>
      <c r="F1303">
        <v>3</v>
      </c>
      <c r="G1303" t="str">
        <f>IFERROR(INDEX(masuk[CTN],MATCH("B"&amp;ROW()-ROWS($A$1:$A$2),masuk[id],0)),"")</f>
        <v/>
      </c>
      <c r="H1303">
        <f>SUMIF(keluar[concat],BIASA[[#This Row],[concat]],keluar[CTN])</f>
        <v>0</v>
      </c>
      <c r="I1303" s="16" t="str">
        <f>IF(BIASA[[#This Row],[CTN]]=BIASA[[#This Row],[AWAL]],"",BIASA[[#This Row],[CTN]])</f>
        <v/>
      </c>
    </row>
    <row r="1304" spans="1:9" x14ac:dyDescent="0.25">
      <c r="A1304" t="str">
        <f>LOWER(SUBSTITUTE(SUBSTITUTE(SUBSTITUTE(BIASA[[#This Row],[NAMA BARANG]]," ",""),"-",""),".",""))</f>
        <v>mapkancingfc519hj</v>
      </c>
      <c r="B1304">
        <f>IF(BIASA[[#This Row],[CTN]]=0,"",COUNT($B$2:$B1303)+1)</f>
        <v>1302</v>
      </c>
      <c r="C1304" t="s">
        <v>1578</v>
      </c>
      <c r="D1304" s="9" t="s">
        <v>2779</v>
      </c>
      <c r="E1304">
        <f>SUM(BIASA[[#This Row],[AWAL]]-BIASA[[#This Row],[KELUAR]])</f>
        <v>18</v>
      </c>
      <c r="F1304">
        <v>18</v>
      </c>
      <c r="G1304" t="str">
        <f>IFERROR(INDEX(masuk[CTN],MATCH("B"&amp;ROW()-ROWS($A$1:$A$2),masuk[id],0)),"")</f>
        <v/>
      </c>
      <c r="H1304">
        <f>SUMIF(keluar[concat],BIASA[[#This Row],[concat]],keluar[CTN])</f>
        <v>0</v>
      </c>
      <c r="I1304" s="16" t="str">
        <f>IF(BIASA[[#This Row],[CTN]]=BIASA[[#This Row],[AWAL]],"",BIASA[[#This Row],[CTN]])</f>
        <v/>
      </c>
    </row>
    <row r="1305" spans="1:9" x14ac:dyDescent="0.25">
      <c r="A1305" t="str">
        <f>LOWER(SUBSTITUTE(SUBSTITUTE(SUBSTITUTE(BIASA[[#This Row],[NAMA BARANG]]," ",""),"-",""),".",""))</f>
        <v>mapkancingfc519k</v>
      </c>
      <c r="B1305">
        <f>IF(BIASA[[#This Row],[CTN]]=0,"",COUNT($B$2:$B1304)+1)</f>
        <v>1303</v>
      </c>
      <c r="C1305" t="s">
        <v>1579</v>
      </c>
      <c r="D1305" s="9" t="s">
        <v>2779</v>
      </c>
      <c r="E1305">
        <f>SUM(BIASA[[#This Row],[AWAL]]-BIASA[[#This Row],[KELUAR]])</f>
        <v>13</v>
      </c>
      <c r="F1305">
        <v>13</v>
      </c>
      <c r="G1305" t="str">
        <f>IFERROR(INDEX(masuk[CTN],MATCH("B"&amp;ROW()-ROWS($A$1:$A$2),masuk[id],0)),"")</f>
        <v/>
      </c>
      <c r="H1305">
        <f>SUMIF(keluar[concat],BIASA[[#This Row],[concat]],keluar[CTN])</f>
        <v>0</v>
      </c>
      <c r="I1305" s="16" t="str">
        <f>IF(BIASA[[#This Row],[CTN]]=BIASA[[#This Row],[AWAL]],"",BIASA[[#This Row],[CTN]])</f>
        <v/>
      </c>
    </row>
    <row r="1306" spans="1:9" x14ac:dyDescent="0.25">
      <c r="A1306" t="str">
        <f>LOWER(SUBSTITUTE(SUBSTITUTE(SUBSTITUTE(BIASA[[#This Row],[NAMA BARANG]]," ",""),"-",""),".",""))</f>
        <v>mapkancingfc519merah</v>
      </c>
      <c r="B1306">
        <f>IF(BIASA[[#This Row],[CTN]]=0,"",COUNT($B$2:$B1305)+1)</f>
        <v>1304</v>
      </c>
      <c r="C1306" t="s">
        <v>1580</v>
      </c>
      <c r="D1306" s="9" t="s">
        <v>2779</v>
      </c>
      <c r="E1306">
        <f>SUM(BIASA[[#This Row],[AWAL]]-BIASA[[#This Row],[KELUAR]])</f>
        <v>10</v>
      </c>
      <c r="F1306">
        <v>10</v>
      </c>
      <c r="G1306" t="str">
        <f>IFERROR(INDEX(masuk[CTN],MATCH("B"&amp;ROW()-ROWS($A$1:$A$2),masuk[id],0)),"")</f>
        <v/>
      </c>
      <c r="H1306">
        <f>SUMIF(keluar[concat],BIASA[[#This Row],[concat]],keluar[CTN])</f>
        <v>0</v>
      </c>
      <c r="I1306" s="16" t="str">
        <f>IF(BIASA[[#This Row],[CTN]]=BIASA[[#This Row],[AWAL]],"",BIASA[[#This Row],[CTN]])</f>
        <v/>
      </c>
    </row>
    <row r="1307" spans="1:9" x14ac:dyDescent="0.25">
      <c r="A1307" t="str">
        <f>LOWER(SUBSTITUTE(SUBSTITUTE(SUBSTITUTE(BIASA[[#This Row],[NAMA BARANG]]," ",""),"-",""),".",""))</f>
        <v>mapkancingfc519orange</v>
      </c>
      <c r="B1307">
        <f>IF(BIASA[[#This Row],[CTN]]=0,"",COUNT($B$2:$B1306)+1)</f>
        <v>1305</v>
      </c>
      <c r="C1307" t="s">
        <v>1581</v>
      </c>
      <c r="D1307" s="9" t="s">
        <v>2779</v>
      </c>
      <c r="E1307">
        <f>SUM(BIASA[[#This Row],[AWAL]]-BIASA[[#This Row],[KELUAR]])</f>
        <v>2</v>
      </c>
      <c r="F1307">
        <v>2</v>
      </c>
      <c r="G1307" t="str">
        <f>IFERROR(INDEX(masuk[CTN],MATCH("B"&amp;ROW()-ROWS($A$1:$A$2),masuk[id],0)),"")</f>
        <v/>
      </c>
      <c r="H1307">
        <f>SUMIF(keluar[concat],BIASA[[#This Row],[concat]],keluar[CTN])</f>
        <v>0</v>
      </c>
      <c r="I1307" s="16" t="str">
        <f>IF(BIASA[[#This Row],[CTN]]=BIASA[[#This Row],[AWAL]],"",BIASA[[#This Row],[CTN]])</f>
        <v/>
      </c>
    </row>
    <row r="1308" spans="1:9" x14ac:dyDescent="0.25">
      <c r="A1308" t="str">
        <f>LOWER(SUBSTITUTE(SUBSTITUTE(SUBSTITUTE(BIASA[[#This Row],[NAMA BARANG]]," ",""),"-",""),".",""))</f>
        <v>mapkancingtransjosu(4)</v>
      </c>
      <c r="B1308">
        <f>IF(BIASA[[#This Row],[CTN]]=0,"",COUNT($B$2:$B1307)+1)</f>
        <v>1306</v>
      </c>
      <c r="C1308" t="s">
        <v>1582</v>
      </c>
      <c r="D1308" s="9" t="s">
        <v>216</v>
      </c>
      <c r="E1308">
        <f>SUM(BIASA[[#This Row],[AWAL]]-BIASA[[#This Row],[KELUAR]])</f>
        <v>4</v>
      </c>
      <c r="F1308">
        <v>4</v>
      </c>
      <c r="G1308" t="str">
        <f>IFERROR(INDEX(masuk[CTN],MATCH("B"&amp;ROW()-ROWS($A$1:$A$2),masuk[id],0)),"")</f>
        <v/>
      </c>
      <c r="H1308">
        <f>SUMIF(keluar[concat],BIASA[[#This Row],[concat]],keluar[CTN])</f>
        <v>0</v>
      </c>
      <c r="I1308" s="16" t="str">
        <f>IF(BIASA[[#This Row],[CTN]]=BIASA[[#This Row],[AWAL]],"",BIASA[[#This Row],[CTN]])</f>
        <v/>
      </c>
    </row>
    <row r="1309" spans="1:9" x14ac:dyDescent="0.25">
      <c r="A1309" t="str">
        <f>LOWER(SUBSTITUTE(SUBSTITUTE(SUBSTITUTE(BIASA[[#This Row],[NAMA BARANG]]," ",""),"-",""),".",""))</f>
        <v>mapkcg1w/spirem(3)</v>
      </c>
      <c r="B1309">
        <f>IF(BIASA[[#This Row],[CTN]]=0,"",COUNT($B$2:$B1308)+1)</f>
        <v>1307</v>
      </c>
      <c r="C1309" t="s">
        <v>1583</v>
      </c>
      <c r="D1309" s="9" t="s">
        <v>2974</v>
      </c>
      <c r="E1309">
        <f>SUM(BIASA[[#This Row],[AWAL]]-BIASA[[#This Row],[KELUAR]])</f>
        <v>3</v>
      </c>
      <c r="F1309">
        <v>3</v>
      </c>
      <c r="G1309" t="str">
        <f>IFERROR(INDEX(masuk[CTN],MATCH("B"&amp;ROW()-ROWS($A$1:$A$2),masuk[id],0)),"")</f>
        <v/>
      </c>
      <c r="H1309">
        <f>SUMIF(keluar[concat],BIASA[[#This Row],[concat]],keluar[CTN])</f>
        <v>0</v>
      </c>
      <c r="I1309" s="16" t="str">
        <f>IF(BIASA[[#This Row],[CTN]]=BIASA[[#This Row],[AWAL]],"",BIASA[[#This Row],[CTN]])</f>
        <v/>
      </c>
    </row>
    <row r="1310" spans="1:9" x14ac:dyDescent="0.25">
      <c r="A1310" t="str">
        <f>LOWER(SUBSTITUTE(SUBSTITUTE(SUBSTITUTE(BIASA[[#This Row],[NAMA BARANG]]," ",""),"-",""),".",""))</f>
        <v>mapkcg2corakk</v>
      </c>
      <c r="B1310">
        <f>IF(BIASA[[#This Row],[CTN]]=0,"",COUNT($B$2:$B1309)+1)</f>
        <v>1308</v>
      </c>
      <c r="C1310" t="s">
        <v>1584</v>
      </c>
      <c r="D1310" s="9">
        <v>240</v>
      </c>
      <c r="E1310">
        <f>SUM(BIASA[[#This Row],[AWAL]]-BIASA[[#This Row],[KELUAR]])</f>
        <v>7</v>
      </c>
      <c r="F1310">
        <v>7</v>
      </c>
      <c r="G1310" t="str">
        <f>IFERROR(INDEX(masuk[CTN],MATCH("B"&amp;ROW()-ROWS($A$1:$A$2),masuk[id],0)),"")</f>
        <v/>
      </c>
      <c r="H1310">
        <f>SUMIF(keluar[concat],BIASA[[#This Row],[concat]],keluar[CTN])</f>
        <v>0</v>
      </c>
      <c r="I1310" s="16" t="str">
        <f>IF(BIASA[[#This Row],[CTN]]=BIASA[[#This Row],[AWAL]],"",BIASA[[#This Row],[CTN]])</f>
        <v/>
      </c>
    </row>
    <row r="1311" spans="1:9" x14ac:dyDescent="0.25">
      <c r="A1311" t="str">
        <f>LOWER(SUBSTITUTE(SUBSTITUTE(SUBSTITUTE(BIASA[[#This Row],[NAMA BARANG]]," ",""),"-",""),".",""))</f>
        <v>mapkcg2corakm</v>
      </c>
      <c r="B1311">
        <f>IF(BIASA[[#This Row],[CTN]]=0,"",COUNT($B$2:$B1310)+1)</f>
        <v>1309</v>
      </c>
      <c r="C1311" t="s">
        <v>1585</v>
      </c>
      <c r="D1311" s="9">
        <v>240</v>
      </c>
      <c r="E1311">
        <f>SUM(BIASA[[#This Row],[AWAL]]-BIASA[[#This Row],[KELUAR]])</f>
        <v>1</v>
      </c>
      <c r="F1311">
        <v>1</v>
      </c>
      <c r="G1311" t="str">
        <f>IFERROR(INDEX(masuk[CTN],MATCH("B"&amp;ROW()-ROWS($A$1:$A$2),masuk[id],0)),"")</f>
        <v/>
      </c>
      <c r="H1311">
        <f>SUMIF(keluar[concat],BIASA[[#This Row],[concat]],keluar[CTN])</f>
        <v>0</v>
      </c>
      <c r="I1311" s="16" t="str">
        <f>IF(BIASA[[#This Row],[CTN]]=BIASA[[#This Row],[AWAL]],"",BIASA[[#This Row],[CTN]])</f>
        <v/>
      </c>
    </row>
    <row r="1312" spans="1:9" x14ac:dyDescent="0.25">
      <c r="A1312" t="str">
        <f>LOWER(SUBSTITUTE(SUBSTITUTE(SUBSTITUTE(BIASA[[#This Row],[NAMA BARANG]]," ",""),"-",""),".",""))</f>
        <v>mapkcg2microtopwarnahj</v>
      </c>
      <c r="B1312">
        <f>IF(BIASA[[#This Row],[CTN]]=0,"",COUNT($B$2:$B1311)+1)</f>
        <v>1310</v>
      </c>
      <c r="C1312" t="s">
        <v>1586</v>
      </c>
      <c r="D1312" s="9">
        <v>240</v>
      </c>
      <c r="E1312">
        <f>SUM(BIASA[[#This Row],[AWAL]]-BIASA[[#This Row],[KELUAR]])</f>
        <v>1</v>
      </c>
      <c r="F1312">
        <v>1</v>
      </c>
      <c r="G1312" t="str">
        <f>IFERROR(INDEX(masuk[CTN],MATCH("B"&amp;ROW()-ROWS($A$1:$A$2),masuk[id],0)),"")</f>
        <v/>
      </c>
      <c r="H1312">
        <f>SUMIF(keluar[concat],BIASA[[#This Row],[concat]],keluar[CTN])</f>
        <v>0</v>
      </c>
      <c r="I1312" s="16" t="str">
        <f>IF(BIASA[[#This Row],[CTN]]=BIASA[[#This Row],[AWAL]],"",BIASA[[#This Row],[CTN]])</f>
        <v/>
      </c>
    </row>
    <row r="1313" spans="1:9" x14ac:dyDescent="0.25">
      <c r="A1313" t="str">
        <f>LOWER(SUBSTITUTE(SUBSTITUTE(SUBSTITUTE(BIASA[[#This Row],[NAMA BARANG]]," ",""),"-",""),".",""))</f>
        <v>mapkcg2parismicrotop</v>
      </c>
      <c r="B1313">
        <f>IF(BIASA[[#This Row],[CTN]]=0,"",COUNT($B$2:$B1312)+1)</f>
        <v>1311</v>
      </c>
      <c r="C1313" t="s">
        <v>1587</v>
      </c>
      <c r="D1313" s="9" t="s">
        <v>2791</v>
      </c>
      <c r="E1313">
        <f>SUM(BIASA[[#This Row],[AWAL]]-BIASA[[#This Row],[KELUAR]])</f>
        <v>4</v>
      </c>
      <c r="F1313">
        <v>4</v>
      </c>
      <c r="G1313" t="str">
        <f>IFERROR(INDEX(masuk[CTN],MATCH("B"&amp;ROW()-ROWS($A$1:$A$2),masuk[id],0)),"")</f>
        <v/>
      </c>
      <c r="H1313">
        <f>SUMIF(keluar[concat],BIASA[[#This Row],[concat]],keluar[CTN])</f>
        <v>0</v>
      </c>
      <c r="I1313" s="16" t="str">
        <f>IF(BIASA[[#This Row],[CTN]]=BIASA[[#This Row],[AWAL]],"",BIASA[[#This Row],[CTN]])</f>
        <v/>
      </c>
    </row>
    <row r="1314" spans="1:9" x14ac:dyDescent="0.25">
      <c r="A1314" t="str">
        <f>LOWER(SUBSTITUTE(SUBSTITUTE(SUBSTITUTE(BIASA[[#This Row],[NAMA BARANG]]," ",""),"-",""),".",""))</f>
        <v>mapkcg2sikahj/m</v>
      </c>
      <c r="B1314">
        <f>IF(BIASA[[#This Row],[CTN]]=0,"",COUNT($B$2:$B1313)+1)</f>
        <v>1312</v>
      </c>
      <c r="C1314" t="s">
        <v>1588</v>
      </c>
      <c r="D1314" s="9" t="s">
        <v>2779</v>
      </c>
      <c r="E1314">
        <f>SUM(BIASA[[#This Row],[AWAL]]-BIASA[[#This Row],[KELUAR]])</f>
        <v>5</v>
      </c>
      <c r="F1314">
        <v>5</v>
      </c>
      <c r="G1314" t="str">
        <f>IFERROR(INDEX(masuk[CTN],MATCH("B"&amp;ROW()-ROWS($A$1:$A$2),masuk[id],0)),"")</f>
        <v/>
      </c>
      <c r="H1314">
        <f>SUMIF(keluar[concat],BIASA[[#This Row],[concat]],keluar[CTN])</f>
        <v>0</v>
      </c>
      <c r="I1314" s="16" t="str">
        <f>IF(BIASA[[#This Row],[CTN]]=BIASA[[#This Row],[AWAL]],"",BIASA[[#This Row],[CTN]])</f>
        <v/>
      </c>
    </row>
    <row r="1315" spans="1:9" x14ac:dyDescent="0.25">
      <c r="A1315" t="str">
        <f>LOWER(SUBSTITUTE(SUBSTITUTE(SUBSTITUTE(BIASA[[#This Row],[NAMA BARANG]]," ",""),"-",""),".",""))</f>
        <v>mapkcg4utnk</v>
      </c>
      <c r="B1315">
        <f>IF(BIASA[[#This Row],[CTN]]=0,"",COUNT($B$2:$B1314)+1)</f>
        <v>1313</v>
      </c>
      <c r="C1315" t="s">
        <v>1589</v>
      </c>
      <c r="D1315" s="9">
        <v>240</v>
      </c>
      <c r="E1315">
        <f>SUM(BIASA[[#This Row],[AWAL]]-BIASA[[#This Row],[KELUAR]])</f>
        <v>1</v>
      </c>
      <c r="F1315">
        <v>1</v>
      </c>
      <c r="G1315" t="str">
        <f>IFERROR(INDEX(masuk[CTN],MATCH("B"&amp;ROW()-ROWS($A$1:$A$2),masuk[id],0)),"")</f>
        <v/>
      </c>
      <c r="H1315">
        <f>SUMIF(keluar[concat],BIASA[[#This Row],[concat]],keluar[CTN])</f>
        <v>0</v>
      </c>
      <c r="I1315" s="16" t="str">
        <f>IF(BIASA[[#This Row],[CTN]]=BIASA[[#This Row],[AWAL]],"",BIASA[[#This Row],[CTN]])</f>
        <v/>
      </c>
    </row>
    <row r="1316" spans="1:9" x14ac:dyDescent="0.25">
      <c r="A1316" t="str">
        <f>LOWER(SUBSTITUTE(SUBSTITUTE(SUBSTITUTE(BIASA[[#This Row],[NAMA BARANG]]," ",""),"-",""),".",""))</f>
        <v>mapkcg4utnk/p</v>
      </c>
      <c r="B1316">
        <f>IF(BIASA[[#This Row],[CTN]]=0,"",COUNT($B$2:$B1315)+1)</f>
        <v>1314</v>
      </c>
      <c r="C1316" t="s">
        <v>1590</v>
      </c>
      <c r="D1316" s="9">
        <v>240</v>
      </c>
      <c r="E1316">
        <f>SUM(BIASA[[#This Row],[AWAL]]-BIASA[[#This Row],[KELUAR]])</f>
        <v>1</v>
      </c>
      <c r="F1316">
        <v>1</v>
      </c>
      <c r="G1316" t="str">
        <f>IFERROR(INDEX(masuk[CTN],MATCH("B"&amp;ROW()-ROWS($A$1:$A$2),masuk[id],0)),"")</f>
        <v/>
      </c>
      <c r="H1316">
        <f>SUMIF(keluar[concat],BIASA[[#This Row],[concat]],keluar[CTN])</f>
        <v>0</v>
      </c>
      <c r="I1316" s="16" t="str">
        <f>IF(BIASA[[#This Row],[CTN]]=BIASA[[#This Row],[AWAL]],"",BIASA[[#This Row],[CTN]])</f>
        <v/>
      </c>
    </row>
    <row r="1317" spans="1:9" x14ac:dyDescent="0.25">
      <c r="A1317" t="str">
        <f>LOWER(SUBSTITUTE(SUBSTITUTE(SUBSTITUTE(BIASA[[#This Row],[NAMA BARANG]]," ",""),"-",""),".",""))</f>
        <v>mapkcgcorak2u</v>
      </c>
      <c r="B1317">
        <f>IF(BIASA[[#This Row],[CTN]]=0,"",COUNT($B$2:$B1316)+1)</f>
        <v>1315</v>
      </c>
      <c r="C1317" t="s">
        <v>1591</v>
      </c>
      <c r="E1317">
        <f>SUM(BIASA[[#This Row],[AWAL]]-BIASA[[#This Row],[KELUAR]])</f>
        <v>1</v>
      </c>
      <c r="F1317">
        <v>1</v>
      </c>
      <c r="G1317" t="str">
        <f>IFERROR(INDEX(masuk[CTN],MATCH("B"&amp;ROW()-ROWS($A$1:$A$2),masuk[id],0)),"")</f>
        <v/>
      </c>
      <c r="H1317">
        <f>SUMIF(keluar[concat],BIASA[[#This Row],[concat]],keluar[CTN])</f>
        <v>0</v>
      </c>
      <c r="I1317" s="16" t="str">
        <f>IF(BIASA[[#This Row],[CTN]]=BIASA[[#This Row],[AWAL]],"",BIASA[[#This Row],[CTN]])</f>
        <v/>
      </c>
    </row>
    <row r="1318" spans="1:9" x14ac:dyDescent="0.25">
      <c r="A1318" t="str">
        <f>LOWER(SUBSTITUTE(SUBSTITUTE(SUBSTITUTE(BIASA[[#This Row],[NAMA BARANG]]," ",""),"-",""),".",""))</f>
        <v>mapkcgsikam(27),b(5)</v>
      </c>
      <c r="B1318">
        <f>IF(BIASA[[#This Row],[CTN]]=0,"",COUNT($B$2:$B1317)+1)</f>
        <v>1316</v>
      </c>
      <c r="C1318" t="s">
        <v>1592</v>
      </c>
      <c r="D1318" s="9" t="s">
        <v>2779</v>
      </c>
      <c r="E1318">
        <f>SUM(BIASA[[#This Row],[AWAL]]-BIASA[[#This Row],[KELUAR]])</f>
        <v>26</v>
      </c>
      <c r="F1318">
        <v>26</v>
      </c>
      <c r="G1318" t="str">
        <f>IFERROR(INDEX(masuk[CTN],MATCH("B"&amp;ROW()-ROWS($A$1:$A$2),masuk[id],0)),"")</f>
        <v/>
      </c>
      <c r="H1318">
        <f>SUMIF(keluar[concat],BIASA[[#This Row],[concat]],keluar[CTN])</f>
        <v>0</v>
      </c>
      <c r="I1318" s="16" t="str">
        <f>IF(BIASA[[#This Row],[CTN]]=BIASA[[#This Row],[AWAL]],"",BIASA[[#This Row],[CTN]])</f>
        <v/>
      </c>
    </row>
    <row r="1319" spans="1:9" x14ac:dyDescent="0.25">
      <c r="A1319" t="str">
        <f>LOWER(SUBSTITUTE(SUBSTITUTE(SUBSTITUTE(BIASA[[#This Row],[NAMA BARANG]]," ",""),"-",""),".",""))</f>
        <v>mapkcgsikap(12),hj(17)</v>
      </c>
      <c r="B1319">
        <f>IF(BIASA[[#This Row],[CTN]]=0,"",COUNT($B$2:$B1318)+1)</f>
        <v>1317</v>
      </c>
      <c r="C1319" t="s">
        <v>3308</v>
      </c>
      <c r="D1319" s="9" t="s">
        <v>2779</v>
      </c>
      <c r="E1319">
        <f>SUM(BIASA[[#This Row],[AWAL]]-BIASA[[#This Row],[KELUAR]])</f>
        <v>29</v>
      </c>
      <c r="F1319">
        <v>30</v>
      </c>
      <c r="G1319" t="str">
        <f>IFERROR(INDEX(masuk[CTN],MATCH("B"&amp;ROW()-ROWS($A$1:$A$2),masuk[id],0)),"")</f>
        <v/>
      </c>
      <c r="H1319">
        <f>SUMIF(keluar[concat],BIASA[[#This Row],[concat]],keluar[CTN])</f>
        <v>1</v>
      </c>
      <c r="I1319" s="16">
        <f>IF(BIASA[[#This Row],[CTN]]=BIASA[[#This Row],[AWAL]],"",BIASA[[#This Row],[CTN]])</f>
        <v>29</v>
      </c>
    </row>
    <row r="1320" spans="1:9" x14ac:dyDescent="0.25">
      <c r="A1320" t="str">
        <f>LOWER(SUBSTITUTE(SUBSTITUTE(SUBSTITUTE(BIASA[[#This Row],[NAMA BARANG]]," ",""),"-",""),".",""))</f>
        <v>mapkcgzipperwarnaungu</v>
      </c>
      <c r="B1320">
        <f>IF(BIASA[[#This Row],[CTN]]=0,"",COUNT($B$2:$B1319)+1)</f>
        <v>1318</v>
      </c>
      <c r="C1320" t="s">
        <v>1593</v>
      </c>
      <c r="D1320" s="9">
        <v>240</v>
      </c>
      <c r="E1320">
        <f>SUM(BIASA[[#This Row],[AWAL]]-BIASA[[#This Row],[KELUAR]])</f>
        <v>2</v>
      </c>
      <c r="F1320">
        <v>2</v>
      </c>
      <c r="G1320" t="str">
        <f>IFERROR(INDEX(masuk[CTN],MATCH("B"&amp;ROW()-ROWS($A$1:$A$2),masuk[id],0)),"")</f>
        <v/>
      </c>
      <c r="H1320">
        <f>SUMIF(keluar[concat],BIASA[[#This Row],[concat]],keluar[CTN])</f>
        <v>0</v>
      </c>
      <c r="I1320" s="16" t="str">
        <f>IF(BIASA[[#This Row],[CTN]]=BIASA[[#This Row],[AWAL]],"",BIASA[[#This Row],[CTN]])</f>
        <v/>
      </c>
    </row>
    <row r="1321" spans="1:9" x14ac:dyDescent="0.25">
      <c r="A1321" t="str">
        <f>LOWER(SUBSTITUTE(SUBSTITUTE(SUBSTITUTE(BIASA[[#This Row],[NAMA BARANG]]," ",""),"-",""),".",""))</f>
        <v>maplmerahvtro</v>
      </c>
      <c r="B1321">
        <f>IF(BIASA[[#This Row],[CTN]]=0,"",COUNT($B$2:$B1320)+1)</f>
        <v>1319</v>
      </c>
      <c r="C1321" t="s">
        <v>1594</v>
      </c>
      <c r="D1321" s="9" t="s">
        <v>2771</v>
      </c>
      <c r="E1321">
        <f>SUM(BIASA[[#This Row],[AWAL]]-BIASA[[#This Row],[KELUAR]])</f>
        <v>1</v>
      </c>
      <c r="F1321">
        <v>1</v>
      </c>
      <c r="G1321" t="str">
        <f>IFERROR(INDEX(masuk[CTN],MATCH("B"&amp;ROW()-ROWS($A$1:$A$2),masuk[id],0)),"")</f>
        <v/>
      </c>
      <c r="H1321">
        <f>SUMIF(keluar[concat],BIASA[[#This Row],[concat]],keluar[CTN])</f>
        <v>0</v>
      </c>
      <c r="I1321" s="16" t="str">
        <f>IF(BIASA[[#This Row],[CTN]]=BIASA[[#This Row],[AWAL]],"",BIASA[[#This Row],[CTN]])</f>
        <v/>
      </c>
    </row>
    <row r="1322" spans="1:9" x14ac:dyDescent="0.25">
      <c r="A1322" t="str">
        <f>LOWER(SUBSTITUTE(SUBSTITUTE(SUBSTITUTE(BIASA[[#This Row],[NAMA BARANG]]," ",""),"-",""),".",""))</f>
        <v>maplsikahijau</v>
      </c>
      <c r="B1322">
        <f>IF(BIASA[[#This Row],[CTN]]=0,"",COUNT($B$2:$B1321)+1)</f>
        <v>1320</v>
      </c>
      <c r="C1322" t="s">
        <v>1595</v>
      </c>
      <c r="D1322" s="9" t="s">
        <v>2779</v>
      </c>
      <c r="E1322">
        <f>SUM(BIASA[[#This Row],[AWAL]]-BIASA[[#This Row],[KELUAR]])</f>
        <v>3</v>
      </c>
      <c r="F1322">
        <v>3</v>
      </c>
      <c r="G1322" t="str">
        <f>IFERROR(INDEX(masuk[CTN],MATCH("B"&amp;ROW()-ROWS($A$1:$A$2),masuk[id],0)),"")</f>
        <v/>
      </c>
      <c r="H1322">
        <f>SUMIF(keluar[concat],BIASA[[#This Row],[concat]],keluar[CTN])</f>
        <v>0</v>
      </c>
      <c r="I1322" s="16" t="str">
        <f>IF(BIASA[[#This Row],[CTN]]=BIASA[[#This Row],[AWAL]],"",BIASA[[#This Row],[CTN]])</f>
        <v/>
      </c>
    </row>
    <row r="1323" spans="1:9" x14ac:dyDescent="0.25">
      <c r="A1323" t="str">
        <f>LOWER(SUBSTITUTE(SUBSTITUTE(SUBSTITUTE(BIASA[[#This Row],[NAMA BARANG]]," ",""),"-",""),".",""))</f>
        <v>maplsikamerah</v>
      </c>
      <c r="B1323">
        <f>IF(BIASA[[#This Row],[CTN]]=0,"",COUNT($B$2:$B1322)+1)</f>
        <v>1321</v>
      </c>
      <c r="C1323" t="s">
        <v>1596</v>
      </c>
      <c r="D1323" s="9" t="s">
        <v>2779</v>
      </c>
      <c r="E1323">
        <f>SUM(BIASA[[#This Row],[AWAL]]-BIASA[[#This Row],[KELUAR]])</f>
        <v>2</v>
      </c>
      <c r="F1323">
        <v>2</v>
      </c>
      <c r="G1323" t="str">
        <f>IFERROR(INDEX(masuk[CTN],MATCH("B"&amp;ROW()-ROWS($A$1:$A$2),masuk[id],0)),"")</f>
        <v/>
      </c>
      <c r="H1323">
        <f>SUMIF(keluar[concat],BIASA[[#This Row],[concat]],keluar[CTN])</f>
        <v>0</v>
      </c>
      <c r="I1323" s="16" t="str">
        <f>IF(BIASA[[#This Row],[CTN]]=BIASA[[#This Row],[AWAL]],"",BIASA[[#This Row],[CTN]])</f>
        <v/>
      </c>
    </row>
    <row r="1324" spans="1:9" x14ac:dyDescent="0.25">
      <c r="A1324" t="str">
        <f>LOWER(SUBSTITUTE(SUBSTITUTE(SUBSTITUTE(BIASA[[#This Row],[NAMA BARANG]]," ",""),"-",""),".",""))</f>
        <v>maplsikaputih</v>
      </c>
      <c r="B1324">
        <f>IF(BIASA[[#This Row],[CTN]]=0,"",COUNT($B$2:$B1323)+1)</f>
        <v>1322</v>
      </c>
      <c r="C1324" t="s">
        <v>1597</v>
      </c>
      <c r="D1324" s="9" t="s">
        <v>233</v>
      </c>
      <c r="E1324">
        <f>SUM(BIASA[[#This Row],[AWAL]]-BIASA[[#This Row],[KELUAR]])</f>
        <v>4</v>
      </c>
      <c r="F1324">
        <v>4</v>
      </c>
      <c r="G1324" t="str">
        <f>IFERROR(INDEX(masuk[CTN],MATCH("B"&amp;ROW()-ROWS($A$1:$A$2),masuk[id],0)),"")</f>
        <v/>
      </c>
      <c r="H1324">
        <f>SUMIF(keluar[concat],BIASA[[#This Row],[concat]],keluar[CTN])</f>
        <v>0</v>
      </c>
      <c r="I1324" s="16" t="str">
        <f>IF(BIASA[[#This Row],[CTN]]=BIASA[[#This Row],[AWAL]],"",BIASA[[#This Row],[CTN]])</f>
        <v/>
      </c>
    </row>
    <row r="1325" spans="1:9" x14ac:dyDescent="0.25">
      <c r="A1325" t="str">
        <f>LOWER(SUBSTITUTE(SUBSTITUTE(SUBSTITUTE(BIASA[[#This Row],[NAMA BARANG]]," ",""),"-",""),".",""))</f>
        <v>mapmicrotopkcg1mt119p(6)/b(6)</v>
      </c>
      <c r="B1325">
        <f>IF(BIASA[[#This Row],[CTN]]=0,"",COUNT($B$2:$B1324)+1)</f>
        <v>1323</v>
      </c>
      <c r="C1325" t="s">
        <v>1598</v>
      </c>
      <c r="D1325" s="9" t="s">
        <v>2771</v>
      </c>
      <c r="E1325">
        <f>SUM(BIASA[[#This Row],[AWAL]]-BIASA[[#This Row],[KELUAR]])</f>
        <v>12</v>
      </c>
      <c r="F1325">
        <v>12</v>
      </c>
      <c r="G1325" t="str">
        <f>IFERROR(INDEX(masuk[CTN],MATCH("B"&amp;ROW()-ROWS($A$1:$A$2),masuk[id],0)),"")</f>
        <v/>
      </c>
      <c r="H1325">
        <f>SUMIF(keluar[concat],BIASA[[#This Row],[concat]],keluar[CTN])</f>
        <v>0</v>
      </c>
      <c r="I1325" s="16" t="str">
        <f>IF(BIASA[[#This Row],[CTN]]=BIASA[[#This Row],[AWAL]],"",BIASA[[#This Row],[CTN]])</f>
        <v/>
      </c>
    </row>
    <row r="1326" spans="1:9" x14ac:dyDescent="0.25">
      <c r="A1326" t="str">
        <f>LOWER(SUBSTITUTE(SUBSTITUTE(SUBSTITUTE(BIASA[[#This Row],[NAMA BARANG]]," ",""),"-",""),".",""))</f>
        <v>mapretimitasimt1112</v>
      </c>
      <c r="B1326">
        <f>IF(BIASA[[#This Row],[CTN]]=0,"",COUNT($B$2:$B1325)+1)</f>
        <v>1324</v>
      </c>
      <c r="C1326" t="s">
        <v>1599</v>
      </c>
      <c r="D1326" s="9" t="s">
        <v>2897</v>
      </c>
      <c r="E1326">
        <f>SUM(BIASA[[#This Row],[AWAL]]-BIASA[[#This Row],[KELUAR]])</f>
        <v>3</v>
      </c>
      <c r="F1326">
        <v>4</v>
      </c>
      <c r="G1326" t="str">
        <f>IFERROR(INDEX(masuk[CTN],MATCH("B"&amp;ROW()-ROWS($A$1:$A$2),masuk[id],0)),"")</f>
        <v/>
      </c>
      <c r="H1326">
        <f>SUMIF(keluar[concat],BIASA[[#This Row],[concat]],keluar[CTN])</f>
        <v>1</v>
      </c>
      <c r="I1326" s="16">
        <f>IF(BIASA[[#This Row],[CTN]]=BIASA[[#This Row],[AWAL]],"",BIASA[[#This Row],[CTN]])</f>
        <v>3</v>
      </c>
    </row>
    <row r="1327" spans="1:9" x14ac:dyDescent="0.25">
      <c r="A1327" t="str">
        <f>LOWER(SUBSTITUTE(SUBSTITUTE(SUBSTITUTE(BIASA[[#This Row],[NAMA BARANG]]," ",""),"-",""),".",""))</f>
        <v>mapschoolbagcorakkcg2ungu</v>
      </c>
      <c r="B1327">
        <f>IF(BIASA[[#This Row],[CTN]]=0,"",COUNT($B$2:$B1326)+1)</f>
        <v>1325</v>
      </c>
      <c r="C1327" t="s">
        <v>1600</v>
      </c>
      <c r="D1327" s="9" t="s">
        <v>2791</v>
      </c>
      <c r="E1327">
        <f>SUM(BIASA[[#This Row],[AWAL]]-BIASA[[#This Row],[KELUAR]])</f>
        <v>3</v>
      </c>
      <c r="F1327">
        <v>3</v>
      </c>
      <c r="G1327" t="str">
        <f>IFERROR(INDEX(masuk[CTN],MATCH("B"&amp;ROW()-ROWS($A$1:$A$2),masuk[id],0)),"")</f>
        <v/>
      </c>
      <c r="H1327">
        <f>SUMIF(keluar[concat],BIASA[[#This Row],[concat]],keluar[CTN])</f>
        <v>0</v>
      </c>
      <c r="I1327" s="16" t="str">
        <f>IF(BIASA[[#This Row],[CTN]]=BIASA[[#This Row],[AWAL]],"",BIASA[[#This Row],[CTN]])</f>
        <v/>
      </c>
    </row>
    <row r="1328" spans="1:9" x14ac:dyDescent="0.25">
      <c r="A1328" t="str">
        <f>LOWER(SUBSTITUTE(SUBSTITUTE(SUBSTITUTE(BIASA[[#This Row],[NAMA BARANG]]," ",""),"-",""),".",""))</f>
        <v>mapsekolahmnkretht202</v>
      </c>
      <c r="B1328">
        <f>IF(BIASA[[#This Row],[CTN]]=0,"",COUNT($B$2:$B1327)+1)</f>
        <v>1326</v>
      </c>
      <c r="C1328" t="s">
        <v>1601</v>
      </c>
      <c r="D1328" s="9" t="s">
        <v>208</v>
      </c>
      <c r="E1328">
        <f>SUM(BIASA[[#This Row],[AWAL]]-BIASA[[#This Row],[KELUAR]])</f>
        <v>3</v>
      </c>
      <c r="F1328">
        <v>3</v>
      </c>
      <c r="G1328" t="str">
        <f>IFERROR(INDEX(masuk[CTN],MATCH("B"&amp;ROW()-ROWS($A$1:$A$2),masuk[id],0)),"")</f>
        <v/>
      </c>
      <c r="H1328">
        <f>SUMIF(keluar[concat],BIASA[[#This Row],[concat]],keluar[CTN])</f>
        <v>0</v>
      </c>
      <c r="I1328" s="16" t="str">
        <f>IF(BIASA[[#This Row],[CTN]]=BIASA[[#This Row],[AWAL]],"",BIASA[[#This Row],[CTN]])</f>
        <v/>
      </c>
    </row>
    <row r="1329" spans="1:9" x14ac:dyDescent="0.25">
      <c r="A1329" t="str">
        <f>LOWER(SUBSTITUTE(SUBSTITUTE(SUBSTITUTE(BIASA[[#This Row],[NAMA BARANG]]," ",""),"-",""),".",""))</f>
        <v>mapsmilejnt8077nob65014f</v>
      </c>
      <c r="B1329">
        <f>IF(BIASA[[#This Row],[CTN]]=0,"",COUNT($B$2:$B1328)+1)</f>
        <v>1327</v>
      </c>
      <c r="C1329" t="s">
        <v>1602</v>
      </c>
      <c r="D1329" s="9" t="s">
        <v>2779</v>
      </c>
      <c r="E1329">
        <f>SUM(BIASA[[#This Row],[AWAL]]-BIASA[[#This Row],[KELUAR]])</f>
        <v>2</v>
      </c>
      <c r="F1329">
        <v>2</v>
      </c>
      <c r="G1329" t="str">
        <f>IFERROR(INDEX(masuk[CTN],MATCH("B"&amp;ROW()-ROWS($A$1:$A$2),masuk[id],0)),"")</f>
        <v/>
      </c>
      <c r="H1329">
        <f>SUMIF(keluar[concat],BIASA[[#This Row],[concat]],keluar[CTN])</f>
        <v>0</v>
      </c>
      <c r="I1329" s="16" t="str">
        <f>IF(BIASA[[#This Row],[CTN]]=BIASA[[#This Row],[AWAL]],"",BIASA[[#This Row],[CTN]])</f>
        <v/>
      </c>
    </row>
    <row r="1330" spans="1:9" x14ac:dyDescent="0.25">
      <c r="A1330" t="str">
        <f>LOWER(SUBSTITUTE(SUBSTITUTE(SUBSTITUTE(BIASA[[#This Row],[NAMA BARANG]]," ",""),"-",""),".",""))</f>
        <v>mapsomssi2010cmini</v>
      </c>
      <c r="B1330">
        <f>IF(BIASA[[#This Row],[CTN]]=0,"",COUNT($B$2:$B1329)+1)</f>
        <v>1328</v>
      </c>
      <c r="C1330" t="s">
        <v>1603</v>
      </c>
      <c r="D1330" s="9" t="s">
        <v>2791</v>
      </c>
      <c r="E1330">
        <f>SUM(BIASA[[#This Row],[AWAL]]-BIASA[[#This Row],[KELUAR]])</f>
        <v>16</v>
      </c>
      <c r="F1330">
        <v>16</v>
      </c>
      <c r="G1330" t="str">
        <f>IFERROR(INDEX(masuk[CTN],MATCH("B"&amp;ROW()-ROWS($A$1:$A$2),masuk[id],0)),"")</f>
        <v/>
      </c>
      <c r="H1330">
        <f>SUMIF(keluar[concat],BIASA[[#This Row],[concat]],keluar[CTN])</f>
        <v>0</v>
      </c>
      <c r="I1330" s="16" t="str">
        <f>IF(BIASA[[#This Row],[CTN]]=BIASA[[#This Row],[AWAL]],"",BIASA[[#This Row],[CTN]])</f>
        <v/>
      </c>
    </row>
    <row r="1331" spans="1:9" x14ac:dyDescent="0.25">
      <c r="A1331" t="str">
        <f>LOWER(SUBSTITUTE(SUBSTITUTE(SUBSTITUTE(BIASA[[#This Row],[NAMA BARANG]]," ",""),"-",""),".",""))</f>
        <v>mapsomssitali2015/s(p/k/b/m/hj/pink)</v>
      </c>
      <c r="B1331">
        <f>IF(BIASA[[#This Row],[CTN]]=0,"",COUNT($B$2:$B1330)+1)</f>
        <v>1329</v>
      </c>
      <c r="C1331" t="s">
        <v>1604</v>
      </c>
      <c r="D1331" s="9" t="s">
        <v>215</v>
      </c>
      <c r="E1331">
        <f>SUM(BIASA[[#This Row],[AWAL]]-BIASA[[#This Row],[KELUAR]])</f>
        <v>29</v>
      </c>
      <c r="F1331">
        <v>29</v>
      </c>
      <c r="G1331" t="str">
        <f>IFERROR(INDEX(masuk[CTN],MATCH("B"&amp;ROW()-ROWS($A$1:$A$2),masuk[id],0)),"")</f>
        <v/>
      </c>
      <c r="H1331">
        <f>SUMIF(keluar[concat],BIASA[[#This Row],[concat]],keluar[CTN])</f>
        <v>0</v>
      </c>
      <c r="I1331" s="16" t="str">
        <f>IF(BIASA[[#This Row],[CTN]]=BIASA[[#This Row],[AWAL]],"",BIASA[[#This Row],[CTN]])</f>
        <v/>
      </c>
    </row>
    <row r="1332" spans="1:9" x14ac:dyDescent="0.25">
      <c r="A1332" t="str">
        <f>LOWER(SUBSTITUTE(SUBSTITUTE(SUBSTITUTE(BIASA[[#This Row],[NAMA BARANG]]," ",""),"-",""),".",""))</f>
        <v>maptalia4warnapolos4164</v>
      </c>
      <c r="B1332">
        <f>IF(BIASA[[#This Row],[CTN]]=0,"",COUNT($B$2:$B1331)+1)</f>
        <v>1330</v>
      </c>
      <c r="C1332" t="s">
        <v>1605</v>
      </c>
      <c r="D1332" s="9" t="s">
        <v>212</v>
      </c>
      <c r="E1332">
        <f>SUM(BIASA[[#This Row],[AWAL]]-BIASA[[#This Row],[KELUAR]])</f>
        <v>3</v>
      </c>
      <c r="F1332">
        <v>3</v>
      </c>
      <c r="G1332" t="str">
        <f>IFERROR(INDEX(masuk[CTN],MATCH("B"&amp;ROW()-ROWS($A$1:$A$2),masuk[id],0)),"")</f>
        <v/>
      </c>
      <c r="H1332">
        <f>SUMIF(keluar[concat],BIASA[[#This Row],[concat]],keluar[CTN])</f>
        <v>0</v>
      </c>
      <c r="I1332" s="16" t="str">
        <f>IF(BIASA[[#This Row],[CTN]]=BIASA[[#This Row],[AWAL]],"",BIASA[[#This Row],[CTN]])</f>
        <v/>
      </c>
    </row>
    <row r="1333" spans="1:9" x14ac:dyDescent="0.25">
      <c r="A1333" t="str">
        <f>LOWER(SUBSTITUTE(SUBSTITUTE(SUBSTITUTE(BIASA[[#This Row],[NAMA BARANG]]," ",""),"-",""),".",""))</f>
        <v>maptalisikabiru</v>
      </c>
      <c r="B1333">
        <f>IF(BIASA[[#This Row],[CTN]]=0,"",COUNT($B$2:$B1332)+1)</f>
        <v>1331</v>
      </c>
      <c r="C1333" t="s">
        <v>1606</v>
      </c>
      <c r="D1333" s="9" t="s">
        <v>2779</v>
      </c>
      <c r="E1333">
        <f>SUM(BIASA[[#This Row],[AWAL]]-BIASA[[#This Row],[KELUAR]])</f>
        <v>3</v>
      </c>
      <c r="F1333">
        <v>3</v>
      </c>
      <c r="G1333" t="str">
        <f>IFERROR(INDEX(masuk[CTN],MATCH("B"&amp;ROW()-ROWS($A$1:$A$2),masuk[id],0)),"")</f>
        <v/>
      </c>
      <c r="H1333">
        <f>SUMIF(keluar[concat],BIASA[[#This Row],[concat]],keluar[CTN])</f>
        <v>0</v>
      </c>
      <c r="I1333" s="16" t="str">
        <f>IF(BIASA[[#This Row],[CTN]]=BIASA[[#This Row],[AWAL]],"",BIASA[[#This Row],[CTN]])</f>
        <v/>
      </c>
    </row>
    <row r="1334" spans="1:9" x14ac:dyDescent="0.25">
      <c r="A1334" t="str">
        <f>LOWER(SUBSTITUTE(SUBSTITUTE(SUBSTITUTE(BIASA[[#This Row],[NAMA BARANG]]," ",""),"-",""),".",""))</f>
        <v>maptalisikakuning(1)/hijau(5)</v>
      </c>
      <c r="B1334">
        <f>IF(BIASA[[#This Row],[CTN]]=0,"",COUNT($B$2:$B1333)+1)</f>
        <v>1332</v>
      </c>
      <c r="C1334" t="s">
        <v>1607</v>
      </c>
      <c r="D1334" s="9" t="s">
        <v>2779</v>
      </c>
      <c r="E1334">
        <f>SUM(BIASA[[#This Row],[AWAL]]-BIASA[[#This Row],[KELUAR]])</f>
        <v>6</v>
      </c>
      <c r="F1334">
        <v>6</v>
      </c>
      <c r="G1334" t="str">
        <f>IFERROR(INDEX(masuk[CTN],MATCH("B"&amp;ROW()-ROWS($A$1:$A$2),masuk[id],0)),"")</f>
        <v/>
      </c>
      <c r="H1334">
        <f>SUMIF(keluar[concat],BIASA[[#This Row],[concat]],keluar[CTN])</f>
        <v>0</v>
      </c>
      <c r="I1334" s="16" t="str">
        <f>IF(BIASA[[#This Row],[CTN]]=BIASA[[#This Row],[AWAL]],"",BIASA[[#This Row],[CTN]])</f>
        <v/>
      </c>
    </row>
    <row r="1335" spans="1:9" x14ac:dyDescent="0.25">
      <c r="A1335" t="str">
        <f>LOWER(SUBSTITUTE(SUBSTITUTE(SUBSTITUTE(BIASA[[#This Row],[NAMA BARANG]]," ",""),"-",""),".",""))</f>
        <v>maptalisikamerah(1)/putih(11)</v>
      </c>
      <c r="B1335">
        <f>IF(BIASA[[#This Row],[CTN]]=0,"",COUNT($B$2:$B1334)+1)</f>
        <v>1333</v>
      </c>
      <c r="C1335" t="s">
        <v>1608</v>
      </c>
      <c r="D1335" s="9" t="s">
        <v>2779</v>
      </c>
      <c r="E1335">
        <f>SUM(BIASA[[#This Row],[AWAL]]-BIASA[[#This Row],[KELUAR]])</f>
        <v>12</v>
      </c>
      <c r="F1335">
        <v>12</v>
      </c>
      <c r="G1335" t="str">
        <f>IFERROR(INDEX(masuk[CTN],MATCH("B"&amp;ROW()-ROWS($A$1:$A$2),masuk[id],0)),"")</f>
        <v/>
      </c>
      <c r="H1335">
        <f>SUMIF(keluar[concat],BIASA[[#This Row],[concat]],keluar[CTN])</f>
        <v>0</v>
      </c>
      <c r="I1335" s="16" t="str">
        <f>IF(BIASA[[#This Row],[CTN]]=BIASA[[#This Row],[AWAL]],"",BIASA[[#This Row],[CTN]])</f>
        <v/>
      </c>
    </row>
    <row r="1336" spans="1:9" x14ac:dyDescent="0.25">
      <c r="A1336" t="str">
        <f>LOWER(SUBSTITUTE(SUBSTITUTE(SUBSTITUTE(BIASA[[#This Row],[NAMA BARANG]]," ",""),"-",""),".",""))</f>
        <v>maptentengzf821lx</v>
      </c>
      <c r="B1336">
        <f>IF(BIASA[[#This Row],[CTN]]=0,"",COUNT($B$2:$B1335)+1)</f>
        <v>1334</v>
      </c>
      <c r="C1336" t="s">
        <v>1609</v>
      </c>
      <c r="D1336" s="9" t="s">
        <v>214</v>
      </c>
      <c r="E1336">
        <f>SUM(BIASA[[#This Row],[AWAL]]-BIASA[[#This Row],[KELUAR]])</f>
        <v>2</v>
      </c>
      <c r="F1336">
        <v>2</v>
      </c>
      <c r="G1336" t="str">
        <f>IFERROR(INDEX(masuk[CTN],MATCH("B"&amp;ROW()-ROWS($A$1:$A$2),masuk[id],0)),"")</f>
        <v/>
      </c>
      <c r="H1336">
        <f>SUMIF(keluar[concat],BIASA[[#This Row],[concat]],keluar[CTN])</f>
        <v>0</v>
      </c>
      <c r="I1336" s="16" t="str">
        <f>IF(BIASA[[#This Row],[CTN]]=BIASA[[#This Row],[AWAL]],"",BIASA[[#This Row],[CTN]])</f>
        <v/>
      </c>
    </row>
    <row r="1337" spans="1:9" x14ac:dyDescent="0.25">
      <c r="A1337" t="str">
        <f>LOWER(SUBSTITUTE(SUBSTITUTE(SUBSTITUTE(BIASA[[#This Row],[NAMA BARANG]]," ",""),"-",""),".",""))</f>
        <v>maptentengzf830</v>
      </c>
      <c r="B1337">
        <f>IF(BIASA[[#This Row],[CTN]]=0,"",COUNT($B$2:$B1336)+1)</f>
        <v>1335</v>
      </c>
      <c r="C1337" t="s">
        <v>1610</v>
      </c>
      <c r="D1337" s="9" t="s">
        <v>206</v>
      </c>
      <c r="E1337">
        <f>SUM(BIASA[[#This Row],[AWAL]]-BIASA[[#This Row],[KELUAR]])</f>
        <v>3</v>
      </c>
      <c r="F1337">
        <v>3</v>
      </c>
      <c r="G1337" t="str">
        <f>IFERROR(INDEX(masuk[CTN],MATCH("B"&amp;ROW()-ROWS($A$1:$A$2),masuk[id],0)),"")</f>
        <v/>
      </c>
      <c r="H1337">
        <f>SUMIF(keluar[concat],BIASA[[#This Row],[concat]],keluar[CTN])</f>
        <v>0</v>
      </c>
      <c r="I1337" s="16" t="str">
        <f>IF(BIASA[[#This Row],[CTN]]=BIASA[[#This Row],[AWAL]],"",BIASA[[#This Row],[CTN]])</f>
        <v/>
      </c>
    </row>
    <row r="1338" spans="1:9" x14ac:dyDescent="0.25">
      <c r="A1338" t="str">
        <f>LOWER(SUBSTITUTE(SUBSTITUTE(SUBSTITUTE(BIASA[[#This Row],[NAMA BARANG]]," ",""),"-",""),".",""))</f>
        <v>maptopla1928orange</v>
      </c>
      <c r="B1338">
        <f>IF(BIASA[[#This Row],[CTN]]=0,"",COUNT($B$2:$B1337)+1)</f>
        <v>1336</v>
      </c>
      <c r="C1338" t="s">
        <v>1611</v>
      </c>
      <c r="D1338" s="9">
        <v>240</v>
      </c>
      <c r="E1338">
        <f>SUM(BIASA[[#This Row],[AWAL]]-BIASA[[#This Row],[KELUAR]])</f>
        <v>1</v>
      </c>
      <c r="F1338">
        <v>1</v>
      </c>
      <c r="G1338" t="str">
        <f>IFERROR(INDEX(masuk[CTN],MATCH("B"&amp;ROW()-ROWS($A$1:$A$2),masuk[id],0)),"")</f>
        <v/>
      </c>
      <c r="H1338">
        <f>SUMIF(keluar[concat],BIASA[[#This Row],[concat]],keluar[CTN])</f>
        <v>0</v>
      </c>
      <c r="I1338" s="16" t="str">
        <f>IF(BIASA[[#This Row],[CTN]]=BIASA[[#This Row],[AWAL]],"",BIASA[[#This Row],[CTN]])</f>
        <v/>
      </c>
    </row>
    <row r="1339" spans="1:9" x14ac:dyDescent="0.25">
      <c r="A1339" t="str">
        <f>LOWER(SUBSTITUTE(SUBSTITUTE(SUBSTITUTE(BIASA[[#This Row],[NAMA BARANG]]," ",""),"-",""),".",""))</f>
        <v>maptopla3080ht(2)/b(5)</v>
      </c>
      <c r="B1339">
        <f>IF(BIASA[[#This Row],[CTN]]=0,"",COUNT($B$2:$B1338)+1)</f>
        <v>1337</v>
      </c>
      <c r="C1339" t="s">
        <v>1612</v>
      </c>
      <c r="D1339" s="9" t="s">
        <v>2791</v>
      </c>
      <c r="E1339">
        <f>SUM(BIASA[[#This Row],[AWAL]]-BIASA[[#This Row],[KELUAR]])</f>
        <v>7</v>
      </c>
      <c r="F1339">
        <v>7</v>
      </c>
      <c r="G1339" t="str">
        <f>IFERROR(INDEX(masuk[CTN],MATCH("B"&amp;ROW()-ROWS($A$1:$A$2),masuk[id],0)),"")</f>
        <v/>
      </c>
      <c r="H1339">
        <f>SUMIF(keluar[concat],BIASA[[#This Row],[concat]],keluar[CTN])</f>
        <v>0</v>
      </c>
      <c r="I1339" s="16" t="str">
        <f>IF(BIASA[[#This Row],[CTN]]=BIASA[[#This Row],[AWAL]],"",BIASA[[#This Row],[CTN]])</f>
        <v/>
      </c>
    </row>
    <row r="1340" spans="1:9" x14ac:dyDescent="0.25">
      <c r="A1340" t="str">
        <f>LOWER(SUBSTITUTE(SUBSTITUTE(SUBSTITUTE(BIASA[[#This Row],[NAMA BARANG]]," ",""),"-",""),".",""))</f>
        <v>maptopla3080orange(3)/m(4)</v>
      </c>
      <c r="B1340">
        <f>IF(BIASA[[#This Row],[CTN]]=0,"",COUNT($B$2:$B1339)+1)</f>
        <v>1338</v>
      </c>
      <c r="C1340" t="s">
        <v>1613</v>
      </c>
      <c r="D1340" s="9" t="s">
        <v>2791</v>
      </c>
      <c r="E1340">
        <f>SUM(BIASA[[#This Row],[AWAL]]-BIASA[[#This Row],[KELUAR]])</f>
        <v>10</v>
      </c>
      <c r="F1340">
        <v>10</v>
      </c>
      <c r="G1340" t="str">
        <f>IFERROR(INDEX(masuk[CTN],MATCH("B"&amp;ROW()-ROWS($A$1:$A$2),masuk[id],0)),"")</f>
        <v/>
      </c>
      <c r="H1340">
        <f>SUMIF(keluar[concat],BIASA[[#This Row],[concat]],keluar[CTN])</f>
        <v>0</v>
      </c>
      <c r="I1340" s="16" t="str">
        <f>IF(BIASA[[#This Row],[CTN]]=BIASA[[#This Row],[AWAL]],"",BIASA[[#This Row],[CTN]])</f>
        <v/>
      </c>
    </row>
    <row r="1341" spans="1:9" x14ac:dyDescent="0.25">
      <c r="A1341" t="str">
        <f>LOWER(SUBSTITUTE(SUBSTITUTE(SUBSTITUTE(BIASA[[#This Row],[NAMA BARANG]]," ",""),"-",""),".",""))</f>
        <v>maptopla3080ungu(3)/k(1)/b(1)</v>
      </c>
      <c r="B1341">
        <f>IF(BIASA[[#This Row],[CTN]]=0,"",COUNT($B$2:$B1340)+1)</f>
        <v>1339</v>
      </c>
      <c r="C1341" t="s">
        <v>1614</v>
      </c>
      <c r="D1341" s="9">
        <v>240</v>
      </c>
      <c r="E1341">
        <f>SUM(BIASA[[#This Row],[AWAL]]-BIASA[[#This Row],[KELUAR]])</f>
        <v>5</v>
      </c>
      <c r="F1341">
        <v>5</v>
      </c>
      <c r="G1341" t="str">
        <f>IFERROR(INDEX(masuk[CTN],MATCH("B"&amp;ROW()-ROWS($A$1:$A$2),masuk[id],0)),"")</f>
        <v/>
      </c>
      <c r="H1341">
        <f>SUMIF(keluar[concat],BIASA[[#This Row],[concat]],keluar[CTN])</f>
        <v>0</v>
      </c>
      <c r="I1341" s="16" t="str">
        <f>IF(BIASA[[#This Row],[CTN]]=BIASA[[#This Row],[AWAL]],"",BIASA[[#This Row],[CTN]])</f>
        <v/>
      </c>
    </row>
    <row r="1342" spans="1:9" x14ac:dyDescent="0.25">
      <c r="A1342" t="str">
        <f>LOWER(SUBSTITUTE(SUBSTITUTE(SUBSTITUTE(BIASA[[#This Row],[NAMA BARANG]]," ",""),"-",""),".",""))</f>
        <v>maptopla3090b(7)/orange(1)</v>
      </c>
      <c r="B1342">
        <f>IF(BIASA[[#This Row],[CTN]]=0,"",COUNT($B$2:$B1341)+1)</f>
        <v>1340</v>
      </c>
      <c r="C1342" t="s">
        <v>1615</v>
      </c>
      <c r="D1342" s="9" t="s">
        <v>2791</v>
      </c>
      <c r="E1342">
        <f>SUM(BIASA[[#This Row],[AWAL]]-BIASA[[#This Row],[KELUAR]])</f>
        <v>8</v>
      </c>
      <c r="F1342">
        <v>8</v>
      </c>
      <c r="G1342" t="str">
        <f>IFERROR(INDEX(masuk[CTN],MATCH("B"&amp;ROW()-ROWS($A$1:$A$2),masuk[id],0)),"")</f>
        <v/>
      </c>
      <c r="H1342">
        <f>SUMIF(keluar[concat],BIASA[[#This Row],[concat]],keluar[CTN])</f>
        <v>0</v>
      </c>
      <c r="I1342" s="16" t="str">
        <f>IF(BIASA[[#This Row],[CTN]]=BIASA[[#This Row],[AWAL]],"",BIASA[[#This Row],[CTN]])</f>
        <v/>
      </c>
    </row>
    <row r="1343" spans="1:9" x14ac:dyDescent="0.25">
      <c r="A1343" t="str">
        <f>LOWER(SUBSTITUTE(SUBSTITUTE(SUBSTITUTE(BIASA[[#This Row],[NAMA BARANG]]," ",""),"-",""),".",""))</f>
        <v>maptopla3090m(3)/k(4)</v>
      </c>
      <c r="B1343">
        <f>IF(BIASA[[#This Row],[CTN]]=0,"",COUNT($B$2:$B1342)+1)</f>
        <v>1341</v>
      </c>
      <c r="C1343" t="s">
        <v>1616</v>
      </c>
      <c r="D1343" s="9" t="s">
        <v>2791</v>
      </c>
      <c r="E1343">
        <f>SUM(BIASA[[#This Row],[AWAL]]-BIASA[[#This Row],[KELUAR]])</f>
        <v>7</v>
      </c>
      <c r="F1343">
        <v>7</v>
      </c>
      <c r="G1343" t="str">
        <f>IFERROR(INDEX(masuk[CTN],MATCH("B"&amp;ROW()-ROWS($A$1:$A$2),masuk[id],0)),"")</f>
        <v/>
      </c>
      <c r="H1343">
        <f>SUMIF(keluar[concat],BIASA[[#This Row],[concat]],keluar[CTN])</f>
        <v>0</v>
      </c>
      <c r="I1343" s="16" t="str">
        <f>IF(BIASA[[#This Row],[CTN]]=BIASA[[#This Row],[AWAL]],"",BIASA[[#This Row],[CTN]])</f>
        <v/>
      </c>
    </row>
    <row r="1344" spans="1:9" x14ac:dyDescent="0.25">
      <c r="A1344" t="str">
        <f>LOWER(SUBSTITUTE(SUBSTITUTE(SUBSTITUTE(BIASA[[#This Row],[NAMA BARANG]]," ",""),"-",""),".",""))</f>
        <v>maptopla3090ungu(1)/k(4)</v>
      </c>
      <c r="B1344">
        <f>IF(BIASA[[#This Row],[CTN]]=0,"",COUNT($B$2:$B1343)+1)</f>
        <v>1342</v>
      </c>
      <c r="C1344" t="s">
        <v>1617</v>
      </c>
      <c r="D1344" s="9">
        <v>240</v>
      </c>
      <c r="E1344">
        <f>SUM(BIASA[[#This Row],[AWAL]]-BIASA[[#This Row],[KELUAR]])</f>
        <v>5</v>
      </c>
      <c r="F1344">
        <v>5</v>
      </c>
      <c r="G1344" t="str">
        <f>IFERROR(INDEX(masuk[CTN],MATCH("B"&amp;ROW()-ROWS($A$1:$A$2),masuk[id],0)),"")</f>
        <v/>
      </c>
      <c r="H1344">
        <f>SUMIF(keluar[concat],BIASA[[#This Row],[concat]],keluar[CTN])</f>
        <v>0</v>
      </c>
      <c r="I1344" s="16" t="str">
        <f>IF(BIASA[[#This Row],[CTN]]=BIASA[[#This Row],[AWAL]],"",BIASA[[#This Row],[CTN]])</f>
        <v/>
      </c>
    </row>
    <row r="1345" spans="1:9" x14ac:dyDescent="0.25">
      <c r="A1345" t="str">
        <f>LOWER(SUBSTITUTE(SUBSTITUTE(SUBSTITUTE(BIASA[[#This Row],[NAMA BARANG]]," ",""),"-",""),".",""))</f>
        <v>maptopla40lb</v>
      </c>
      <c r="B1345">
        <f>IF(BIASA[[#This Row],[CTN]]=0,"",COUNT($B$2:$B1344)+1)</f>
        <v>1343</v>
      </c>
      <c r="C1345" t="s">
        <v>1618</v>
      </c>
      <c r="D1345" s="9" t="s">
        <v>210</v>
      </c>
      <c r="E1345">
        <f>SUM(BIASA[[#This Row],[AWAL]]-BIASA[[#This Row],[KELUAR]])</f>
        <v>3</v>
      </c>
      <c r="F1345">
        <v>3</v>
      </c>
      <c r="G1345" t="str">
        <f>IFERROR(INDEX(masuk[CTN],MATCH("B"&amp;ROW()-ROWS($A$1:$A$2),masuk[id],0)),"")</f>
        <v/>
      </c>
      <c r="H1345">
        <f>SUMIF(keluar[concat],BIASA[[#This Row],[concat]],keluar[CTN])</f>
        <v>0</v>
      </c>
      <c r="I1345" s="16" t="str">
        <f>IF(BIASA[[#This Row],[CTN]]=BIASA[[#This Row],[AWAL]],"",BIASA[[#This Row],[CTN]])</f>
        <v/>
      </c>
    </row>
    <row r="1346" spans="1:9" x14ac:dyDescent="0.25">
      <c r="A1346" t="str">
        <f>LOWER(SUBSTITUTE(SUBSTITUTE(SUBSTITUTE(BIASA[[#This Row],[NAMA BARANG]]," ",""),"-",""),".",""))</f>
        <v>maptopla60lb</v>
      </c>
      <c r="B1346">
        <f>IF(BIASA[[#This Row],[CTN]]=0,"",COUNT($B$2:$B1345)+1)</f>
        <v>1344</v>
      </c>
      <c r="C1346" t="s">
        <v>1619</v>
      </c>
      <c r="D1346" s="9" t="s">
        <v>210</v>
      </c>
      <c r="E1346">
        <f>SUM(BIASA[[#This Row],[AWAL]]-BIASA[[#This Row],[KELUAR]])</f>
        <v>3</v>
      </c>
      <c r="F1346">
        <v>3</v>
      </c>
      <c r="G1346" t="str">
        <f>IFERROR(INDEX(masuk[CTN],MATCH("B"&amp;ROW()-ROWS($A$1:$A$2),masuk[id],0)),"")</f>
        <v/>
      </c>
      <c r="H1346">
        <f>SUMIF(keluar[concat],BIASA[[#This Row],[concat]],keluar[CTN])</f>
        <v>0</v>
      </c>
      <c r="I1346" s="16" t="str">
        <f>IF(BIASA[[#This Row],[CTN]]=BIASA[[#This Row],[AWAL]],"",BIASA[[#This Row],[CTN]])</f>
        <v/>
      </c>
    </row>
    <row r="1347" spans="1:9" x14ac:dyDescent="0.25">
      <c r="A1347" t="str">
        <f>LOWER(SUBSTITUTE(SUBSTITUTE(SUBSTITUTE(BIASA[[#This Row],[NAMA BARANG]]," ",""),"-",""),".",""))</f>
        <v>maptransparanac1605b(10)/k(8)/m(2)</v>
      </c>
      <c r="B1347">
        <f>IF(BIASA[[#This Row],[CTN]]=0,"",COUNT($B$2:$B1346)+1)</f>
        <v>1345</v>
      </c>
      <c r="C1347" t="s">
        <v>1620</v>
      </c>
      <c r="D1347" s="9">
        <v>240</v>
      </c>
      <c r="E1347">
        <f>SUM(BIASA[[#This Row],[AWAL]]-BIASA[[#This Row],[KELUAR]])</f>
        <v>20</v>
      </c>
      <c r="F1347">
        <v>20</v>
      </c>
      <c r="G1347" t="str">
        <f>IFERROR(INDEX(masuk[CTN],MATCH("B"&amp;ROW()-ROWS($A$1:$A$2),masuk[id],0)),"")</f>
        <v/>
      </c>
      <c r="H1347">
        <f>SUMIF(keluar[concat],BIASA[[#This Row],[concat]],keluar[CTN])</f>
        <v>0</v>
      </c>
      <c r="I1347" s="16" t="str">
        <f>IF(BIASA[[#This Row],[CTN]]=BIASA[[#This Row],[AWAL]],"",BIASA[[#This Row],[CTN]])</f>
        <v/>
      </c>
    </row>
    <row r="1348" spans="1:9" x14ac:dyDescent="0.25">
      <c r="A1348" t="str">
        <f>LOWER(SUBSTITUTE(SUBSTITUTE(SUBSTITUTE(BIASA[[#This Row],[NAMA BARANG]]," ",""),"-",""),".",""))</f>
        <v>maptransparantb4</v>
      </c>
      <c r="B1348">
        <f>IF(BIASA[[#This Row],[CTN]]=0,"",COUNT($B$2:$B1347)+1)</f>
        <v>1346</v>
      </c>
      <c r="C1348" t="s">
        <v>1621</v>
      </c>
      <c r="D1348" s="9" t="s">
        <v>2783</v>
      </c>
      <c r="E1348">
        <f>SUM(BIASA[[#This Row],[AWAL]]-BIASA[[#This Row],[KELUAR]])</f>
        <v>2</v>
      </c>
      <c r="F1348">
        <v>2</v>
      </c>
      <c r="G1348" t="str">
        <f>IFERROR(INDEX(masuk[CTN],MATCH("B"&amp;ROW()-ROWS($A$1:$A$2),masuk[id],0)),"")</f>
        <v/>
      </c>
      <c r="H1348">
        <f>SUMIF(keluar[concat],BIASA[[#This Row],[concat]],keluar[CTN])</f>
        <v>0</v>
      </c>
      <c r="I1348" s="16" t="str">
        <f>IF(BIASA[[#This Row],[CTN]]=BIASA[[#This Row],[AWAL]],"",BIASA[[#This Row],[CTN]])</f>
        <v/>
      </c>
    </row>
    <row r="1349" spans="1:9" x14ac:dyDescent="0.25">
      <c r="A1349" t="str">
        <f>LOWER(SUBSTITUTE(SUBSTITUTE(SUBSTITUTE(BIASA[[#This Row],[NAMA BARANG]]," ",""),"-",""),".",""))</f>
        <v>maputndove2whjmuda(2)</v>
      </c>
      <c r="B1349">
        <f>IF(BIASA[[#This Row],[CTN]]=0,"",COUNT($B$2:$B1348)+1)</f>
        <v>1347</v>
      </c>
      <c r="C1349" t="s">
        <v>1622</v>
      </c>
      <c r="D1349" s="9">
        <v>240</v>
      </c>
      <c r="E1349">
        <f>SUM(BIASA[[#This Row],[AWAL]]-BIASA[[#This Row],[KELUAR]])</f>
        <v>2</v>
      </c>
      <c r="F1349">
        <v>2</v>
      </c>
      <c r="G1349" t="str">
        <f>IFERROR(INDEX(masuk[CTN],MATCH("B"&amp;ROW()-ROWS($A$1:$A$2),masuk[id],0)),"")</f>
        <v/>
      </c>
      <c r="H1349">
        <f>SUMIF(keluar[concat],BIASA[[#This Row],[concat]],keluar[CTN])</f>
        <v>0</v>
      </c>
      <c r="I1349" s="16" t="str">
        <f>IF(BIASA[[#This Row],[CTN]]=BIASA[[#This Row],[AWAL]],"",BIASA[[#This Row],[CTN]])</f>
        <v/>
      </c>
    </row>
    <row r="1350" spans="1:9" x14ac:dyDescent="0.25">
      <c r="A1350" t="str">
        <f>LOWER(SUBSTITUTE(SUBSTITUTE(SUBSTITUTE(BIASA[[#This Row],[NAMA BARANG]]," ",""),"-",""),".",""))</f>
        <v>maputndove2wk(2)/hj(10)</v>
      </c>
      <c r="B1350">
        <f>IF(BIASA[[#This Row],[CTN]]=0,"",COUNT($B$2:$B1349)+1)</f>
        <v>1348</v>
      </c>
      <c r="C1350" t="s">
        <v>1623</v>
      </c>
      <c r="D1350" s="9">
        <v>240</v>
      </c>
      <c r="E1350">
        <f>SUM(BIASA[[#This Row],[AWAL]]-BIASA[[#This Row],[KELUAR]])</f>
        <v>12</v>
      </c>
      <c r="F1350">
        <v>12</v>
      </c>
      <c r="G1350" t="str">
        <f>IFERROR(INDEX(masuk[CTN],MATCH("B"&amp;ROW()-ROWS($A$1:$A$2),masuk[id],0)),"")</f>
        <v/>
      </c>
      <c r="H1350">
        <f>SUMIF(keluar[concat],BIASA[[#This Row],[concat]],keluar[CTN])</f>
        <v>0</v>
      </c>
      <c r="I1350" s="16" t="str">
        <f>IF(BIASA[[#This Row],[CTN]]=BIASA[[#This Row],[AWAL]],"",BIASA[[#This Row],[CTN]])</f>
        <v/>
      </c>
    </row>
    <row r="1351" spans="1:9" x14ac:dyDescent="0.25">
      <c r="A1351" t="str">
        <f>LOWER(SUBSTITUTE(SUBSTITUTE(SUBSTITUTE(BIASA[[#This Row],[NAMA BARANG]]," ",""),"-",""),".",""))</f>
        <v>maputndove2wmix(9)kcg</v>
      </c>
      <c r="B1351">
        <f>IF(BIASA[[#This Row],[CTN]]=0,"",COUNT($B$2:$B1350)+1)</f>
        <v>1349</v>
      </c>
      <c r="C1351" t="s">
        <v>1624</v>
      </c>
      <c r="D1351" s="9">
        <v>240</v>
      </c>
      <c r="E1351">
        <f>SUM(BIASA[[#This Row],[AWAL]]-BIASA[[#This Row],[KELUAR]])</f>
        <v>8</v>
      </c>
      <c r="F1351">
        <v>8</v>
      </c>
      <c r="G1351" t="str">
        <f>IFERROR(INDEX(masuk[CTN],MATCH("B"&amp;ROW()-ROWS($A$1:$A$2),masuk[id],0)),"")</f>
        <v/>
      </c>
      <c r="H1351">
        <f>SUMIF(keluar[concat],BIASA[[#This Row],[concat]],keluar[CTN])</f>
        <v>0</v>
      </c>
      <c r="I1351" s="16" t="str">
        <f>IF(BIASA[[#This Row],[CTN]]=BIASA[[#This Row],[AWAL]],"",BIASA[[#This Row],[CTN]])</f>
        <v/>
      </c>
    </row>
    <row r="1352" spans="1:9" x14ac:dyDescent="0.25">
      <c r="A1352" t="str">
        <f>LOWER(SUBSTITUTE(SUBSTITUTE(SUBSTITUTE(BIASA[[#This Row],[NAMA BARANG]]," ",""),"-",""),".",""))</f>
        <v>maputndove2wu(1)/hjstabillo(4)</v>
      </c>
      <c r="B1352">
        <f>IF(BIASA[[#This Row],[CTN]]=0,"",COUNT($B$2:$B1351)+1)</f>
        <v>1350</v>
      </c>
      <c r="C1352" t="s">
        <v>1625</v>
      </c>
      <c r="D1352" s="9">
        <v>240</v>
      </c>
      <c r="E1352">
        <f>SUM(BIASA[[#This Row],[AWAL]]-BIASA[[#This Row],[KELUAR]])</f>
        <v>5</v>
      </c>
      <c r="F1352">
        <v>5</v>
      </c>
      <c r="G1352" t="str">
        <f>IFERROR(INDEX(masuk[CTN],MATCH("B"&amp;ROW()-ROWS($A$1:$A$2),masuk[id],0)),"")</f>
        <v/>
      </c>
      <c r="H1352">
        <f>SUMIF(keluar[concat],BIASA[[#This Row],[concat]],keluar[CTN])</f>
        <v>0</v>
      </c>
      <c r="I1352" s="16" t="str">
        <f>IF(BIASA[[#This Row],[CTN]]=BIASA[[#This Row],[AWAL]],"",BIASA[[#This Row],[CTN]])</f>
        <v/>
      </c>
    </row>
    <row r="1353" spans="1:9" x14ac:dyDescent="0.25">
      <c r="A1353" t="str">
        <f>LOWER(SUBSTITUTE(SUBSTITUTE(SUBSTITUTE(BIASA[[#This Row],[NAMA BARANG]]," ",""),"-",""),".",""))</f>
        <v>mapvtecdocumentbagtypevtw209</v>
      </c>
      <c r="B1353">
        <f>IF(BIASA[[#This Row],[CTN]]=0,"",COUNT($B$2:$B1352)+1)</f>
        <v>1351</v>
      </c>
      <c r="C1353" t="s">
        <v>1626</v>
      </c>
      <c r="D1353" s="9" t="s">
        <v>223</v>
      </c>
      <c r="E1353">
        <f>SUM(BIASA[[#This Row],[AWAL]]-BIASA[[#This Row],[KELUAR]])</f>
        <v>10</v>
      </c>
      <c r="F1353">
        <v>10</v>
      </c>
      <c r="G1353" t="str">
        <f>IFERROR(INDEX(masuk[CTN],MATCH("B"&amp;ROW()-ROWS($A$1:$A$2),masuk[id],0)),"")</f>
        <v/>
      </c>
      <c r="H1353">
        <f>SUMIF(keluar[concat],BIASA[[#This Row],[concat]],keluar[CTN])</f>
        <v>0</v>
      </c>
      <c r="I1353" s="16" t="str">
        <f>IF(BIASA[[#This Row],[CTN]]=BIASA[[#This Row],[AWAL]],"",BIASA[[#This Row],[CTN]])</f>
        <v/>
      </c>
    </row>
    <row r="1354" spans="1:9" x14ac:dyDescent="0.25">
      <c r="A1354" t="str">
        <f>LOWER(SUBSTITUTE(SUBSTITUTE(SUBSTITUTE(BIASA[[#This Row],[NAMA BARANG]]," ",""),"-",""),".",""))</f>
        <v>mapzipperbindera5kotaktopla</v>
      </c>
      <c r="B1354">
        <f>IF(BIASA[[#This Row],[CTN]]=0,"",COUNT($B$2:$B1353)+1)</f>
        <v>1352</v>
      </c>
      <c r="C1354" t="s">
        <v>1627</v>
      </c>
      <c r="D1354" s="9" t="s">
        <v>2847</v>
      </c>
      <c r="E1354">
        <f>SUM(BIASA[[#This Row],[AWAL]]-BIASA[[#This Row],[KELUAR]])</f>
        <v>1</v>
      </c>
      <c r="F1354">
        <v>2</v>
      </c>
      <c r="G1354" t="str">
        <f>IFERROR(INDEX(masuk[CTN],MATCH("B"&amp;ROW()-ROWS($A$1:$A$2),masuk[id],0)),"")</f>
        <v/>
      </c>
      <c r="H1354">
        <f>SUMIF(keluar[concat],BIASA[[#This Row],[concat]],keluar[CTN])</f>
        <v>1</v>
      </c>
      <c r="I1354" s="16">
        <f>IF(BIASA[[#This Row],[CTN]]=BIASA[[#This Row],[AWAL]],"",BIASA[[#This Row],[CTN]])</f>
        <v>1</v>
      </c>
    </row>
    <row r="1355" spans="1:9" x14ac:dyDescent="0.25">
      <c r="A1355" t="str">
        <f>LOWER(SUBSTITUTE(SUBSTITUTE(SUBSTITUTE(BIASA[[#This Row],[NAMA BARANG]]," ",""),"-",""),".",""))</f>
        <v>mapzipperbinderrbt1</v>
      </c>
      <c r="B1355">
        <f>IF(BIASA[[#This Row],[CTN]]=0,"",COUNT($B$2:$B1354)+1)</f>
        <v>1353</v>
      </c>
      <c r="C1355" t="s">
        <v>1628</v>
      </c>
      <c r="D1355" s="9" t="s">
        <v>212</v>
      </c>
      <c r="E1355">
        <f>SUM(BIASA[[#This Row],[AWAL]]-BIASA[[#This Row],[KELUAR]])</f>
        <v>5</v>
      </c>
      <c r="F1355">
        <v>5</v>
      </c>
      <c r="G1355" t="str">
        <f>IFERROR(INDEX(masuk[CTN],MATCH("B"&amp;ROW()-ROWS($A$1:$A$2),masuk[id],0)),"")</f>
        <v/>
      </c>
      <c r="H1355">
        <f>SUMIF(keluar[concat],BIASA[[#This Row],[concat]],keluar[CTN])</f>
        <v>0</v>
      </c>
      <c r="I1355" s="16" t="str">
        <f>IF(BIASA[[#This Row],[CTN]]=BIASA[[#This Row],[AWAL]],"",BIASA[[#This Row],[CTN]])</f>
        <v/>
      </c>
    </row>
    <row r="1356" spans="1:9" x14ac:dyDescent="0.25">
      <c r="A1356" t="str">
        <f>LOWER(SUBSTITUTE(SUBSTITUTE(SUBSTITUTE(BIASA[[#This Row],[NAMA BARANG]]," ",""),"-",""),".",""))</f>
        <v>mapzipperhclb4</v>
      </c>
      <c r="B1356">
        <f>IF(BIASA[[#This Row],[CTN]]=0,"",COUNT($B$2:$B1355)+1)</f>
        <v>1354</v>
      </c>
      <c r="C1356" t="s">
        <v>1629</v>
      </c>
      <c r="D1356" s="9" t="s">
        <v>2783</v>
      </c>
      <c r="E1356">
        <f>SUM(BIASA[[#This Row],[AWAL]]-BIASA[[#This Row],[KELUAR]])</f>
        <v>1</v>
      </c>
      <c r="F1356">
        <v>1</v>
      </c>
      <c r="G1356" t="str">
        <f>IFERROR(INDEX(masuk[CTN],MATCH("B"&amp;ROW()-ROWS($A$1:$A$2),masuk[id],0)),"")</f>
        <v/>
      </c>
      <c r="H1356">
        <f>SUMIF(keluar[concat],BIASA[[#This Row],[concat]],keluar[CTN])</f>
        <v>0</v>
      </c>
      <c r="I1356" s="16" t="str">
        <f>IF(BIASA[[#This Row],[CTN]]=BIASA[[#This Row],[AWAL]],"",BIASA[[#This Row],[CTN]])</f>
        <v/>
      </c>
    </row>
    <row r="1357" spans="1:9" x14ac:dyDescent="0.25">
      <c r="A1357" t="str">
        <f>LOWER(SUBSTITUTE(SUBSTITUTE(SUBSTITUTE(BIASA[[#This Row],[NAMA BARANG]]," ",""),"-",""),".",""))</f>
        <v>mapzipperjnta036</v>
      </c>
      <c r="B1357">
        <f>IF(BIASA[[#This Row],[CTN]]=0,"",COUNT($B$2:$B1356)+1)</f>
        <v>1355</v>
      </c>
      <c r="C1357" t="s">
        <v>1630</v>
      </c>
      <c r="D1357" s="9" t="s">
        <v>2780</v>
      </c>
      <c r="E1357">
        <f>SUM(BIASA[[#This Row],[AWAL]]-BIASA[[#This Row],[KELUAR]])</f>
        <v>1</v>
      </c>
      <c r="F1357">
        <v>1</v>
      </c>
      <c r="G1357" t="str">
        <f>IFERROR(INDEX(masuk[CTN],MATCH("B"&amp;ROW()-ROWS($A$1:$A$2),masuk[id],0)),"")</f>
        <v/>
      </c>
      <c r="H1357">
        <f>SUMIF(keluar[concat],BIASA[[#This Row],[concat]],keluar[CTN])</f>
        <v>0</v>
      </c>
      <c r="I1357" s="16" t="str">
        <f>IF(BIASA[[#This Row],[CTN]]=BIASA[[#This Row],[AWAL]],"",BIASA[[#This Row],[CTN]])</f>
        <v/>
      </c>
    </row>
    <row r="1358" spans="1:9" x14ac:dyDescent="0.25">
      <c r="A1358" t="str">
        <f>LOWER(SUBSTITUTE(SUBSTITUTE(SUBSTITUTE(BIASA[[#This Row],[NAMA BARANG]]," ",""),"-",""),".",""))</f>
        <v>mapzipperkcpoloshj</v>
      </c>
      <c r="B1358">
        <f>IF(BIASA[[#This Row],[CTN]]=0,"",COUNT($B$2:$B1357)+1)</f>
        <v>1356</v>
      </c>
      <c r="C1358" t="s">
        <v>1631</v>
      </c>
      <c r="D1358" s="9" t="s">
        <v>2882</v>
      </c>
      <c r="E1358">
        <f>SUM(BIASA[[#This Row],[AWAL]]-BIASA[[#This Row],[KELUAR]])</f>
        <v>3</v>
      </c>
      <c r="F1358">
        <v>3</v>
      </c>
      <c r="G1358" t="str">
        <f>IFERROR(INDEX(masuk[CTN],MATCH("B"&amp;ROW()-ROWS($A$1:$A$2),masuk[id],0)),"")</f>
        <v/>
      </c>
      <c r="H1358">
        <f>SUMIF(keluar[concat],BIASA[[#This Row],[concat]],keluar[CTN])</f>
        <v>0</v>
      </c>
      <c r="I1358" s="16" t="str">
        <f>IF(BIASA[[#This Row],[CTN]]=BIASA[[#This Row],[AWAL]],"",BIASA[[#This Row],[CTN]])</f>
        <v/>
      </c>
    </row>
    <row r="1359" spans="1:9" x14ac:dyDescent="0.25">
      <c r="A1359" t="str">
        <f>LOWER(SUBSTITUTE(SUBSTITUTE(SUBSTITUTE(BIASA[[#This Row],[NAMA BARANG]]," ",""),"-",""),".",""))</f>
        <v>mapzipperm213a5warnahjmm/hjtua</v>
      </c>
      <c r="B1359">
        <f>IF(BIASA[[#This Row],[CTN]]=0,"",COUNT($B$2:$B1358)+1)</f>
        <v>1357</v>
      </c>
      <c r="C1359" t="s">
        <v>1632</v>
      </c>
      <c r="D1359" s="9" t="s">
        <v>222</v>
      </c>
      <c r="E1359">
        <f>SUM(BIASA[[#This Row],[AWAL]]-BIASA[[#This Row],[KELUAR]])</f>
        <v>5</v>
      </c>
      <c r="F1359">
        <v>5</v>
      </c>
      <c r="G1359" t="str">
        <f>IFERROR(INDEX(masuk[CTN],MATCH("B"&amp;ROW()-ROWS($A$1:$A$2),masuk[id],0)),"")</f>
        <v/>
      </c>
      <c r="H1359">
        <f>SUMIF(keluar[concat],BIASA[[#This Row],[concat]],keluar[CTN])</f>
        <v>0</v>
      </c>
      <c r="I1359" s="16" t="str">
        <f>IF(BIASA[[#This Row],[CTN]]=BIASA[[#This Row],[AWAL]],"",BIASA[[#This Row],[CTN]])</f>
        <v/>
      </c>
    </row>
    <row r="1360" spans="1:9" x14ac:dyDescent="0.25">
      <c r="A1360" t="str">
        <f>LOWER(SUBSTITUTE(SUBSTITUTE(SUBSTITUTE(BIASA[[#This Row],[NAMA BARANG]]," ",""),"-",""),".",""))</f>
        <v>mapzippernta037</v>
      </c>
      <c r="B1360">
        <f>IF(BIASA[[#This Row],[CTN]]=0,"",COUNT($B$2:$B1359)+1)</f>
        <v>1358</v>
      </c>
      <c r="C1360" t="s">
        <v>1633</v>
      </c>
      <c r="D1360" s="9" t="s">
        <v>2796</v>
      </c>
      <c r="E1360">
        <f>SUM(BIASA[[#This Row],[AWAL]]-BIASA[[#This Row],[KELUAR]])</f>
        <v>2</v>
      </c>
      <c r="F1360">
        <v>2</v>
      </c>
      <c r="G1360" t="str">
        <f>IFERROR(INDEX(masuk[CTN],MATCH("B"&amp;ROW()-ROWS($A$1:$A$2),masuk[id],0)),"")</f>
        <v/>
      </c>
      <c r="H1360">
        <f>SUMIF(keluar[concat],BIASA[[#This Row],[concat]],keluar[CTN])</f>
        <v>0</v>
      </c>
      <c r="I1360" s="16" t="str">
        <f>IF(BIASA[[#This Row],[CTN]]=BIASA[[#This Row],[AWAL]],"",BIASA[[#This Row],[CTN]])</f>
        <v/>
      </c>
    </row>
    <row r="1361" spans="1:9" x14ac:dyDescent="0.25">
      <c r="A1361" t="str">
        <f>LOWER(SUBSTITUTE(SUBSTITUTE(SUBSTITUTE(BIASA[[#This Row],[NAMA BARANG]]," ",""),"-",""),".",""))</f>
        <v>mapzipperpelangi</v>
      </c>
      <c r="B1361">
        <f>IF(BIASA[[#This Row],[CTN]]=0,"",COUNT($B$2:$B1360)+1)</f>
        <v>1359</v>
      </c>
      <c r="C1361" t="s">
        <v>1634</v>
      </c>
      <c r="D1361" s="9" t="s">
        <v>2897</v>
      </c>
      <c r="E1361">
        <f>SUM(BIASA[[#This Row],[AWAL]]-BIASA[[#This Row],[KELUAR]])</f>
        <v>1</v>
      </c>
      <c r="F1361">
        <v>1</v>
      </c>
      <c r="G1361" t="str">
        <f>IFERROR(INDEX(masuk[CTN],MATCH("B"&amp;ROW()-ROWS($A$1:$A$2),masuk[id],0)),"")</f>
        <v/>
      </c>
      <c r="H1361">
        <f>SUMIF(keluar[concat],BIASA[[#This Row],[concat]],keluar[CTN])</f>
        <v>0</v>
      </c>
      <c r="I1361" s="16" t="str">
        <f>IF(BIASA[[#This Row],[CTN]]=BIASA[[#This Row],[AWAL]],"",BIASA[[#This Row],[CTN]])</f>
        <v/>
      </c>
    </row>
    <row r="1362" spans="1:9" x14ac:dyDescent="0.25">
      <c r="A1362" t="str">
        <f>LOWER(SUBSTITUTE(SUBSTITUTE(SUBSTITUTE(BIASA[[#This Row],[NAMA BARANG]]," ",""),"-",""),".",""))</f>
        <v>mapzipperpelangid57</v>
      </c>
      <c r="B1362">
        <f>IF(BIASA[[#This Row],[CTN]]=0,"",COUNT($B$2:$B1361)+1)</f>
        <v>1360</v>
      </c>
      <c r="C1362" t="s">
        <v>1635</v>
      </c>
      <c r="D1362" s="9" t="s">
        <v>2790</v>
      </c>
      <c r="E1362">
        <f>SUM(BIASA[[#This Row],[AWAL]]-BIASA[[#This Row],[KELUAR]])</f>
        <v>7</v>
      </c>
      <c r="F1362">
        <v>7</v>
      </c>
      <c r="G1362" t="str">
        <f>IFERROR(INDEX(masuk[CTN],MATCH("B"&amp;ROW()-ROWS($A$1:$A$2),masuk[id],0)),"")</f>
        <v/>
      </c>
      <c r="H1362">
        <f>SUMIF(keluar[concat],BIASA[[#This Row],[concat]],keluar[CTN])</f>
        <v>0</v>
      </c>
      <c r="I1362" s="16" t="str">
        <f>IF(BIASA[[#This Row],[CTN]]=BIASA[[#This Row],[AWAL]],"",BIASA[[#This Row],[CTN]])</f>
        <v/>
      </c>
    </row>
    <row r="1363" spans="1:9" x14ac:dyDescent="0.25">
      <c r="A1363" t="str">
        <f>LOWER(SUBSTITUTE(SUBSTITUTE(SUBSTITUTE(BIASA[[#This Row],[NAMA BARANG]]," ",""),"-",""),".",""))</f>
        <v>mapzippersikakuning</v>
      </c>
      <c r="B1363">
        <f>IF(BIASA[[#This Row],[CTN]]=0,"",COUNT($B$2:$B1362)+1)</f>
        <v>1361</v>
      </c>
      <c r="C1363" t="s">
        <v>1636</v>
      </c>
      <c r="D1363" s="9" t="s">
        <v>216</v>
      </c>
      <c r="E1363">
        <f>SUM(BIASA[[#This Row],[AWAL]]-BIASA[[#This Row],[KELUAR]])</f>
        <v>1</v>
      </c>
      <c r="F1363">
        <v>1</v>
      </c>
      <c r="G1363" t="str">
        <f>IFERROR(INDEX(masuk[CTN],MATCH("B"&amp;ROW()-ROWS($A$1:$A$2),masuk[id],0)),"")</f>
        <v/>
      </c>
      <c r="H1363">
        <f>SUMIF(keluar[concat],BIASA[[#This Row],[concat]],keluar[CTN])</f>
        <v>0</v>
      </c>
      <c r="I1363" s="16" t="str">
        <f>IF(BIASA[[#This Row],[CTN]]=BIASA[[#This Row],[AWAL]],"",BIASA[[#This Row],[CTN]])</f>
        <v/>
      </c>
    </row>
    <row r="1364" spans="1:9" x14ac:dyDescent="0.25">
      <c r="A1364" t="str">
        <f>LOWER(SUBSTITUTE(SUBSTITUTE(SUBSTITUTE(BIASA[[#This Row],[NAMA BARANG]]," ",""),"-",""),".",""))</f>
        <v>mapzippertf22b6bf53</v>
      </c>
      <c r="B1364">
        <f>IF(BIASA[[#This Row],[CTN]]=0,"",COUNT($B$2:$B1363)+1)</f>
        <v>1362</v>
      </c>
      <c r="C1364" t="s">
        <v>1637</v>
      </c>
      <c r="D1364" s="9" t="s">
        <v>2798</v>
      </c>
      <c r="E1364">
        <f>SUM(BIASA[[#This Row],[AWAL]]-BIASA[[#This Row],[KELUAR]])</f>
        <v>8</v>
      </c>
      <c r="F1364">
        <v>8</v>
      </c>
      <c r="G1364" t="str">
        <f>IFERROR(INDEX(masuk[CTN],MATCH("B"&amp;ROW()-ROWS($A$1:$A$2),masuk[id],0)),"")</f>
        <v/>
      </c>
      <c r="H1364">
        <f>SUMIF(keluar[concat],BIASA[[#This Row],[concat]],keluar[CTN])</f>
        <v>0</v>
      </c>
      <c r="I1364" s="16" t="str">
        <f>IF(BIASA[[#This Row],[CTN]]=BIASA[[#This Row],[AWAL]],"",BIASA[[#This Row],[CTN]])</f>
        <v/>
      </c>
    </row>
    <row r="1365" spans="1:9" x14ac:dyDescent="0.25">
      <c r="A1365" t="str">
        <f>LOWER(SUBSTITUTE(SUBSTITUTE(SUBSTITUTE(BIASA[[#This Row],[NAMA BARANG]]," ",""),"-",""),".",""))</f>
        <v>mapzippertf23a5bf54</v>
      </c>
      <c r="B1365">
        <f>IF(BIASA[[#This Row],[CTN]]=0,"",COUNT($B$2:$B1364)+1)</f>
        <v>1363</v>
      </c>
      <c r="C1365" t="s">
        <v>1638</v>
      </c>
      <c r="D1365" s="9" t="s">
        <v>2819</v>
      </c>
      <c r="E1365">
        <f>SUM(BIASA[[#This Row],[AWAL]]-BIASA[[#This Row],[KELUAR]])</f>
        <v>24</v>
      </c>
      <c r="F1365">
        <v>24</v>
      </c>
      <c r="G1365" t="str">
        <f>IFERROR(INDEX(masuk[CTN],MATCH("B"&amp;ROW()-ROWS($A$1:$A$2),masuk[id],0)),"")</f>
        <v/>
      </c>
      <c r="H1365">
        <f>SUMIF(keluar[concat],BIASA[[#This Row],[concat]],keluar[CTN])</f>
        <v>0</v>
      </c>
      <c r="I1365" s="16" t="str">
        <f>IF(BIASA[[#This Row],[CTN]]=BIASA[[#This Row],[AWAL]],"",BIASA[[#This Row],[CTN]])</f>
        <v/>
      </c>
    </row>
    <row r="1366" spans="1:9" x14ac:dyDescent="0.25">
      <c r="A1366" t="str">
        <f>LOWER(SUBSTITUTE(SUBSTITUTE(SUBSTITUTE(BIASA[[#This Row],[NAMA BARANG]]," ",""),"-",""),".",""))</f>
        <v>mapzippertf24a4</v>
      </c>
      <c r="B1366">
        <f>IF(BIASA[[#This Row],[CTN]]=0,"",COUNT($B$2:$B1365)+1)</f>
        <v>1364</v>
      </c>
      <c r="C1366" t="s">
        <v>1639</v>
      </c>
      <c r="D1366" s="9" t="s">
        <v>2795</v>
      </c>
      <c r="E1366">
        <f>SUM(BIASA[[#This Row],[AWAL]]-BIASA[[#This Row],[KELUAR]])</f>
        <v>32</v>
      </c>
      <c r="F1366">
        <v>32</v>
      </c>
      <c r="G1366" t="str">
        <f>IFERROR(INDEX(masuk[CTN],MATCH("B"&amp;ROW()-ROWS($A$1:$A$2),masuk[id],0)),"")</f>
        <v/>
      </c>
      <c r="H1366">
        <f>SUMIF(keluar[concat],BIASA[[#This Row],[concat]],keluar[CTN])</f>
        <v>0</v>
      </c>
      <c r="I1366" s="16" t="str">
        <f>IF(BIASA[[#This Row],[CTN]]=BIASA[[#This Row],[AWAL]],"",BIASA[[#This Row],[CTN]])</f>
        <v/>
      </c>
    </row>
    <row r="1367" spans="1:9" x14ac:dyDescent="0.25">
      <c r="A1367" t="str">
        <f>LOWER(SUBSTITUTE(SUBSTITUTE(SUBSTITUTE(BIASA[[#This Row],[NAMA BARANG]]," ",""),"-",""),".",""))</f>
        <v>mapzippertf25b4</v>
      </c>
      <c r="B1367">
        <f>IF(BIASA[[#This Row],[CTN]]=0,"",COUNT($B$2:$B1366)+1)</f>
        <v>1365</v>
      </c>
      <c r="C1367" t="s">
        <v>1640</v>
      </c>
      <c r="D1367" s="9" t="s">
        <v>2828</v>
      </c>
      <c r="E1367">
        <f>SUM(BIASA[[#This Row],[AWAL]]-BIASA[[#This Row],[KELUAR]])</f>
        <v>31</v>
      </c>
      <c r="F1367">
        <v>31</v>
      </c>
      <c r="G1367" t="str">
        <f>IFERROR(INDEX(masuk[CTN],MATCH("B"&amp;ROW()-ROWS($A$1:$A$2),masuk[id],0)),"")</f>
        <v/>
      </c>
      <c r="H1367">
        <f>SUMIF(keluar[concat],BIASA[[#This Row],[concat]],keluar[CTN])</f>
        <v>0</v>
      </c>
      <c r="I1367" s="16" t="str">
        <f>IF(BIASA[[#This Row],[CTN]]=BIASA[[#This Row],[AWAL]],"",BIASA[[#This Row],[CTN]])</f>
        <v/>
      </c>
    </row>
    <row r="1368" spans="1:9" x14ac:dyDescent="0.25">
      <c r="A1368" t="str">
        <f>LOWER(SUBSTITUTE(SUBSTITUTE(SUBSTITUTE(BIASA[[#This Row],[NAMA BARANG]]," ",""),"-",""),".",""))</f>
        <v>map/bagfileen0103f</v>
      </c>
      <c r="B1368">
        <f>IF(BIASA[[#This Row],[CTN]]=0,"",COUNT($B$2:$B1367)+1)</f>
        <v>1366</v>
      </c>
      <c r="C1368" t="s">
        <v>1641</v>
      </c>
      <c r="D1368" s="9" t="s">
        <v>211</v>
      </c>
      <c r="E1368">
        <f>SUM(BIASA[[#This Row],[AWAL]]-BIASA[[#This Row],[KELUAR]])</f>
        <v>3</v>
      </c>
      <c r="F1368">
        <v>3</v>
      </c>
      <c r="G1368" t="str">
        <f>IFERROR(INDEX(masuk[CTN],MATCH("B"&amp;ROW()-ROWS($A$1:$A$2),masuk[id],0)),"")</f>
        <v/>
      </c>
      <c r="H1368">
        <f>SUMIF(keluar[concat],BIASA[[#This Row],[concat]],keluar[CTN])</f>
        <v>0</v>
      </c>
      <c r="I1368" s="16" t="str">
        <f>IF(BIASA[[#This Row],[CTN]]=BIASA[[#This Row],[AWAL]],"",BIASA[[#This Row],[CTN]])</f>
        <v/>
      </c>
    </row>
    <row r="1369" spans="1:9" x14ac:dyDescent="0.25">
      <c r="A1369" t="str">
        <f>LOWER(SUBSTITUTE(SUBSTITUTE(SUBSTITUTE(BIASA[[#This Row],[NAMA BARANG]]," ",""),"-",""),".",""))</f>
        <v>map/bagfilem6861</v>
      </c>
      <c r="B1369">
        <f>IF(BIASA[[#This Row],[CTN]]=0,"",COUNT($B$2:$B1368)+1)</f>
        <v>1367</v>
      </c>
      <c r="C1369" t="s">
        <v>1642</v>
      </c>
      <c r="D1369" s="9" t="s">
        <v>2975</v>
      </c>
      <c r="E1369">
        <f>SUM(BIASA[[#This Row],[AWAL]]-BIASA[[#This Row],[KELUAR]])</f>
        <v>2</v>
      </c>
      <c r="F1369">
        <v>2</v>
      </c>
      <c r="G1369" t="str">
        <f>IFERROR(INDEX(masuk[CTN],MATCH("B"&amp;ROW()-ROWS($A$1:$A$2),masuk[id],0)),"")</f>
        <v/>
      </c>
      <c r="H1369">
        <f>SUMIF(keluar[concat],BIASA[[#This Row],[concat]],keluar[CTN])</f>
        <v>0</v>
      </c>
      <c r="I1369" s="16" t="str">
        <f>IF(BIASA[[#This Row],[CTN]]=BIASA[[#This Row],[AWAL]],"",BIASA[[#This Row],[CTN]])</f>
        <v/>
      </c>
    </row>
    <row r="1370" spans="1:9" x14ac:dyDescent="0.25">
      <c r="A1370" t="str">
        <f>LOWER(SUBSTITUTE(SUBSTITUTE(SUBSTITUTE(BIASA[[#This Row],[NAMA BARANG]]," ",""),"-",""),".",""))</f>
        <v>map/schoolbagkcg2zip12</v>
      </c>
      <c r="B1370">
        <f>IF(BIASA[[#This Row],[CTN]]=0,"",COUNT($B$2:$B1369)+1)</f>
        <v>1368</v>
      </c>
      <c r="C1370" t="s">
        <v>1643</v>
      </c>
      <c r="D1370" s="9">
        <v>180</v>
      </c>
      <c r="E1370">
        <f>SUM(BIASA[[#This Row],[AWAL]]-BIASA[[#This Row],[KELUAR]])</f>
        <v>31</v>
      </c>
      <c r="F1370">
        <v>31</v>
      </c>
      <c r="G1370" t="str">
        <f>IFERROR(INDEX(masuk[CTN],MATCH("B"&amp;ROW()-ROWS($A$1:$A$2),masuk[id],0)),"")</f>
        <v/>
      </c>
      <c r="H1370">
        <f>SUMIF(keluar[concat],BIASA[[#This Row],[concat]],keluar[CTN])</f>
        <v>0</v>
      </c>
      <c r="I1370" s="16" t="str">
        <f>IF(BIASA[[#This Row],[CTN]]=BIASA[[#This Row],[AWAL]],"",BIASA[[#This Row],[CTN]])</f>
        <v/>
      </c>
    </row>
    <row r="1371" spans="1:9" x14ac:dyDescent="0.25">
      <c r="A1371" t="str">
        <f>LOWER(SUBSTITUTE(SUBSTITUTE(SUBSTITUTE(BIASA[[#This Row],[NAMA BARANG]]," ",""),"-",""),".",""))</f>
        <v>map/zipperbagtrixen1101</v>
      </c>
      <c r="B1371">
        <f>IF(BIASA[[#This Row],[CTN]]=0,"",COUNT($B$2:$B1370)+1)</f>
        <v>1369</v>
      </c>
      <c r="C1371" t="s">
        <v>1644</v>
      </c>
      <c r="D1371" s="9" t="s">
        <v>2779</v>
      </c>
      <c r="E1371">
        <f>SUM(BIASA[[#This Row],[AWAL]]-BIASA[[#This Row],[KELUAR]])</f>
        <v>13</v>
      </c>
      <c r="F1371">
        <v>13</v>
      </c>
      <c r="G1371" t="str">
        <f>IFERROR(INDEX(masuk[CTN],MATCH("B"&amp;ROW()-ROWS($A$1:$A$2),masuk[id],0)),"")</f>
        <v/>
      </c>
      <c r="H1371">
        <f>SUMIF(keluar[concat],BIASA[[#This Row],[concat]],keluar[CTN])</f>
        <v>0</v>
      </c>
      <c r="I1371" s="16" t="str">
        <f>IF(BIASA[[#This Row],[CTN]]=BIASA[[#This Row],[AWAL]],"",BIASA[[#This Row],[CTN]])</f>
        <v/>
      </c>
    </row>
    <row r="1372" spans="1:9" x14ac:dyDescent="0.25">
      <c r="A1372" t="str">
        <f>LOWER(SUBSTITUTE(SUBSTITUTE(SUBSTITUTE(BIASA[[#This Row],[NAMA BARANG]]," ",""),"-",""),".",""))</f>
        <v>masker3ply</v>
      </c>
      <c r="B1372">
        <f>IF(BIASA[[#This Row],[CTN]]=0,"",COUNT($B$2:$B1371)+1)</f>
        <v>1370</v>
      </c>
      <c r="C1372" t="s">
        <v>1645</v>
      </c>
      <c r="D1372" s="9" t="s">
        <v>2864</v>
      </c>
      <c r="E1372">
        <f>SUM(BIASA[[#This Row],[AWAL]]-BIASA[[#This Row],[KELUAR]])</f>
        <v>29</v>
      </c>
      <c r="F1372">
        <v>29</v>
      </c>
      <c r="G1372" t="str">
        <f>IFERROR(INDEX(masuk[CTN],MATCH("B"&amp;ROW()-ROWS($A$1:$A$2),masuk[id],0)),"")</f>
        <v/>
      </c>
      <c r="H1372">
        <f>SUMIF(keluar[concat],BIASA[[#This Row],[concat]],keluar[CTN])</f>
        <v>0</v>
      </c>
      <c r="I1372" s="16" t="str">
        <f>IF(BIASA[[#This Row],[CTN]]=BIASA[[#This Row],[AWAL]],"",BIASA[[#This Row],[CTN]])</f>
        <v/>
      </c>
    </row>
    <row r="1373" spans="1:9" x14ac:dyDescent="0.25">
      <c r="A1373" t="str">
        <f>LOWER(SUBSTITUTE(SUBSTITUTE(SUBSTITUTE(BIASA[[#This Row],[NAMA BARANG]]," ",""),"-",""),".",""))</f>
        <v>maskertcare</v>
      </c>
      <c r="B1373">
        <f>IF(BIASA[[#This Row],[CTN]]=0,"",COUNT($B$2:$B1372)+1)</f>
        <v>1371</v>
      </c>
      <c r="C1373" t="s">
        <v>1646</v>
      </c>
      <c r="D1373" s="9" t="s">
        <v>2976</v>
      </c>
      <c r="E1373">
        <f>SUM(BIASA[[#This Row],[AWAL]]-BIASA[[#This Row],[KELUAR]])</f>
        <v>8</v>
      </c>
      <c r="F1373">
        <v>8</v>
      </c>
      <c r="G1373" t="str">
        <f>IFERROR(INDEX(masuk[CTN],MATCH("B"&amp;ROW()-ROWS($A$1:$A$2),masuk[id],0)),"")</f>
        <v/>
      </c>
      <c r="H1373">
        <f>SUMIF(keluar[concat],BIASA[[#This Row],[concat]],keluar[CTN])</f>
        <v>0</v>
      </c>
      <c r="I1373" s="16" t="str">
        <f>IF(BIASA[[#This Row],[CTN]]=BIASA[[#This Row],[AWAL]],"",BIASA[[#This Row],[CTN]])</f>
        <v/>
      </c>
    </row>
    <row r="1374" spans="1:9" x14ac:dyDescent="0.25">
      <c r="A1374" t="str">
        <f>LOWER(SUBSTITUTE(SUBSTITUTE(SUBSTITUTE(BIASA[[#This Row],[NAMA BARANG]]," ",""),"-",""),".",""))</f>
        <v>mechdebossdbmp300</v>
      </c>
      <c r="B1374">
        <f>IF(BIASA[[#This Row],[CTN]]=0,"",COUNT($B$2:$B1373)+1)</f>
        <v>1372</v>
      </c>
      <c r="C1374" t="s">
        <v>1647</v>
      </c>
      <c r="D1374" s="9" t="s">
        <v>2858</v>
      </c>
      <c r="E1374">
        <f>SUM(BIASA[[#This Row],[AWAL]]-BIASA[[#This Row],[KELUAR]])</f>
        <v>32</v>
      </c>
      <c r="F1374">
        <v>32</v>
      </c>
      <c r="G1374" t="str">
        <f>IFERROR(INDEX(masuk[CTN],MATCH("B"&amp;ROW()-ROWS($A$1:$A$2),masuk[id],0)),"")</f>
        <v/>
      </c>
      <c r="H1374">
        <f>SUMIF(keluar[concat],BIASA[[#This Row],[concat]],keluar[CTN])</f>
        <v>0</v>
      </c>
      <c r="I1374" s="16" t="str">
        <f>IF(BIASA[[#This Row],[CTN]]=BIASA[[#This Row],[AWAL]],"",BIASA[[#This Row],[CTN]])</f>
        <v/>
      </c>
    </row>
    <row r="1375" spans="1:9" x14ac:dyDescent="0.25">
      <c r="A1375" t="str">
        <f>LOWER(SUBSTITUTE(SUBSTITUTE(SUBSTITUTE(BIASA[[#This Row],[NAMA BARANG]]," ",""),"-",""),".",""))</f>
        <v>mechpen109a(1x4)</v>
      </c>
      <c r="B1375">
        <f>IF(BIASA[[#This Row],[CTN]]=0,"",COUNT($B$2:$B1374)+1)</f>
        <v>1373</v>
      </c>
      <c r="C1375" t="s">
        <v>1648</v>
      </c>
      <c r="D1375" s="9" t="s">
        <v>2841</v>
      </c>
      <c r="E1375">
        <f>SUM(BIASA[[#This Row],[AWAL]]-BIASA[[#This Row],[KELUAR]])</f>
        <v>22</v>
      </c>
      <c r="F1375">
        <v>22</v>
      </c>
      <c r="G1375" t="str">
        <f>IFERROR(INDEX(masuk[CTN],MATCH("B"&amp;ROW()-ROWS($A$1:$A$2),masuk[id],0)),"")</f>
        <v/>
      </c>
      <c r="H1375">
        <f>SUMIF(keluar[concat],BIASA[[#This Row],[concat]],keluar[CTN])</f>
        <v>0</v>
      </c>
      <c r="I1375" s="16" t="str">
        <f>IF(BIASA[[#This Row],[CTN]]=BIASA[[#This Row],[AWAL]],"",BIASA[[#This Row],[CTN]])</f>
        <v/>
      </c>
    </row>
    <row r="1376" spans="1:9" x14ac:dyDescent="0.25">
      <c r="A1376" t="str">
        <f>LOWER(SUBSTITUTE(SUBSTITUTE(SUBSTITUTE(BIASA[[#This Row],[NAMA BARANG]]," ",""),"-",""),".",""))</f>
        <v>mechpen2978(2,0)</v>
      </c>
      <c r="B1376">
        <f>IF(BIASA[[#This Row],[CTN]]=0,"",COUNT($B$2:$B1375)+1)</f>
        <v>1374</v>
      </c>
      <c r="C1376" t="s">
        <v>1649</v>
      </c>
      <c r="D1376" s="9" t="s">
        <v>207</v>
      </c>
      <c r="E1376">
        <f>SUM(BIASA[[#This Row],[AWAL]]-BIASA[[#This Row],[KELUAR]])</f>
        <v>4</v>
      </c>
      <c r="F1376">
        <v>4</v>
      </c>
      <c r="G1376" t="str">
        <f>IFERROR(INDEX(masuk[CTN],MATCH("B"&amp;ROW()-ROWS($A$1:$A$2),masuk[id],0)),"")</f>
        <v/>
      </c>
      <c r="H1376">
        <f>SUMIF(keluar[concat],BIASA[[#This Row],[concat]],keluar[CTN])</f>
        <v>0</v>
      </c>
      <c r="I1376" s="16" t="str">
        <f>IF(BIASA[[#This Row],[CTN]]=BIASA[[#This Row],[AWAL]],"",BIASA[[#This Row],[CTN]])</f>
        <v/>
      </c>
    </row>
    <row r="1377" spans="1:9" x14ac:dyDescent="0.25">
      <c r="A1377" t="str">
        <f>LOWER(SUBSTITUTE(SUBSTITUTE(SUBSTITUTE(BIASA[[#This Row],[NAMA BARANG]]," ",""),"-",""),".",""))</f>
        <v>mechpenbearc100630no3058</v>
      </c>
      <c r="B1377">
        <f>IF(BIASA[[#This Row],[CTN]]=0,"",COUNT($B$2:$B1376)+1)</f>
        <v>1375</v>
      </c>
      <c r="C1377" t="s">
        <v>1650</v>
      </c>
      <c r="D1377" s="9" t="s">
        <v>207</v>
      </c>
      <c r="E1377">
        <f>SUM(BIASA[[#This Row],[AWAL]]-BIASA[[#This Row],[KELUAR]])</f>
        <v>18</v>
      </c>
      <c r="F1377">
        <v>18</v>
      </c>
      <c r="G1377" t="str">
        <f>IFERROR(INDEX(masuk[CTN],MATCH("B"&amp;ROW()-ROWS($A$1:$A$2),masuk[id],0)),"")</f>
        <v/>
      </c>
      <c r="H1377">
        <f>SUMIF(keluar[concat],BIASA[[#This Row],[concat]],keluar[CTN])</f>
        <v>0</v>
      </c>
      <c r="I1377" s="16" t="str">
        <f>IF(BIASA[[#This Row],[CTN]]=BIASA[[#This Row],[AWAL]],"",BIASA[[#This Row],[CTN]])</f>
        <v/>
      </c>
    </row>
    <row r="1378" spans="1:9" x14ac:dyDescent="0.25">
      <c r="A1378" t="str">
        <f>LOWER(SUBSTITUTE(SUBSTITUTE(SUBSTITUTE(BIASA[[#This Row],[NAMA BARANG]]," ",""),"-",""),".",""))</f>
        <v>mechpendebozz12wdbcmp500</v>
      </c>
      <c r="B1378">
        <f>IF(BIASA[[#This Row],[CTN]]=0,"",COUNT($B$2:$B1377)+1)</f>
        <v>1376</v>
      </c>
      <c r="C1378" t="s">
        <v>1651</v>
      </c>
      <c r="D1378" s="9" t="s">
        <v>2858</v>
      </c>
      <c r="E1378">
        <f>SUM(BIASA[[#This Row],[AWAL]]-BIASA[[#This Row],[KELUAR]])</f>
        <v>1</v>
      </c>
      <c r="F1378">
        <v>1</v>
      </c>
      <c r="G1378" t="str">
        <f>IFERROR(INDEX(masuk[CTN],MATCH("B"&amp;ROW()-ROWS($A$1:$A$2),masuk[id],0)),"")</f>
        <v/>
      </c>
      <c r="H1378">
        <f>SUMIF(keluar[concat],BIASA[[#This Row],[concat]],keluar[CTN])</f>
        <v>0</v>
      </c>
      <c r="I1378" s="16" t="str">
        <f>IF(BIASA[[#This Row],[CTN]]=BIASA[[#This Row],[AWAL]],"",BIASA[[#This Row],[CTN]])</f>
        <v/>
      </c>
    </row>
    <row r="1379" spans="1:9" x14ac:dyDescent="0.25">
      <c r="A1379" t="str">
        <f>LOWER(SUBSTITUTE(SUBSTITUTE(SUBSTITUTE(BIASA[[#This Row],[NAMA BARANG]]," ",""),"-",""),".",""))</f>
        <v>mechpenhn2003hanaro</v>
      </c>
      <c r="B1379">
        <f>IF(BIASA[[#This Row],[CTN]]=0,"",COUNT($B$2:$B1378)+1)</f>
        <v>1377</v>
      </c>
      <c r="C1379" t="s">
        <v>1652</v>
      </c>
      <c r="D1379" s="9" t="s">
        <v>2798</v>
      </c>
      <c r="E1379">
        <f>SUM(BIASA[[#This Row],[AWAL]]-BIASA[[#This Row],[KELUAR]])</f>
        <v>3</v>
      </c>
      <c r="F1379">
        <v>3</v>
      </c>
      <c r="G1379" t="str">
        <f>IFERROR(INDEX(masuk[CTN],MATCH("B"&amp;ROW()-ROWS($A$1:$A$2),masuk[id],0)),"")</f>
        <v/>
      </c>
      <c r="H1379">
        <f>SUMIF(keluar[concat],BIASA[[#This Row],[concat]],keluar[CTN])</f>
        <v>0</v>
      </c>
      <c r="I1379" s="16" t="str">
        <f>IF(BIASA[[#This Row],[CTN]]=BIASA[[#This Row],[AWAL]],"",BIASA[[#This Row],[CTN]])</f>
        <v/>
      </c>
    </row>
    <row r="1380" spans="1:9" x14ac:dyDescent="0.25">
      <c r="A1380" t="str">
        <f>LOWER(SUBSTITUTE(SUBSTITUTE(SUBSTITUTE(BIASA[[#This Row],[NAMA BARANG]]," ",""),"-",""),".",""))</f>
        <v>mechpenkukumaluhb258(@50pc)</v>
      </c>
      <c r="B1380">
        <f>IF(BIASA[[#This Row],[CTN]]=0,"",COUNT($B$2:$B1379)+1)</f>
        <v>1378</v>
      </c>
      <c r="C1380" t="s">
        <v>1653</v>
      </c>
      <c r="D1380" s="9" t="s">
        <v>2799</v>
      </c>
      <c r="E1380">
        <f>SUM(BIASA[[#This Row],[AWAL]]-BIASA[[#This Row],[KELUAR]])</f>
        <v>1</v>
      </c>
      <c r="F1380">
        <v>1</v>
      </c>
      <c r="G1380" t="str">
        <f>IFERROR(INDEX(masuk[CTN],MATCH("B"&amp;ROW()-ROWS($A$1:$A$2),masuk[id],0)),"")</f>
        <v/>
      </c>
      <c r="H1380">
        <f>SUMIF(keluar[concat],BIASA[[#This Row],[concat]],keluar[CTN])</f>
        <v>0</v>
      </c>
      <c r="I1380" s="16" t="str">
        <f>IF(BIASA[[#This Row],[CTN]]=BIASA[[#This Row],[AWAL]],"",BIASA[[#This Row],[CTN]])</f>
        <v/>
      </c>
    </row>
    <row r="1381" spans="1:9" x14ac:dyDescent="0.25">
      <c r="A1381" t="str">
        <f>LOWER(SUBSTITUTE(SUBSTITUTE(SUBSTITUTE(BIASA[[#This Row],[NAMA BARANG]]," ",""),"-",""),".",""))</f>
        <v>mechpensil3049</v>
      </c>
      <c r="B1381">
        <f>IF(BIASA[[#This Row],[CTN]]=0,"",COUNT($B$2:$B1380)+1)</f>
        <v>1379</v>
      </c>
      <c r="C1381" t="s">
        <v>1654</v>
      </c>
      <c r="D1381" s="9" t="s">
        <v>207</v>
      </c>
      <c r="E1381">
        <f>SUM(BIASA[[#This Row],[AWAL]]-BIASA[[#This Row],[KELUAR]])</f>
        <v>3</v>
      </c>
      <c r="F1381">
        <v>3</v>
      </c>
      <c r="G1381" t="str">
        <f>IFERROR(INDEX(masuk[CTN],MATCH("B"&amp;ROW()-ROWS($A$1:$A$2),masuk[id],0)),"")</f>
        <v/>
      </c>
      <c r="H1381">
        <f>SUMIF(keluar[concat],BIASA[[#This Row],[concat]],keluar[CTN])</f>
        <v>0</v>
      </c>
      <c r="I1381" s="16" t="str">
        <f>IF(BIASA[[#This Row],[CTN]]=BIASA[[#This Row],[AWAL]],"",BIASA[[#This Row],[CTN]])</f>
        <v/>
      </c>
    </row>
    <row r="1382" spans="1:9" x14ac:dyDescent="0.25">
      <c r="A1382" t="str">
        <f>LOWER(SUBSTITUTE(SUBSTITUTE(SUBSTITUTE(BIASA[[#This Row],[NAMA BARANG]]," ",""),"-",""),".",""))</f>
        <v>mechpensil405</v>
      </c>
      <c r="B1382">
        <f>IF(BIASA[[#This Row],[CTN]]=0,"",COUNT($B$2:$B1381)+1)</f>
        <v>1380</v>
      </c>
      <c r="C1382" t="s">
        <v>1655</v>
      </c>
      <c r="D1382" s="9" t="s">
        <v>207</v>
      </c>
      <c r="E1382">
        <f>SUM(BIASA[[#This Row],[AWAL]]-BIASA[[#This Row],[KELUAR]])</f>
        <v>3</v>
      </c>
      <c r="F1382">
        <v>3</v>
      </c>
      <c r="G1382" t="str">
        <f>IFERROR(INDEX(masuk[CTN],MATCH("B"&amp;ROW()-ROWS($A$1:$A$2),masuk[id],0)),"")</f>
        <v/>
      </c>
      <c r="H1382">
        <f>SUMIF(keluar[concat],BIASA[[#This Row],[concat]],keluar[CTN])</f>
        <v>0</v>
      </c>
      <c r="I1382" s="16" t="str">
        <f>IF(BIASA[[#This Row],[CTN]]=BIASA[[#This Row],[AWAL]],"",BIASA[[#This Row],[CTN]])</f>
        <v/>
      </c>
    </row>
    <row r="1383" spans="1:9" x14ac:dyDescent="0.25">
      <c r="A1383" t="str">
        <f>LOWER(SUBSTITUTE(SUBSTITUTE(SUBSTITUTE(BIASA[[#This Row],[NAMA BARANG]]," ",""),"-",""),".",""))</f>
        <v>mechpensilbensiaab/hk/pr(p1260)</v>
      </c>
      <c r="B1383">
        <f>IF(BIASA[[#This Row],[CTN]]=0,"",COUNT($B$2:$B1382)+1)</f>
        <v>1381</v>
      </c>
      <c r="C1383" t="s">
        <v>1656</v>
      </c>
      <c r="D1383" s="9" t="s">
        <v>207</v>
      </c>
      <c r="E1383">
        <f>SUM(BIASA[[#This Row],[AWAL]]-BIASA[[#This Row],[KELUAR]])</f>
        <v>8</v>
      </c>
      <c r="F1383">
        <v>8</v>
      </c>
      <c r="G1383" t="str">
        <f>IFERROR(INDEX(masuk[CTN],MATCH("B"&amp;ROW()-ROWS($A$1:$A$2),masuk[id],0)),"")</f>
        <v/>
      </c>
      <c r="H1383">
        <f>SUMIF(keluar[concat],BIASA[[#This Row],[concat]],keluar[CTN])</f>
        <v>0</v>
      </c>
      <c r="I1383" s="16" t="str">
        <f>IF(BIASA[[#This Row],[CTN]]=BIASA[[#This Row],[AWAL]],"",BIASA[[#This Row],[CTN]])</f>
        <v/>
      </c>
    </row>
    <row r="1384" spans="1:9" x14ac:dyDescent="0.25">
      <c r="A1384" t="str">
        <f>LOWER(SUBSTITUTE(SUBSTITUTE(SUBSTITUTE(BIASA[[#This Row],[NAMA BARANG]]," ",""),"-",""),".",""))</f>
        <v>mechpensilc100630ab8008</v>
      </c>
      <c r="B1384">
        <f>IF(BIASA[[#This Row],[CTN]]=0,"",COUNT($B$2:$B1383)+1)</f>
        <v>1382</v>
      </c>
      <c r="C1384" t="s">
        <v>1657</v>
      </c>
      <c r="D1384" s="9" t="s">
        <v>207</v>
      </c>
      <c r="E1384">
        <f>SUM(BIASA[[#This Row],[AWAL]]-BIASA[[#This Row],[KELUAR]])</f>
        <v>7</v>
      </c>
      <c r="F1384">
        <v>7</v>
      </c>
      <c r="G1384" t="str">
        <f>IFERROR(INDEX(masuk[CTN],MATCH("B"&amp;ROW()-ROWS($A$1:$A$2),masuk[id],0)),"")</f>
        <v/>
      </c>
      <c r="H1384">
        <f>SUMIF(keluar[concat],BIASA[[#This Row],[concat]],keluar[CTN])</f>
        <v>0</v>
      </c>
      <c r="I1384" s="16" t="str">
        <f>IF(BIASA[[#This Row],[CTN]]=BIASA[[#This Row],[AWAL]],"",BIASA[[#This Row],[CTN]])</f>
        <v/>
      </c>
    </row>
    <row r="1385" spans="1:9" x14ac:dyDescent="0.25">
      <c r="A1385" t="str">
        <f>LOWER(SUBSTITUTE(SUBSTITUTE(SUBSTITUTE(BIASA[[#This Row],[NAMA BARANG]]," ",""),"-",""),".",""))</f>
        <v>mechpensilcolourdisneyc100348</v>
      </c>
      <c r="B1385">
        <f>IF(BIASA[[#This Row],[CTN]]=0,"",COUNT($B$2:$B1384)+1)</f>
        <v>1383</v>
      </c>
      <c r="C1385" t="s">
        <v>1658</v>
      </c>
      <c r="D1385" s="9" t="s">
        <v>2854</v>
      </c>
      <c r="E1385">
        <f>SUM(BIASA[[#This Row],[AWAL]]-BIASA[[#This Row],[KELUAR]])</f>
        <v>1</v>
      </c>
      <c r="F1385">
        <v>1</v>
      </c>
      <c r="G1385" t="str">
        <f>IFERROR(INDEX(masuk[CTN],MATCH("B"&amp;ROW()-ROWS($A$1:$A$2),masuk[id],0)),"")</f>
        <v/>
      </c>
      <c r="H1385">
        <f>SUMIF(keluar[concat],BIASA[[#This Row],[concat]],keluar[CTN])</f>
        <v>0</v>
      </c>
      <c r="I1385" s="16" t="str">
        <f>IF(BIASA[[#This Row],[CTN]]=BIASA[[#This Row],[AWAL]],"",BIASA[[#This Row],[CTN]])</f>
        <v/>
      </c>
    </row>
    <row r="1386" spans="1:9" x14ac:dyDescent="0.25">
      <c r="A1386" t="str">
        <f>LOWER(SUBSTITUTE(SUBSTITUTE(SUBSTITUTE(BIASA[[#This Row],[NAMA BARANG]]," ",""),"-",""),".",""))</f>
        <v>mechpensilcolourdisneypr6w(1)/hk(2)</v>
      </c>
      <c r="B1386">
        <f>IF(BIASA[[#This Row],[CTN]]=0,"",COUNT($B$2:$B1385)+1)</f>
        <v>1384</v>
      </c>
      <c r="C1386" t="s">
        <v>1659</v>
      </c>
      <c r="D1386" s="9" t="s">
        <v>2854</v>
      </c>
      <c r="E1386">
        <f>SUM(BIASA[[#This Row],[AWAL]]-BIASA[[#This Row],[KELUAR]])</f>
        <v>3</v>
      </c>
      <c r="F1386">
        <v>3</v>
      </c>
      <c r="G1386" t="str">
        <f>IFERROR(INDEX(masuk[CTN],MATCH("B"&amp;ROW()-ROWS($A$1:$A$2),masuk[id],0)),"")</f>
        <v/>
      </c>
      <c r="H1386">
        <f>SUMIF(keluar[concat],BIASA[[#This Row],[concat]],keluar[CTN])</f>
        <v>0</v>
      </c>
      <c r="I1386" s="16" t="str">
        <f>IF(BIASA[[#This Row],[CTN]]=BIASA[[#This Row],[AWAL]],"",BIASA[[#This Row],[CTN]])</f>
        <v/>
      </c>
    </row>
    <row r="1387" spans="1:9" x14ac:dyDescent="0.25">
      <c r="A1387" t="str">
        <f>LOWER(SUBSTITUTE(SUBSTITUTE(SUBSTITUTE(BIASA[[#This Row],[NAMA BARANG]]," ",""),"-",""),".",""))</f>
        <v>mechpensildf125</v>
      </c>
      <c r="B1387">
        <f>IF(BIASA[[#This Row],[CTN]]=0,"",COUNT($B$2:$B1386)+1)</f>
        <v>1385</v>
      </c>
      <c r="C1387" t="s">
        <v>1660</v>
      </c>
      <c r="D1387" s="9" t="s">
        <v>207</v>
      </c>
      <c r="E1387">
        <f>SUM(BIASA[[#This Row],[AWAL]]-BIASA[[#This Row],[KELUAR]])</f>
        <v>11</v>
      </c>
      <c r="F1387">
        <v>11</v>
      </c>
      <c r="G1387" t="str">
        <f>IFERROR(INDEX(masuk[CTN],MATCH("B"&amp;ROW()-ROWS($A$1:$A$2),masuk[id],0)),"")</f>
        <v/>
      </c>
      <c r="H1387">
        <f>SUMIF(keluar[concat],BIASA[[#This Row],[concat]],keluar[CTN])</f>
        <v>0</v>
      </c>
      <c r="I1387" s="16" t="str">
        <f>IF(BIASA[[#This Row],[CTN]]=BIASA[[#This Row],[AWAL]],"",BIASA[[#This Row],[CTN]])</f>
        <v/>
      </c>
    </row>
    <row r="1388" spans="1:9" x14ac:dyDescent="0.25">
      <c r="A1388" t="str">
        <f>LOWER(SUBSTITUTE(SUBSTITUTE(SUBSTITUTE(BIASA[[#This Row],[NAMA BARANG]]," ",""),"-",""),".",""))</f>
        <v>mechpensilmec1317ab1box12pc</v>
      </c>
      <c r="B1388">
        <f>IF(BIASA[[#This Row],[CTN]]=0,"",COUNT($B$2:$B1387)+1)</f>
        <v>1386</v>
      </c>
      <c r="C1388" t="s">
        <v>1661</v>
      </c>
      <c r="D1388" s="9" t="s">
        <v>2889</v>
      </c>
      <c r="E1388">
        <f>SUM(BIASA[[#This Row],[AWAL]]-BIASA[[#This Row],[KELUAR]])</f>
        <v>11</v>
      </c>
      <c r="F1388">
        <v>11</v>
      </c>
      <c r="G1388" t="str">
        <f>IFERROR(INDEX(masuk[CTN],MATCH("B"&amp;ROW()-ROWS($A$1:$A$2),masuk[id],0)),"")</f>
        <v/>
      </c>
      <c r="H1388">
        <f>SUMIF(keluar[concat],BIASA[[#This Row],[concat]],keluar[CTN])</f>
        <v>0</v>
      </c>
      <c r="I1388" s="16" t="str">
        <f>IF(BIASA[[#This Row],[CTN]]=BIASA[[#This Row],[AWAL]],"",BIASA[[#This Row],[CTN]])</f>
        <v/>
      </c>
    </row>
    <row r="1389" spans="1:9" x14ac:dyDescent="0.25">
      <c r="A1389" t="str">
        <f>LOWER(SUBSTITUTE(SUBSTITUTE(SUBSTITUTE(BIASA[[#This Row],[NAMA BARANG]]," ",""),"-",""),".",""))</f>
        <v>mechpensilsegitiganariko</v>
      </c>
      <c r="B1389">
        <f>IF(BIASA[[#This Row],[CTN]]=0,"",COUNT($B$2:$B1388)+1)</f>
        <v>1387</v>
      </c>
      <c r="C1389" t="s">
        <v>1662</v>
      </c>
      <c r="D1389" s="9" t="s">
        <v>233</v>
      </c>
      <c r="E1389">
        <f>SUM(BIASA[[#This Row],[AWAL]]-BIASA[[#This Row],[KELUAR]])</f>
        <v>5</v>
      </c>
      <c r="F1389">
        <v>5</v>
      </c>
      <c r="G1389" t="str">
        <f>IFERROR(INDEX(masuk[CTN],MATCH("B"&amp;ROW()-ROWS($A$1:$A$2),masuk[id],0)),"")</f>
        <v/>
      </c>
      <c r="H1389">
        <f>SUMIF(keluar[concat],BIASA[[#This Row],[concat]],keluar[CTN])</f>
        <v>0</v>
      </c>
      <c r="I1389" s="16" t="str">
        <f>IF(BIASA[[#This Row],[CTN]]=BIASA[[#This Row],[AWAL]],"",BIASA[[#This Row],[CTN]])</f>
        <v/>
      </c>
    </row>
    <row r="1390" spans="1:9" x14ac:dyDescent="0.25">
      <c r="A1390" s="23" t="str">
        <f>LOWER(SUBSTITUTE(SUBSTITUTE(SUBSTITUTE(BIASA[[#This Row],[NAMA BARANG]]," ",""),"-",""),".",""))</f>
        <v>mechpensilvanco521</v>
      </c>
      <c r="B1390" s="23">
        <f>IF(BIASA[[#This Row],[CTN]]=0,"",COUNT($B$2:$B1389)+1)</f>
        <v>1388</v>
      </c>
      <c r="C1390" s="23" t="s">
        <v>1663</v>
      </c>
      <c r="D1390" s="24" t="s">
        <v>207</v>
      </c>
      <c r="E1390" s="23">
        <f>SUM(BIASA[[#This Row],[AWAL]]-BIASA[[#This Row],[KELUAR]])</f>
        <v>8</v>
      </c>
      <c r="F1390" s="23">
        <v>9</v>
      </c>
      <c r="G1390" s="23" t="str">
        <f>IFERROR(INDEX(masuk[CTN],MATCH("B"&amp;ROW()-ROWS($A$1:$A$2),masuk[id],0)),"")</f>
        <v/>
      </c>
      <c r="H1390" s="23">
        <v>1</v>
      </c>
      <c r="I1390" s="25">
        <f>IF(BIASA[[#This Row],[CTN]]=BIASA[[#This Row],[AWAL]],"",BIASA[[#This Row],[CTN]])</f>
        <v>8</v>
      </c>
    </row>
    <row r="1391" spans="1:9" x14ac:dyDescent="0.25">
      <c r="A1391" t="str">
        <f>LOWER(SUBSTITUTE(SUBSTITUTE(SUBSTITUTE(BIASA[[#This Row],[NAMA BARANG]]," ",""),"-",""),".",""))</f>
        <v>mechanick221105beningpolos</v>
      </c>
      <c r="B1391">
        <f>IF(BIASA[[#This Row],[CTN]]=0,"",COUNT($B$2:$B1390)+1)</f>
        <v>1389</v>
      </c>
      <c r="C1391" t="s">
        <v>1664</v>
      </c>
      <c r="D1391" s="9" t="s">
        <v>207</v>
      </c>
      <c r="E1391">
        <f>SUM(BIASA[[#This Row],[AWAL]]-BIASA[[#This Row],[KELUAR]])</f>
        <v>1</v>
      </c>
      <c r="F1391">
        <v>1</v>
      </c>
      <c r="G1391" t="str">
        <f>IFERROR(INDEX(masuk[CTN],MATCH("B"&amp;ROW()-ROWS($A$1:$A$2),masuk[id],0)),"")</f>
        <v/>
      </c>
      <c r="H1391">
        <f>SUMIF(keluar[concat],BIASA[[#This Row],[concat]],keluar[CTN])</f>
        <v>0</v>
      </c>
      <c r="I1391" s="16" t="str">
        <f>IF(BIASA[[#This Row],[CTN]]=BIASA[[#This Row],[AWAL]],"",BIASA[[#This Row],[CTN]])</f>
        <v/>
      </c>
    </row>
    <row r="1392" spans="1:9" x14ac:dyDescent="0.25">
      <c r="A1392" t="str">
        <f>LOWER(SUBSTITUTE(SUBSTITUTE(SUBSTITUTE(BIASA[[#This Row],[NAMA BARANG]]," ",""),"-",""),".",""))</f>
        <v>memo+giant810026</v>
      </c>
      <c r="B1392">
        <f>IF(BIASA[[#This Row],[CTN]]=0,"",COUNT($B$2:$B1391)+1)</f>
        <v>1390</v>
      </c>
      <c r="C1392" t="s">
        <v>1665</v>
      </c>
      <c r="D1392" s="9" t="s">
        <v>2974</v>
      </c>
      <c r="E1392">
        <f>SUM(BIASA[[#This Row],[AWAL]]-BIASA[[#This Row],[KELUAR]])</f>
        <v>1</v>
      </c>
      <c r="F1392">
        <v>2</v>
      </c>
      <c r="G1392" t="str">
        <f>IFERROR(INDEX(masuk[CTN],MATCH("B"&amp;ROW()-ROWS($A$1:$A$2),masuk[id],0)),"")</f>
        <v/>
      </c>
      <c r="H1392">
        <f>SUMIF(keluar[concat],BIASA[[#This Row],[concat]],keluar[CTN])</f>
        <v>1</v>
      </c>
      <c r="I1392" s="16">
        <f>IF(BIASA[[#This Row],[CTN]]=BIASA[[#This Row],[AWAL]],"",BIASA[[#This Row],[CTN]])</f>
        <v>1</v>
      </c>
    </row>
    <row r="1393" spans="1:9" x14ac:dyDescent="0.25">
      <c r="A1393" t="str">
        <f>LOWER(SUBSTITUTE(SUBSTITUTE(SUBSTITUTE(BIASA[[#This Row],[NAMA BARANG]]," ",""),"-",""),".",""))</f>
        <v>memo105/104</v>
      </c>
      <c r="B1393">
        <f>IF(BIASA[[#This Row],[CTN]]=0,"",COUNT($B$2:$B1392)+1)</f>
        <v>1391</v>
      </c>
      <c r="C1393" t="s">
        <v>1666</v>
      </c>
      <c r="D1393" s="9" t="s">
        <v>2977</v>
      </c>
      <c r="E1393">
        <f>SUM(BIASA[[#This Row],[AWAL]]-BIASA[[#This Row],[KELUAR]])</f>
        <v>1</v>
      </c>
      <c r="F1393">
        <v>1</v>
      </c>
      <c r="G1393" t="str">
        <f>IFERROR(INDEX(masuk[CTN],MATCH("B"&amp;ROW()-ROWS($A$1:$A$2),masuk[id],0)),"")</f>
        <v/>
      </c>
      <c r="H1393">
        <f>SUMIF(keluar[concat],BIASA[[#This Row],[concat]],keluar[CTN])</f>
        <v>0</v>
      </c>
      <c r="I1393" s="16" t="str">
        <f>IF(BIASA[[#This Row],[CTN]]=BIASA[[#This Row],[AWAL]],"",BIASA[[#This Row],[CTN]])</f>
        <v/>
      </c>
    </row>
    <row r="1394" spans="1:9" x14ac:dyDescent="0.25">
      <c r="A1394" t="str">
        <f>LOWER(SUBSTITUTE(SUBSTITUTE(SUBSTITUTE(BIASA[[#This Row],[NAMA BARANG]]," ",""),"-",""),".",""))</f>
        <v>memo5dsg</v>
      </c>
      <c r="B1394">
        <f>IF(BIASA[[#This Row],[CTN]]=0,"",COUNT($B$2:$B1393)+1)</f>
        <v>1392</v>
      </c>
      <c r="C1394" t="s">
        <v>1667</v>
      </c>
      <c r="D1394" s="9" t="s">
        <v>2978</v>
      </c>
      <c r="E1394">
        <f>SUM(BIASA[[#This Row],[AWAL]]-BIASA[[#This Row],[KELUAR]])</f>
        <v>1</v>
      </c>
      <c r="F1394">
        <v>2</v>
      </c>
      <c r="G1394" t="str">
        <f>IFERROR(INDEX(masuk[CTN],MATCH("B"&amp;ROW()-ROWS($A$1:$A$2),masuk[id],0)),"")</f>
        <v/>
      </c>
      <c r="H1394">
        <f>SUMIF(keluar[concat],BIASA[[#This Row],[concat]],keluar[CTN])</f>
        <v>1</v>
      </c>
      <c r="I1394" s="16">
        <f>IF(BIASA[[#This Row],[CTN]]=BIASA[[#This Row],[AWAL]],"",BIASA[[#This Row],[CTN]])</f>
        <v>1</v>
      </c>
    </row>
    <row r="1395" spans="1:9" x14ac:dyDescent="0.25">
      <c r="A1395" t="str">
        <f>LOWER(SUBSTITUTE(SUBSTITUTE(SUBSTITUTE(BIASA[[#This Row],[NAMA BARANG]]," ",""),"-",""),".",""))</f>
        <v>memofancy0248</v>
      </c>
      <c r="B1395">
        <f>IF(BIASA[[#This Row],[CTN]]=0,"",COUNT($B$2:$B1394)+1)</f>
        <v>1393</v>
      </c>
      <c r="C1395" t="s">
        <v>3310</v>
      </c>
      <c r="D1395" s="9">
        <v>576</v>
      </c>
      <c r="E1395">
        <f>SUM(BIASA[[#This Row],[AWAL]]-BIASA[[#This Row],[KELUAR]])</f>
        <v>1</v>
      </c>
      <c r="F1395">
        <v>2</v>
      </c>
      <c r="G1395" t="str">
        <f>IFERROR(INDEX(masuk[CTN],MATCH("B"&amp;ROW()-ROWS($A$1:$A$2),masuk[id],0)),"")</f>
        <v/>
      </c>
      <c r="H1395">
        <f>SUMIF(keluar[concat],BIASA[[#This Row],[concat]],keluar[CTN])</f>
        <v>1</v>
      </c>
      <c r="I1395" s="16">
        <f>IF(BIASA[[#This Row],[CTN]]=BIASA[[#This Row],[AWAL]],"",BIASA[[#This Row],[CTN]])</f>
        <v>1</v>
      </c>
    </row>
    <row r="1396" spans="1:9" x14ac:dyDescent="0.25">
      <c r="A1396" t="str">
        <f>LOWER(SUBSTITUTE(SUBSTITUTE(SUBSTITUTE(BIASA[[#This Row],[NAMA BARANG]]," ",""),"-",""),".",""))</f>
        <v>memofancy929</v>
      </c>
      <c r="B1396">
        <f>IF(BIASA[[#This Row],[CTN]]=0,"",COUNT($B$2:$B1395)+1)</f>
        <v>1394</v>
      </c>
      <c r="C1396" t="s">
        <v>1669</v>
      </c>
      <c r="D1396" s="9" t="s">
        <v>2795</v>
      </c>
      <c r="E1396">
        <f>SUM(BIASA[[#This Row],[AWAL]]-BIASA[[#This Row],[KELUAR]])</f>
        <v>2</v>
      </c>
      <c r="F1396">
        <v>2</v>
      </c>
      <c r="G1396" t="str">
        <f>IFERROR(INDEX(masuk[CTN],MATCH("B"&amp;ROW()-ROWS($A$1:$A$2),masuk[id],0)),"")</f>
        <v/>
      </c>
      <c r="H1396">
        <f>SUMIF(keluar[concat],BIASA[[#This Row],[concat]],keluar[CTN])</f>
        <v>0</v>
      </c>
      <c r="I1396" s="16" t="str">
        <f>IF(BIASA[[#This Row],[CTN]]=BIASA[[#This Row],[AWAL]],"",BIASA[[#This Row],[CTN]])</f>
        <v/>
      </c>
    </row>
    <row r="1397" spans="1:9" x14ac:dyDescent="0.25">
      <c r="A1397" t="str">
        <f>LOWER(SUBSTITUTE(SUBSTITUTE(SUBSTITUTE(BIASA[[#This Row],[NAMA BARANG]]," ",""),"-",""),".",""))</f>
        <v>memoholocx7lilokcl(1)</v>
      </c>
      <c r="B1397">
        <f>IF(BIASA[[#This Row],[CTN]]=0,"",COUNT($B$2:$B1396)+1)</f>
        <v>1395</v>
      </c>
      <c r="C1397" t="s">
        <v>1670</v>
      </c>
      <c r="D1397" s="9" t="s">
        <v>207</v>
      </c>
      <c r="E1397">
        <f>SUM(BIASA[[#This Row],[AWAL]]-BIASA[[#This Row],[KELUAR]])</f>
        <v>1</v>
      </c>
      <c r="F1397">
        <v>1</v>
      </c>
      <c r="G1397" t="str">
        <f>IFERROR(INDEX(masuk[CTN],MATCH("B"&amp;ROW()-ROWS($A$1:$A$2),masuk[id],0)),"")</f>
        <v/>
      </c>
      <c r="H1397">
        <f>SUMIF(keluar[concat],BIASA[[#This Row],[concat]],keluar[CTN])</f>
        <v>0</v>
      </c>
      <c r="I1397" s="16" t="str">
        <f>IF(BIASA[[#This Row],[CTN]]=BIASA[[#This Row],[AWAL]],"",BIASA[[#This Row],[CTN]])</f>
        <v/>
      </c>
    </row>
    <row r="1398" spans="1:9" x14ac:dyDescent="0.25">
      <c r="A1398" t="str">
        <f>LOWER(SUBSTITUTE(SUBSTITUTE(SUBSTITUTE(BIASA[[#This Row],[NAMA BARANG]]," ",""),"-",""),".",""))</f>
        <v>memoholopkcbesar</v>
      </c>
      <c r="B1398">
        <f>IF(BIASA[[#This Row],[CTN]]=0,"",COUNT($B$2:$B1397)+1)</f>
        <v>1396</v>
      </c>
      <c r="C1398" t="s">
        <v>1671</v>
      </c>
      <c r="D1398" s="9" t="s">
        <v>233</v>
      </c>
      <c r="E1398">
        <f>SUM(BIASA[[#This Row],[AWAL]]-BIASA[[#This Row],[KELUAR]])</f>
        <v>10</v>
      </c>
      <c r="F1398">
        <v>10</v>
      </c>
      <c r="G1398" t="str">
        <f>IFERROR(INDEX(masuk[CTN],MATCH("B"&amp;ROW()-ROWS($A$1:$A$2),masuk[id],0)),"")</f>
        <v/>
      </c>
      <c r="H1398">
        <f>SUMIF(keluar[concat],BIASA[[#This Row],[concat]],keluar[CTN])</f>
        <v>0</v>
      </c>
      <c r="I1398" s="16" t="str">
        <f>IF(BIASA[[#This Row],[CTN]]=BIASA[[#This Row],[AWAL]],"",BIASA[[#This Row],[CTN]])</f>
        <v/>
      </c>
    </row>
    <row r="1399" spans="1:9" x14ac:dyDescent="0.25">
      <c r="A1399" t="str">
        <f>LOWER(SUBSTITUTE(SUBSTITUTE(SUBSTITUTE(BIASA[[#This Row],[NAMA BARANG]]," ",""),"-",""),".",""))</f>
        <v>memopadspiralalfa403batik</v>
      </c>
      <c r="B1399">
        <f>IF(BIASA[[#This Row],[CTN]]=0,"",COUNT($B$2:$B1398)+1)</f>
        <v>1397</v>
      </c>
      <c r="C1399" t="s">
        <v>1672</v>
      </c>
      <c r="D1399" s="9">
        <v>384</v>
      </c>
      <c r="E1399">
        <f>SUM(BIASA[[#This Row],[AWAL]]-BIASA[[#This Row],[KELUAR]])</f>
        <v>14</v>
      </c>
      <c r="F1399">
        <v>14</v>
      </c>
      <c r="G1399" t="str">
        <f>IFERROR(INDEX(masuk[CTN],MATCH("B"&amp;ROW()-ROWS($A$1:$A$2),masuk[id],0)),"")</f>
        <v/>
      </c>
      <c r="H1399">
        <f>SUMIF(keluar[concat],BIASA[[#This Row],[concat]],keluar[CTN])</f>
        <v>0</v>
      </c>
      <c r="I1399" s="16" t="str">
        <f>IF(BIASA[[#This Row],[CTN]]=BIASA[[#This Row],[AWAL]],"",BIASA[[#This Row],[CTN]])</f>
        <v/>
      </c>
    </row>
    <row r="1400" spans="1:9" x14ac:dyDescent="0.25">
      <c r="A1400" t="str">
        <f>LOWER(SUBSTITUTE(SUBSTITUTE(SUBSTITUTE(BIASA[[#This Row],[NAMA BARANG]]," ",""),"-",""),".",""))</f>
        <v>memopadspiralalfa404batik</v>
      </c>
      <c r="B1400">
        <f>IF(BIASA[[#This Row],[CTN]]=0,"",COUNT($B$2:$B1399)+1)</f>
        <v>1398</v>
      </c>
      <c r="C1400" t="s">
        <v>1673</v>
      </c>
      <c r="D1400" s="9">
        <v>576</v>
      </c>
      <c r="E1400">
        <f>SUM(BIASA[[#This Row],[AWAL]]-BIASA[[#This Row],[KELUAR]])</f>
        <v>16</v>
      </c>
      <c r="F1400">
        <v>16</v>
      </c>
      <c r="G1400" t="str">
        <f>IFERROR(INDEX(masuk[CTN],MATCH("B"&amp;ROW()-ROWS($A$1:$A$2),masuk[id],0)),"")</f>
        <v/>
      </c>
      <c r="H1400">
        <f>SUMIF(keluar[concat],BIASA[[#This Row],[concat]],keluar[CTN])</f>
        <v>0</v>
      </c>
      <c r="I1400" s="16" t="str">
        <f>IF(BIASA[[#This Row],[CTN]]=BIASA[[#This Row],[AWAL]],"",BIASA[[#This Row],[CTN]])</f>
        <v/>
      </c>
    </row>
    <row r="1401" spans="1:9" x14ac:dyDescent="0.25">
      <c r="A1401" t="str">
        <f>LOWER(SUBSTITUTE(SUBSTITUTE(SUBSTITUTE(BIASA[[#This Row],[NAMA BARANG]]," ",""),"-",""),".",""))</f>
        <v>memotebaldos</v>
      </c>
      <c r="B1401">
        <f>IF(BIASA[[#This Row],[CTN]]=0,"",COUNT($B$2:$B1400)+1)</f>
        <v>1399</v>
      </c>
      <c r="C1401" t="s">
        <v>1675</v>
      </c>
      <c r="D1401" s="9" t="s">
        <v>243</v>
      </c>
      <c r="E1401">
        <f>SUM(BIASA[[#This Row],[AWAL]]-BIASA[[#This Row],[KELUAR]])</f>
        <v>1</v>
      </c>
      <c r="F1401">
        <v>1</v>
      </c>
      <c r="G1401" t="str">
        <f>IFERROR(INDEX(masuk[CTN],MATCH("B"&amp;ROW()-ROWS($A$1:$A$2),masuk[id],0)),"")</f>
        <v/>
      </c>
      <c r="H1401">
        <f>SUMIF(keluar[concat],BIASA[[#This Row],[concat]],keluar[CTN])</f>
        <v>0</v>
      </c>
      <c r="I1401" s="16" t="str">
        <f>IF(BIASA[[#This Row],[CTN]]=BIASA[[#This Row],[AWAL]],"",BIASA[[#This Row],[CTN]])</f>
        <v/>
      </c>
    </row>
    <row r="1402" spans="1:9" x14ac:dyDescent="0.25">
      <c r="A1402" t="str">
        <f>LOWER(SUBSTITUTE(SUBSTITUTE(SUBSTITUTE(BIASA[[#This Row],[NAMA BARANG]]," ",""),"-",""),".",""))</f>
        <v>memotebaldos</v>
      </c>
      <c r="B1402">
        <f>IF(BIASA[[#This Row],[CTN]]=0,"",COUNT($B$2:$B1401)+1)</f>
        <v>1400</v>
      </c>
      <c r="C1402" t="s">
        <v>1675</v>
      </c>
      <c r="D1402" s="9" t="s">
        <v>2975</v>
      </c>
      <c r="E1402">
        <f>SUM(BIASA[[#This Row],[AWAL]]-BIASA[[#This Row],[KELUAR]])</f>
        <v>2</v>
      </c>
      <c r="F1402">
        <v>2</v>
      </c>
      <c r="G1402" t="str">
        <f>IFERROR(INDEX(masuk[CTN],MATCH("B"&amp;ROW()-ROWS($A$1:$A$2),masuk[id],0)),"")</f>
        <v/>
      </c>
      <c r="H1402">
        <f>SUMIF(keluar[concat],BIASA[[#This Row],[concat]],keluar[CTN])</f>
        <v>0</v>
      </c>
      <c r="I1402" s="16" t="str">
        <f>IF(BIASA[[#This Row],[CTN]]=BIASA[[#This Row],[AWAL]],"",BIASA[[#This Row],[CTN]])</f>
        <v/>
      </c>
    </row>
    <row r="1403" spans="1:9" x14ac:dyDescent="0.25">
      <c r="A1403" t="str">
        <f>LOWER(SUBSTITUTE(SUBSTITUTE(SUBSTITUTE(BIASA[[#This Row],[NAMA BARANG]]," ",""),"-",""),".",""))</f>
        <v>memotebaldos</v>
      </c>
      <c r="B1403">
        <f>IF(BIASA[[#This Row],[CTN]]=0,"",COUNT($B$2:$B1402)+1)</f>
        <v>1401</v>
      </c>
      <c r="C1403" t="s">
        <v>1675</v>
      </c>
      <c r="D1403" s="9" t="s">
        <v>2981</v>
      </c>
      <c r="E1403">
        <f>SUM(BIASA[[#This Row],[AWAL]]-BIASA[[#This Row],[KELUAR]])</f>
        <v>9</v>
      </c>
      <c r="F1403">
        <v>9</v>
      </c>
      <c r="G1403" t="str">
        <f>IFERROR(INDEX(masuk[CTN],MATCH("B"&amp;ROW()-ROWS($A$1:$A$2),masuk[id],0)),"")</f>
        <v/>
      </c>
      <c r="H1403">
        <f>SUMIF(keluar[concat],BIASA[[#This Row],[concat]],keluar[CTN])</f>
        <v>0</v>
      </c>
      <c r="I1403" s="16" t="str">
        <f>IF(BIASA[[#This Row],[CTN]]=BIASA[[#This Row],[AWAL]],"",BIASA[[#This Row],[CTN]])</f>
        <v/>
      </c>
    </row>
    <row r="1404" spans="1:9" x14ac:dyDescent="0.25">
      <c r="A1404" t="str">
        <f>LOWER(SUBSTITUTE(SUBSTITUTE(SUBSTITUTE(BIASA[[#This Row],[NAMA BARANG]]," ",""),"-",""),".",""))</f>
        <v>memotebaldos</v>
      </c>
      <c r="B1404">
        <f>IF(BIASA[[#This Row],[CTN]]=0,"",COUNT($B$2:$B1403)+1)</f>
        <v>1402</v>
      </c>
      <c r="C1404" t="s">
        <v>1675</v>
      </c>
      <c r="D1404" s="9" t="s">
        <v>2982</v>
      </c>
      <c r="E1404">
        <f>SUM(BIASA[[#This Row],[AWAL]]-BIASA[[#This Row],[KELUAR]])</f>
        <v>27</v>
      </c>
      <c r="F1404">
        <v>27</v>
      </c>
      <c r="G1404" t="str">
        <f>IFERROR(INDEX(masuk[CTN],MATCH("B"&amp;ROW()-ROWS($A$1:$A$2),masuk[id],0)),"")</f>
        <v/>
      </c>
      <c r="H1404">
        <f>SUMIF(keluar[concat],BIASA[[#This Row],[concat]],keluar[CTN])</f>
        <v>0</v>
      </c>
      <c r="I1404" s="16" t="str">
        <f>IF(BIASA[[#This Row],[CTN]]=BIASA[[#This Row],[AWAL]],"",BIASA[[#This Row],[CTN]])</f>
        <v/>
      </c>
    </row>
    <row r="1405" spans="1:9" x14ac:dyDescent="0.25">
      <c r="A1405" t="str">
        <f>LOWER(SUBSTITUTE(SUBSTITUTE(SUBSTITUTE(BIASA[[#This Row],[NAMA BARANG]]," ",""),"-",""),".",""))</f>
        <v>memotebaldos</v>
      </c>
      <c r="B1405">
        <f>IF(BIASA[[#This Row],[CTN]]=0,"",COUNT($B$2:$B1404)+1)</f>
        <v>1403</v>
      </c>
      <c r="C1405" t="s">
        <v>1675</v>
      </c>
      <c r="D1405" s="9" t="s">
        <v>2980</v>
      </c>
      <c r="E1405">
        <f>SUM(BIASA[[#This Row],[AWAL]]-BIASA[[#This Row],[KELUAR]])</f>
        <v>7</v>
      </c>
      <c r="F1405">
        <v>7</v>
      </c>
      <c r="G1405" t="str">
        <f>IFERROR(INDEX(masuk[CTN],MATCH("B"&amp;ROW()-ROWS($A$1:$A$2),masuk[id],0)),"")</f>
        <v/>
      </c>
      <c r="H1405">
        <f>SUMIF(keluar[concat],BIASA[[#This Row],[concat]],keluar[CTN])</f>
        <v>0</v>
      </c>
      <c r="I1405" s="16" t="str">
        <f>IF(BIASA[[#This Row],[CTN]]=BIASA[[#This Row],[AWAL]],"",BIASA[[#This Row],[CTN]])</f>
        <v/>
      </c>
    </row>
    <row r="1406" spans="1:9" x14ac:dyDescent="0.25">
      <c r="A1406" t="str">
        <f>LOWER(SUBSTITUTE(SUBSTITUTE(SUBSTITUTE(BIASA[[#This Row],[NAMA BARANG]]," ",""),"-",""),".",""))</f>
        <v>memowtpcmp</v>
      </c>
      <c r="B1406">
        <f>IF(BIASA[[#This Row],[CTN]]=0,"",COUNT($B$2:$B1405)+1)</f>
        <v>1404</v>
      </c>
      <c r="C1406" t="s">
        <v>1676</v>
      </c>
      <c r="D1406" s="9" t="s">
        <v>2924</v>
      </c>
      <c r="E1406">
        <f>SUM(BIASA[[#This Row],[AWAL]]-BIASA[[#This Row],[KELUAR]])</f>
        <v>3</v>
      </c>
      <c r="F1406">
        <v>3</v>
      </c>
      <c r="G1406" t="str">
        <f>IFERROR(INDEX(masuk[CTN],MATCH("B"&amp;ROW()-ROWS($A$1:$A$2),masuk[id],0)),"")</f>
        <v/>
      </c>
      <c r="H1406">
        <f>SUMIF(keluar[concat],BIASA[[#This Row],[concat]],keluar[CTN])</f>
        <v>0</v>
      </c>
      <c r="I1406" s="16" t="str">
        <f>IF(BIASA[[#This Row],[CTN]]=BIASA[[#This Row],[AWAL]],"",BIASA[[#This Row],[CTN]])</f>
        <v/>
      </c>
    </row>
    <row r="1407" spans="1:9" x14ac:dyDescent="0.25">
      <c r="A1407" t="str">
        <f>LOWER(SUBSTITUTE(SUBSTITUTE(SUBSTITUTE(BIASA[[#This Row],[NAMA BARANG]]," ",""),"-",""),".",""))</f>
        <v>memox161(11)/204(4)</v>
      </c>
      <c r="B1407">
        <f>IF(BIASA[[#This Row],[CTN]]=0,"",COUNT($B$2:$B1406)+1)</f>
        <v>1405</v>
      </c>
      <c r="C1407" t="s">
        <v>1677</v>
      </c>
      <c r="D1407" s="9" t="s">
        <v>2790</v>
      </c>
      <c r="E1407">
        <f>SUM(BIASA[[#This Row],[AWAL]]-BIASA[[#This Row],[KELUAR]])</f>
        <v>15</v>
      </c>
      <c r="F1407">
        <v>15</v>
      </c>
      <c r="G1407" t="str">
        <f>IFERROR(INDEX(masuk[CTN],MATCH("B"&amp;ROW()-ROWS($A$1:$A$2),masuk[id],0)),"")</f>
        <v/>
      </c>
      <c r="H1407">
        <f>SUMIF(keluar[concat],BIASA[[#This Row],[concat]],keluar[CTN])</f>
        <v>0</v>
      </c>
      <c r="I1407" s="16" t="str">
        <f>IF(BIASA[[#This Row],[CTN]]=BIASA[[#This Row],[AWAL]],"",BIASA[[#This Row],[CTN]])</f>
        <v/>
      </c>
    </row>
    <row r="1408" spans="1:9" x14ac:dyDescent="0.25">
      <c r="A1408" t="str">
        <f>LOWER(SUBSTITUTE(SUBSTITUTE(SUBSTITUTE(BIASA[[#This Row],[NAMA BARANG]]," ",""),"-",""),".",""))</f>
        <v>mesintembak188jumbo</v>
      </c>
      <c r="B1408">
        <f>IF(BIASA[[#This Row],[CTN]]=0,"",COUNT($B$2:$B1407)+1)</f>
        <v>1406</v>
      </c>
      <c r="C1408" t="s">
        <v>1678</v>
      </c>
      <c r="D1408" s="9" t="s">
        <v>243</v>
      </c>
      <c r="E1408">
        <f>SUM(BIASA[[#This Row],[AWAL]]-BIASA[[#This Row],[KELUAR]])</f>
        <v>21</v>
      </c>
      <c r="F1408">
        <v>21</v>
      </c>
      <c r="G1408" t="str">
        <f>IFERROR(INDEX(masuk[CTN],MATCH("B"&amp;ROW()-ROWS($A$1:$A$2),masuk[id],0)),"")</f>
        <v/>
      </c>
      <c r="H1408">
        <f>SUMIF(keluar[concat],BIASA[[#This Row],[concat]],keluar[CTN])</f>
        <v>0</v>
      </c>
      <c r="I1408" s="16" t="str">
        <f>IF(BIASA[[#This Row],[CTN]]=BIASA[[#This Row],[AWAL]],"",BIASA[[#This Row],[CTN]])</f>
        <v/>
      </c>
    </row>
    <row r="1409" spans="1:9" x14ac:dyDescent="0.25">
      <c r="A1409" t="str">
        <f>LOWER(SUBSTITUTE(SUBSTITUTE(SUBSTITUTE(BIASA[[#This Row],[NAMA BARANG]]," ",""),"-",""),".",""))</f>
        <v>mesintembak189/60w</v>
      </c>
      <c r="B1409">
        <f>IF(BIASA[[#This Row],[CTN]]=0,"",COUNT($B$2:$B1408)+1)</f>
        <v>1407</v>
      </c>
      <c r="C1409" t="s">
        <v>1679</v>
      </c>
      <c r="D1409" s="9">
        <v>48</v>
      </c>
      <c r="E1409">
        <f>SUM(BIASA[[#This Row],[AWAL]]-BIASA[[#This Row],[KELUAR]])</f>
        <v>1</v>
      </c>
      <c r="F1409">
        <v>1</v>
      </c>
      <c r="G1409" t="str">
        <f>IFERROR(INDEX(masuk[CTN],MATCH("B"&amp;ROW()-ROWS($A$1:$A$2),masuk[id],0)),"")</f>
        <v/>
      </c>
      <c r="H1409">
        <f>SUMIF(keluar[concat],BIASA[[#This Row],[concat]],keluar[CTN])</f>
        <v>0</v>
      </c>
      <c r="I1409" s="16" t="str">
        <f>IF(BIASA[[#This Row],[CTN]]=BIASA[[#This Row],[AWAL]],"",BIASA[[#This Row],[CTN]])</f>
        <v/>
      </c>
    </row>
    <row r="1410" spans="1:9" x14ac:dyDescent="0.25">
      <c r="A1410" t="str">
        <f>LOWER(SUBSTITUTE(SUBSTITUTE(SUBSTITUTE(BIASA[[#This Row],[NAMA BARANG]]," ",""),"-",""),".",""))</f>
        <v>mesintembakbesarbixdone</v>
      </c>
      <c r="B1410">
        <f>IF(BIASA[[#This Row],[CTN]]=0,"",COUNT($B$2:$B1409)+1)</f>
        <v>1408</v>
      </c>
      <c r="C1410" t="s">
        <v>1680</v>
      </c>
      <c r="D1410" s="9" t="s">
        <v>243</v>
      </c>
      <c r="E1410">
        <f>SUM(BIASA[[#This Row],[AWAL]]-BIASA[[#This Row],[KELUAR]])</f>
        <v>6</v>
      </c>
      <c r="F1410">
        <v>6</v>
      </c>
      <c r="G1410" t="str">
        <f>IFERROR(INDEX(masuk[CTN],MATCH("B"&amp;ROW()-ROWS($A$1:$A$2),masuk[id],0)),"")</f>
        <v/>
      </c>
      <c r="H1410">
        <f>SUMIF(keluar[concat],BIASA[[#This Row],[concat]],keluar[CTN])</f>
        <v>0</v>
      </c>
      <c r="I1410" s="16" t="str">
        <f>IF(BIASA[[#This Row],[CTN]]=BIASA[[#This Row],[AWAL]],"",BIASA[[#This Row],[CTN]])</f>
        <v/>
      </c>
    </row>
    <row r="1411" spans="1:9" x14ac:dyDescent="0.25">
      <c r="A1411" t="str">
        <f>LOWER(SUBSTITUTE(SUBSTITUTE(SUBSTITUTE(BIASA[[#This Row],[NAMA BARANG]]," ",""),"-",""),".",""))</f>
        <v>mesintembakhee2010k(65blk)</v>
      </c>
      <c r="B1411">
        <f>IF(BIASA[[#This Row],[CTN]]=0,"",COUNT($B$2:$B1410)+1)</f>
        <v>1409</v>
      </c>
      <c r="C1411" t="s">
        <v>1681</v>
      </c>
      <c r="D1411" s="9" t="s">
        <v>218</v>
      </c>
      <c r="E1411">
        <f>SUM(BIASA[[#This Row],[AWAL]]-BIASA[[#This Row],[KELUAR]])</f>
        <v>136</v>
      </c>
      <c r="F1411">
        <v>136</v>
      </c>
      <c r="G1411" t="str">
        <f>IFERROR(INDEX(masuk[CTN],MATCH("B"&amp;ROW()-ROWS($A$1:$A$2),masuk[id],0)),"")</f>
        <v/>
      </c>
      <c r="H1411">
        <f>SUMIF(keluar[concat],BIASA[[#This Row],[concat]],keluar[CTN])</f>
        <v>0</v>
      </c>
      <c r="I1411" s="16" t="str">
        <f>IF(BIASA[[#This Row],[CTN]]=BIASA[[#This Row],[AWAL]],"",BIASA[[#This Row],[CTN]])</f>
        <v/>
      </c>
    </row>
    <row r="1412" spans="1:9" x14ac:dyDescent="0.25">
      <c r="A1412" t="str">
        <f>LOWER(SUBSTITUTE(SUBSTITUTE(SUBSTITUTE(BIASA[[#This Row],[NAMA BARANG]]," ",""),"-",""),".",""))</f>
        <v>meteranbulat5mt/k07</v>
      </c>
      <c r="B1412">
        <f>IF(BIASA[[#This Row],[CTN]]=0,"",COUNT($B$2:$B1411)+1)</f>
        <v>1410</v>
      </c>
      <c r="C1412" t="s">
        <v>1682</v>
      </c>
      <c r="D1412" s="9" t="s">
        <v>216</v>
      </c>
      <c r="E1412">
        <f>SUM(BIASA[[#This Row],[AWAL]]-BIASA[[#This Row],[KELUAR]])</f>
        <v>6</v>
      </c>
      <c r="F1412">
        <v>6</v>
      </c>
      <c r="G1412" t="str">
        <f>IFERROR(INDEX(masuk[CTN],MATCH("B"&amp;ROW()-ROWS($A$1:$A$2),masuk[id],0)),"")</f>
        <v/>
      </c>
      <c r="H1412">
        <f>SUMIF(keluar[concat],BIASA[[#This Row],[concat]],keluar[CTN])</f>
        <v>0</v>
      </c>
      <c r="I1412" s="16" t="str">
        <f>IF(BIASA[[#This Row],[CTN]]=BIASA[[#This Row],[AWAL]],"",BIASA[[#This Row],[CTN]])</f>
        <v/>
      </c>
    </row>
    <row r="1413" spans="1:9" x14ac:dyDescent="0.25">
      <c r="A1413" t="str">
        <f>LOWER(SUBSTITUTE(SUBSTITUTE(SUBSTITUTE(BIASA[[#This Row],[NAMA BARANG]]," ",""),"-",""),".",""))</f>
        <v>mewarnaipasirbesar</v>
      </c>
      <c r="B1413">
        <f>IF(BIASA[[#This Row],[CTN]]=0,"",COUNT($B$2:$B1412)+1)</f>
        <v>1411</v>
      </c>
      <c r="C1413" t="s">
        <v>1683</v>
      </c>
      <c r="D1413" s="9" t="s">
        <v>2783</v>
      </c>
      <c r="E1413">
        <f>SUM(BIASA[[#This Row],[AWAL]]-BIASA[[#This Row],[KELUAR]])</f>
        <v>4</v>
      </c>
      <c r="F1413">
        <v>4</v>
      </c>
      <c r="G1413" t="str">
        <f>IFERROR(INDEX(masuk[CTN],MATCH("B"&amp;ROW()-ROWS($A$1:$A$2),masuk[id],0)),"")</f>
        <v/>
      </c>
      <c r="H1413">
        <f>SUMIF(keluar[concat],BIASA[[#This Row],[concat]],keluar[CTN])</f>
        <v>0</v>
      </c>
      <c r="I1413" s="16" t="str">
        <f>IF(BIASA[[#This Row],[CTN]]=BIASA[[#This Row],[AWAL]],"",BIASA[[#This Row],[CTN]])</f>
        <v/>
      </c>
    </row>
    <row r="1414" spans="1:9" x14ac:dyDescent="0.25">
      <c r="A1414" t="str">
        <f>LOWER(SUBSTITUTE(SUBSTITUTE(SUBSTITUTE(BIASA[[#This Row],[NAMA BARANG]]," ",""),"-",""),".",""))</f>
        <v>minyakmaries718surabaya</v>
      </c>
      <c r="B1414">
        <f>IF(BIASA[[#This Row],[CTN]]=0,"",COUNT($B$2:$B1413)+1)</f>
        <v>1412</v>
      </c>
      <c r="C1414" t="s">
        <v>1684</v>
      </c>
      <c r="D1414" s="9" t="s">
        <v>210</v>
      </c>
      <c r="E1414">
        <f>SUM(BIASA[[#This Row],[AWAL]]-BIASA[[#This Row],[KELUAR]])</f>
        <v>65</v>
      </c>
      <c r="F1414">
        <v>65</v>
      </c>
      <c r="G1414" t="str">
        <f>IFERROR(INDEX(masuk[CTN],MATCH("B"&amp;ROW()-ROWS($A$1:$A$2),masuk[id],0)),"")</f>
        <v/>
      </c>
      <c r="H1414">
        <f>SUMIF(keluar[concat],BIASA[[#This Row],[concat]],keluar[CTN])</f>
        <v>0</v>
      </c>
      <c r="I1414" s="16" t="str">
        <f>IF(BIASA[[#This Row],[CTN]]=BIASA[[#This Row],[AWAL]],"",BIASA[[#This Row],[CTN]])</f>
        <v/>
      </c>
    </row>
    <row r="1415" spans="1:9" x14ac:dyDescent="0.25">
      <c r="A1415" t="str">
        <f>LOWER(SUBSTITUTE(SUBSTITUTE(SUBSTITUTE(BIASA[[#This Row],[NAMA BARANG]]," ",""),"-",""),".",""))</f>
        <v>namecard2pcfancy(barbie/phana)ppa282</v>
      </c>
      <c r="B1415">
        <f>IF(BIASA[[#This Row],[CTN]]=0,"",COUNT($B$2:$B1414)+1)</f>
        <v>1413</v>
      </c>
      <c r="C1415" t="s">
        <v>1685</v>
      </c>
      <c r="D1415" s="9" t="s">
        <v>2983</v>
      </c>
      <c r="E1415">
        <f>SUM(BIASA[[#This Row],[AWAL]]-BIASA[[#This Row],[KELUAR]])</f>
        <v>1</v>
      </c>
      <c r="F1415">
        <v>1</v>
      </c>
      <c r="G1415" t="str">
        <f>IFERROR(INDEX(masuk[CTN],MATCH("B"&amp;ROW()-ROWS($A$1:$A$2),masuk[id],0)),"")</f>
        <v/>
      </c>
      <c r="H1415">
        <f>SUMIF(keluar[concat],BIASA[[#This Row],[concat]],keluar[CTN])</f>
        <v>0</v>
      </c>
      <c r="I1415" s="16" t="str">
        <f>IF(BIASA[[#This Row],[CTN]]=BIASA[[#This Row],[AWAL]],"",BIASA[[#This Row],[CTN]])</f>
        <v/>
      </c>
    </row>
    <row r="1416" spans="1:9" x14ac:dyDescent="0.25">
      <c r="A1416" t="str">
        <f>LOWER(SUBSTITUTE(SUBSTITUTE(SUBSTITUTE(BIASA[[#This Row],[NAMA BARANG]]," ",""),"-",""),".",""))</f>
        <v>nameplate10,5x16</v>
      </c>
      <c r="B1416">
        <f>IF(BIASA[[#This Row],[CTN]]=0,"",COUNT($B$2:$B1415)+1)</f>
        <v>1414</v>
      </c>
      <c r="C1416" t="s">
        <v>1686</v>
      </c>
      <c r="D1416" s="9">
        <v>20000</v>
      </c>
      <c r="E1416">
        <f>SUM(BIASA[[#This Row],[AWAL]]-BIASA[[#This Row],[KELUAR]])</f>
        <v>1</v>
      </c>
      <c r="F1416">
        <v>1</v>
      </c>
      <c r="G1416" t="str">
        <f>IFERROR(INDEX(masuk[CTN],MATCH("B"&amp;ROW()-ROWS($A$1:$A$2),masuk[id],0)),"")</f>
        <v/>
      </c>
      <c r="H1416">
        <f>SUMIF(keluar[concat],BIASA[[#This Row],[concat]],keluar[CTN])</f>
        <v>0</v>
      </c>
      <c r="I1416" s="16" t="str">
        <f>IF(BIASA[[#This Row],[CTN]]=BIASA[[#This Row],[AWAL]],"",BIASA[[#This Row],[CTN]])</f>
        <v/>
      </c>
    </row>
    <row r="1417" spans="1:9" x14ac:dyDescent="0.25">
      <c r="A1417" t="str">
        <f>LOWER(SUBSTITUTE(SUBSTITUTE(SUBSTITUTE(BIASA[[#This Row],[NAMA BARANG]]," ",""),"-",""),".",""))</f>
        <v>nameplate7x10kancingjepitan</v>
      </c>
      <c r="B1417">
        <f>IF(BIASA[[#This Row],[CTN]]=0,"",COUNT($B$2:$B1416)+1)</f>
        <v>1415</v>
      </c>
      <c r="C1417" t="s">
        <v>1687</v>
      </c>
      <c r="D1417" s="9" t="s">
        <v>2941</v>
      </c>
      <c r="E1417">
        <f>SUM(BIASA[[#This Row],[AWAL]]-BIASA[[#This Row],[KELUAR]])</f>
        <v>5</v>
      </c>
      <c r="F1417">
        <v>5</v>
      </c>
      <c r="G1417" t="str">
        <f>IFERROR(INDEX(masuk[CTN],MATCH("B"&amp;ROW()-ROWS($A$1:$A$2),masuk[id],0)),"")</f>
        <v/>
      </c>
      <c r="H1417">
        <f>SUMIF(keluar[concat],BIASA[[#This Row],[concat]],keluar[CTN])</f>
        <v>0</v>
      </c>
      <c r="I1417" s="16" t="str">
        <f>IF(BIASA[[#This Row],[CTN]]=BIASA[[#This Row],[AWAL]],"",BIASA[[#This Row],[CTN]])</f>
        <v/>
      </c>
    </row>
    <row r="1418" spans="1:9" x14ac:dyDescent="0.25">
      <c r="A1418" t="str">
        <f>LOWER(SUBSTITUTE(SUBSTITUTE(SUBSTITUTE(BIASA[[#This Row],[NAMA BARANG]]," ",""),"-",""),".",""))</f>
        <v>nameplate7x10miringenter</v>
      </c>
      <c r="B1418">
        <f>IF(BIASA[[#This Row],[CTN]]=0,"",COUNT($B$2:$B1417)+1)</f>
        <v>1416</v>
      </c>
      <c r="C1418" t="s">
        <v>1688</v>
      </c>
      <c r="D1418" s="9" t="s">
        <v>2984</v>
      </c>
      <c r="E1418">
        <f>SUM(BIASA[[#This Row],[AWAL]]-BIASA[[#This Row],[KELUAR]])</f>
        <v>2</v>
      </c>
      <c r="F1418">
        <v>2</v>
      </c>
      <c r="G1418" t="str">
        <f>IFERROR(INDEX(masuk[CTN],MATCH("B"&amp;ROW()-ROWS($A$1:$A$2),masuk[id],0)),"")</f>
        <v/>
      </c>
      <c r="H1418">
        <f>SUMIF(keluar[concat],BIASA[[#This Row],[concat]],keluar[CTN])</f>
        <v>0</v>
      </c>
      <c r="I1418" s="16" t="str">
        <f>IF(BIASA[[#This Row],[CTN]]=BIASA[[#This Row],[AWAL]],"",BIASA[[#This Row],[CTN]])</f>
        <v/>
      </c>
    </row>
    <row r="1419" spans="1:9" x14ac:dyDescent="0.25">
      <c r="A1419" t="str">
        <f>LOWER(SUBSTITUTE(SUBSTITUTE(SUBSTITUTE(BIASA[[#This Row],[NAMA BARANG]]," ",""),"-",""),".",""))</f>
        <v>nameplate7x10tegakenter</v>
      </c>
      <c r="B1419">
        <f>IF(BIASA[[#This Row],[CTN]]=0,"",COUNT($B$2:$B1418)+1)</f>
        <v>1417</v>
      </c>
      <c r="C1419" t="s">
        <v>1689</v>
      </c>
      <c r="D1419" s="9" t="s">
        <v>2985</v>
      </c>
      <c r="E1419">
        <f>SUM(BIASA[[#This Row],[AWAL]]-BIASA[[#This Row],[KELUAR]])</f>
        <v>2</v>
      </c>
      <c r="F1419">
        <v>2</v>
      </c>
      <c r="G1419" t="str">
        <f>IFERROR(INDEX(masuk[CTN],MATCH("B"&amp;ROW()-ROWS($A$1:$A$2),masuk[id],0)),"")</f>
        <v/>
      </c>
      <c r="H1419">
        <f>SUMIF(keluar[concat],BIASA[[#This Row],[concat]],keluar[CTN])</f>
        <v>0</v>
      </c>
      <c r="I1419" s="16" t="str">
        <f>IF(BIASA[[#This Row],[CTN]]=BIASA[[#This Row],[AWAL]],"",BIASA[[#This Row],[CTN]])</f>
        <v/>
      </c>
    </row>
    <row r="1420" spans="1:9" x14ac:dyDescent="0.25">
      <c r="A1420" t="str">
        <f>LOWER(SUBSTITUTE(SUBSTITUTE(SUBSTITUTE(BIASA[[#This Row],[NAMA BARANG]]," ",""),"-",""),".",""))</f>
        <v>nameplatekojiko10,5x14+2cm</v>
      </c>
      <c r="B1420">
        <f>IF(BIASA[[#This Row],[CTN]]=0,"",COUNT($B$2:$B1419)+1)</f>
        <v>1418</v>
      </c>
      <c r="C1420" t="s">
        <v>1690</v>
      </c>
      <c r="D1420" s="9" t="s">
        <v>2986</v>
      </c>
      <c r="E1420">
        <f>SUM(BIASA[[#This Row],[AWAL]]-BIASA[[#This Row],[KELUAR]])</f>
        <v>6</v>
      </c>
      <c r="F1420">
        <v>6</v>
      </c>
      <c r="G1420" t="str">
        <f>IFERROR(INDEX(masuk[CTN],MATCH("B"&amp;ROW()-ROWS($A$1:$A$2),masuk[id],0)),"")</f>
        <v/>
      </c>
      <c r="H1420">
        <f>SUMIF(keluar[concat],BIASA[[#This Row],[concat]],keluar[CTN])</f>
        <v>0</v>
      </c>
      <c r="I1420" s="16" t="str">
        <f>IF(BIASA[[#This Row],[CTN]]=BIASA[[#This Row],[AWAL]],"",BIASA[[#This Row],[CTN]])</f>
        <v/>
      </c>
    </row>
    <row r="1421" spans="1:9" x14ac:dyDescent="0.25">
      <c r="A1421" t="str">
        <f>LOWER(SUBSTITUTE(SUBSTITUTE(SUBSTITUTE(BIASA[[#This Row],[NAMA BARANG]]," ",""),"-",""),".",""))</f>
        <v>nametagberdiriputih</v>
      </c>
      <c r="B1421">
        <f>IF(BIASA[[#This Row],[CTN]]=0,"",COUNT($B$2:$B1420)+1)</f>
        <v>1419</v>
      </c>
      <c r="C1421" t="s">
        <v>1691</v>
      </c>
      <c r="D1421" s="9" t="s">
        <v>2987</v>
      </c>
      <c r="E1421">
        <f>SUM(BIASA[[#This Row],[AWAL]]-BIASA[[#This Row],[KELUAR]])</f>
        <v>5</v>
      </c>
      <c r="F1421">
        <v>5</v>
      </c>
      <c r="G1421" t="str">
        <f>IFERROR(INDEX(masuk[CTN],MATCH("B"&amp;ROW()-ROWS($A$1:$A$2),masuk[id],0)),"")</f>
        <v/>
      </c>
      <c r="H1421">
        <f>SUMIF(keluar[concat],BIASA[[#This Row],[concat]],keluar[CTN])</f>
        <v>0</v>
      </c>
      <c r="I1421" s="16" t="str">
        <f>IF(BIASA[[#This Row],[CTN]]=BIASA[[#This Row],[AWAL]],"",BIASA[[#This Row],[CTN]])</f>
        <v/>
      </c>
    </row>
    <row r="1422" spans="1:9" x14ac:dyDescent="0.25">
      <c r="A1422" t="str">
        <f>LOWER(SUBSTITUTE(SUBSTITUTE(SUBSTITUTE(BIASA[[#This Row],[NAMA BARANG]]," ",""),"-",""),".",""))</f>
        <v>nametagmultidosbiru</v>
      </c>
      <c r="B1422">
        <f>IF(BIASA[[#This Row],[CTN]]=0,"",COUNT($B$2:$B1421)+1)</f>
        <v>1420</v>
      </c>
      <c r="C1422" t="s">
        <v>1692</v>
      </c>
      <c r="D1422" s="9" t="s">
        <v>2941</v>
      </c>
      <c r="E1422">
        <f>SUM(BIASA[[#This Row],[AWAL]]-BIASA[[#This Row],[KELUAR]])</f>
        <v>2</v>
      </c>
      <c r="F1422">
        <v>2</v>
      </c>
      <c r="G1422" t="str">
        <f>IFERROR(INDEX(masuk[CTN],MATCH("B"&amp;ROW()-ROWS($A$1:$A$2),masuk[id],0)),"")</f>
        <v/>
      </c>
      <c r="H1422">
        <f>SUMIF(keluar[concat],BIASA[[#This Row],[concat]],keluar[CTN])</f>
        <v>0</v>
      </c>
      <c r="I1422" s="16" t="str">
        <f>IF(BIASA[[#This Row],[CTN]]=BIASA[[#This Row],[AWAL]],"",BIASA[[#This Row],[CTN]])</f>
        <v/>
      </c>
    </row>
    <row r="1423" spans="1:9" x14ac:dyDescent="0.25">
      <c r="A1423" t="str">
        <f>LOWER(SUBSTITUTE(SUBSTITUTE(SUBSTITUTE(BIASA[[#This Row],[NAMA BARANG]]," ",""),"-",""),".",""))</f>
        <v>nametagpenitipolosh56</v>
      </c>
      <c r="B1423">
        <f>IF(BIASA[[#This Row],[CTN]]=0,"",COUNT($B$2:$B1422)+1)</f>
        <v>1421</v>
      </c>
      <c r="C1423" t="s">
        <v>1693</v>
      </c>
      <c r="D1423" s="9" t="s">
        <v>2918</v>
      </c>
      <c r="E1423">
        <f>SUM(BIASA[[#This Row],[AWAL]]-BIASA[[#This Row],[KELUAR]])</f>
        <v>7</v>
      </c>
      <c r="F1423">
        <v>7</v>
      </c>
      <c r="G1423" t="str">
        <f>IFERROR(INDEX(masuk[CTN],MATCH("B"&amp;ROW()-ROWS($A$1:$A$2),masuk[id],0)),"")</f>
        <v/>
      </c>
      <c r="H1423">
        <f>SUMIF(keluar[concat],BIASA[[#This Row],[concat]],keluar[CTN])</f>
        <v>0</v>
      </c>
      <c r="I1423" s="16" t="str">
        <f>IF(BIASA[[#This Row],[CTN]]=BIASA[[#This Row],[AWAL]],"",BIASA[[#This Row],[CTN]])</f>
        <v/>
      </c>
    </row>
    <row r="1424" spans="1:9" x14ac:dyDescent="0.25">
      <c r="A1424" t="str">
        <f>LOWER(SUBSTITUTE(SUBSTITUTE(SUBSTITUTE(BIASA[[#This Row],[NAMA BARANG]]," ",""),"-",""),".",""))</f>
        <v>nb15680</v>
      </c>
      <c r="B1424">
        <f>IF(BIASA[[#This Row],[CTN]]=0,"",COUNT($B$2:$B1423)+1)</f>
        <v>1422</v>
      </c>
      <c r="C1424" t="s">
        <v>1694</v>
      </c>
      <c r="D1424" s="9" t="s">
        <v>233</v>
      </c>
      <c r="E1424">
        <f>SUM(BIASA[[#This Row],[AWAL]]-BIASA[[#This Row],[KELUAR]])</f>
        <v>1</v>
      </c>
      <c r="F1424">
        <v>1</v>
      </c>
      <c r="G1424" t="str">
        <f>IFERROR(INDEX(masuk[CTN],MATCH("B"&amp;ROW()-ROWS($A$1:$A$2),masuk[id],0)),"")</f>
        <v/>
      </c>
      <c r="H1424">
        <f>SUMIF(keluar[concat],BIASA[[#This Row],[concat]],keluar[CTN])</f>
        <v>0</v>
      </c>
      <c r="I1424" s="16" t="str">
        <f>IF(BIASA[[#This Row],[CTN]]=BIASA[[#This Row],[AWAL]],"",BIASA[[#This Row],[CTN]])</f>
        <v/>
      </c>
    </row>
    <row r="1425" spans="1:9" x14ac:dyDescent="0.25">
      <c r="A1425" t="str">
        <f>LOWER(SUBSTITUTE(SUBSTITUTE(SUBSTITUTE(BIASA[[#This Row],[NAMA BARANG]]," ",""),"-",""),".",""))</f>
        <v>nb70509</v>
      </c>
      <c r="B1425">
        <f>IF(BIASA[[#This Row],[CTN]]=0,"",COUNT($B$2:$B1424)+1)</f>
        <v>1423</v>
      </c>
      <c r="C1425" t="s">
        <v>1695</v>
      </c>
      <c r="D1425" s="9">
        <v>512</v>
      </c>
      <c r="E1425">
        <f>SUM(BIASA[[#This Row],[AWAL]]-BIASA[[#This Row],[KELUAR]])</f>
        <v>1</v>
      </c>
      <c r="F1425">
        <v>1</v>
      </c>
      <c r="G1425" t="str">
        <f>IFERROR(INDEX(masuk[CTN],MATCH("B"&amp;ROW()-ROWS($A$1:$A$2),masuk[id],0)),"")</f>
        <v/>
      </c>
      <c r="H1425">
        <f>SUMIF(keluar[concat],BIASA[[#This Row],[concat]],keluar[CTN])</f>
        <v>0</v>
      </c>
      <c r="I1425" s="16" t="str">
        <f>IF(BIASA[[#This Row],[CTN]]=BIASA[[#This Row],[AWAL]],"",BIASA[[#This Row],[CTN]])</f>
        <v/>
      </c>
    </row>
    <row r="1426" spans="1:9" x14ac:dyDescent="0.25">
      <c r="A1426" t="str">
        <f>LOWER(SUBSTITUTE(SUBSTITUTE(SUBSTITUTE(BIASA[[#This Row],[NAMA BARANG]]," ",""),"-",""),".",""))</f>
        <v>nba5bts80biasa2510036</v>
      </c>
      <c r="B1426">
        <f>IF(BIASA[[#This Row],[CTN]]=0,"",COUNT($B$2:$B1425)+1)</f>
        <v>1424</v>
      </c>
      <c r="C1426" t="s">
        <v>1696</v>
      </c>
      <c r="D1426" s="9">
        <v>160</v>
      </c>
      <c r="E1426">
        <f>SUM(BIASA[[#This Row],[AWAL]]-BIASA[[#This Row],[KELUAR]])</f>
        <v>1</v>
      </c>
      <c r="F1426">
        <v>1</v>
      </c>
      <c r="G1426" t="str">
        <f>IFERROR(INDEX(masuk[CTN],MATCH("B"&amp;ROW()-ROWS($A$1:$A$2),masuk[id],0)),"")</f>
        <v/>
      </c>
      <c r="H1426">
        <f>SUMIF(keluar[concat],BIASA[[#This Row],[concat]],keluar[CTN])</f>
        <v>0</v>
      </c>
      <c r="I1426" s="16" t="str">
        <f>IF(BIASA[[#This Row],[CTN]]=BIASA[[#This Row],[AWAL]],"",BIASA[[#This Row],[CTN]])</f>
        <v/>
      </c>
    </row>
    <row r="1427" spans="1:9" x14ac:dyDescent="0.25">
      <c r="A1427" t="str">
        <f>LOWER(SUBSTITUTE(SUBSTITUTE(SUBSTITUTE(BIASA[[#This Row],[NAMA BARANG]]," ",""),"-",""),".",""))</f>
        <v>nbexclusive0801/80</v>
      </c>
      <c r="B1427">
        <f>IF(BIASA[[#This Row],[CTN]]=0,"",COUNT($B$2:$B1426)+1)</f>
        <v>1425</v>
      </c>
      <c r="C1427" t="s">
        <v>3315</v>
      </c>
      <c r="D1427" s="9" t="s">
        <v>224</v>
      </c>
      <c r="E1427">
        <f>SUM(BIASA[[#This Row],[AWAL]]-BIASA[[#This Row],[KELUAR]])</f>
        <v>1</v>
      </c>
      <c r="F1427">
        <v>1</v>
      </c>
      <c r="G1427" t="str">
        <f>IFERROR(INDEX(masuk[CTN],MATCH("B"&amp;ROW()-ROWS($A$1:$A$2),masuk[id],0)),"")</f>
        <v/>
      </c>
      <c r="H1427">
        <f>SUMIF(keluar[concat],BIASA[[#This Row],[concat]],keluar[CTN])</f>
        <v>0</v>
      </c>
      <c r="I1427" s="16" t="str">
        <f>IF(BIASA[[#This Row],[CTN]]=BIASA[[#This Row],[AWAL]],"",BIASA[[#This Row],[CTN]])</f>
        <v/>
      </c>
    </row>
    <row r="1428" spans="1:9" x14ac:dyDescent="0.25">
      <c r="A1428" t="str">
        <f>LOWER(SUBSTITUTE(SUBSTITUTE(SUBSTITUTE(BIASA[[#This Row],[NAMA BARANG]]," ",""),"-",""),".",""))</f>
        <v>nbminipocketmb120warnakulit</v>
      </c>
      <c r="B1428">
        <f>IF(BIASA[[#This Row],[CTN]]=0,"",COUNT($B$2:$B1427)+1)</f>
        <v>1426</v>
      </c>
      <c r="C1428" t="s">
        <v>1699</v>
      </c>
      <c r="D1428" s="9" t="s">
        <v>217</v>
      </c>
      <c r="E1428">
        <f>SUM(BIASA[[#This Row],[AWAL]]-BIASA[[#This Row],[KELUAR]])</f>
        <v>4</v>
      </c>
      <c r="F1428">
        <v>4</v>
      </c>
      <c r="G1428" t="str">
        <f>IFERROR(INDEX(masuk[CTN],MATCH("B"&amp;ROW()-ROWS($A$1:$A$2),masuk[id],0)),"")</f>
        <v/>
      </c>
      <c r="H1428">
        <f>SUMIF(keluar[concat],BIASA[[#This Row],[concat]],keluar[CTN])</f>
        <v>0</v>
      </c>
      <c r="I1428" s="16" t="str">
        <f>IF(BIASA[[#This Row],[CTN]]=BIASA[[#This Row],[AWAL]],"",BIASA[[#This Row],[CTN]])</f>
        <v/>
      </c>
    </row>
    <row r="1429" spans="1:9" x14ac:dyDescent="0.25">
      <c r="A1429" t="str">
        <f>LOWER(SUBSTITUTE(SUBSTITUTE(SUBSTITUTE(BIASA[[#This Row],[NAMA BARANG]]," ",""),"-",""),".",""))</f>
        <v>nbpocketnb4003</v>
      </c>
      <c r="B1429">
        <f>IF(BIASA[[#This Row],[CTN]]=0,"",COUNT($B$2:$B1428)+1)</f>
        <v>1427</v>
      </c>
      <c r="C1429" t="s">
        <v>1700</v>
      </c>
      <c r="D1429" s="9" t="s">
        <v>223</v>
      </c>
      <c r="E1429">
        <f>SUM(BIASA[[#This Row],[AWAL]]-BIASA[[#This Row],[KELUAR]])</f>
        <v>95</v>
      </c>
      <c r="F1429">
        <v>95</v>
      </c>
      <c r="G1429" t="str">
        <f>IFERROR(INDEX(masuk[CTN],MATCH("B"&amp;ROW()-ROWS($A$1:$A$2),masuk[id],0)),"")</f>
        <v/>
      </c>
      <c r="H1429">
        <f>SUMIF(keluar[concat],BIASA[[#This Row],[concat]],keluar[CTN])</f>
        <v>0</v>
      </c>
      <c r="I1429" s="16" t="str">
        <f>IF(BIASA[[#This Row],[CTN]]=BIASA[[#This Row],[AWAL]],"",BIASA[[#This Row],[CTN]])</f>
        <v/>
      </c>
    </row>
    <row r="1430" spans="1:9" x14ac:dyDescent="0.25">
      <c r="A1430" t="str">
        <f>LOWER(SUBSTITUTE(SUBSTITUTE(SUBSTITUTE(BIASA[[#This Row],[NAMA BARANG]]," ",""),"-",""),".",""))</f>
        <v>nbringa5801index</v>
      </c>
      <c r="B1430">
        <f>IF(BIASA[[#This Row],[CTN]]=0,"",COUNT($B$2:$B1429)+1)</f>
        <v>1428</v>
      </c>
      <c r="C1430" t="s">
        <v>1701</v>
      </c>
      <c r="D1430" s="9" t="s">
        <v>212</v>
      </c>
      <c r="E1430">
        <f>SUM(BIASA[[#This Row],[AWAL]]-BIASA[[#This Row],[KELUAR]])</f>
        <v>9</v>
      </c>
      <c r="F1430">
        <v>9</v>
      </c>
      <c r="G1430" t="str">
        <f>IFERROR(INDEX(masuk[CTN],MATCH("B"&amp;ROW()-ROWS($A$1:$A$2),masuk[id],0)),"")</f>
        <v/>
      </c>
      <c r="H1430">
        <f>SUMIF(keluar[concat],BIASA[[#This Row],[concat]],keluar[CTN])</f>
        <v>0</v>
      </c>
      <c r="I1430" s="16" t="str">
        <f>IF(BIASA[[#This Row],[CTN]]=BIASA[[#This Row],[AWAL]],"",BIASA[[#This Row],[CTN]])</f>
        <v/>
      </c>
    </row>
    <row r="1431" spans="1:9" x14ac:dyDescent="0.25">
      <c r="A1431" t="str">
        <f>LOWER(SUBSTITUTE(SUBSTITUTE(SUBSTITUTE(BIASA[[#This Row],[NAMA BARANG]]," ",""),"-",""),".",""))</f>
        <v>nbspiral3da680</v>
      </c>
      <c r="B1431">
        <f>IF(BIASA[[#This Row],[CTN]]=0,"",COUNT($B$2:$B1430)+1)</f>
        <v>1429</v>
      </c>
      <c r="C1431" t="s">
        <v>1702</v>
      </c>
      <c r="D1431" s="9" t="s">
        <v>222</v>
      </c>
      <c r="E1431">
        <f>SUM(BIASA[[#This Row],[AWAL]]-BIASA[[#This Row],[KELUAR]])</f>
        <v>11</v>
      </c>
      <c r="F1431">
        <v>11</v>
      </c>
      <c r="G1431" t="str">
        <f>IFERROR(INDEX(masuk[CTN],MATCH("B"&amp;ROW()-ROWS($A$1:$A$2),masuk[id],0)),"")</f>
        <v/>
      </c>
      <c r="H1431">
        <f>SUMIF(keluar[concat],BIASA[[#This Row],[concat]],keluar[CTN])</f>
        <v>0</v>
      </c>
      <c r="I1431" s="16" t="str">
        <f>IF(BIASA[[#This Row],[CTN]]=BIASA[[#This Row],[AWAL]],"",BIASA[[#This Row],[CTN]])</f>
        <v/>
      </c>
    </row>
    <row r="1432" spans="1:9" x14ac:dyDescent="0.25">
      <c r="A1432" t="str">
        <f>LOWER(SUBSTITUTE(SUBSTITUTE(SUBSTITUTE(BIASA[[#This Row],[NAMA BARANG]]," ",""),"-",""),".",""))</f>
        <v>nbspirala6801</v>
      </c>
      <c r="B1432">
        <f>IF(BIASA[[#This Row],[CTN]]=0,"",COUNT($B$2:$B1431)+1)</f>
        <v>1430</v>
      </c>
      <c r="C1432" t="s">
        <v>1703</v>
      </c>
      <c r="D1432" s="9" t="s">
        <v>2785</v>
      </c>
      <c r="E1432">
        <f>SUM(BIASA[[#This Row],[AWAL]]-BIASA[[#This Row],[KELUAR]])</f>
        <v>19</v>
      </c>
      <c r="F1432">
        <v>19</v>
      </c>
      <c r="G1432" t="str">
        <f>IFERROR(INDEX(masuk[CTN],MATCH("B"&amp;ROW()-ROWS($A$1:$A$2),masuk[id],0)),"")</f>
        <v/>
      </c>
      <c r="H1432">
        <f>SUMIF(keluar[concat],BIASA[[#This Row],[concat]],keluar[CTN])</f>
        <v>0</v>
      </c>
      <c r="I1432" s="16" t="str">
        <f>IF(BIASA[[#This Row],[CTN]]=BIASA[[#This Row],[AWAL]],"",BIASA[[#This Row],[CTN]])</f>
        <v/>
      </c>
    </row>
    <row r="1433" spans="1:9" x14ac:dyDescent="0.25">
      <c r="A1433" t="str">
        <f>LOWER(SUBSTITUTE(SUBSTITUTE(SUBSTITUTE(BIASA[[#This Row],[NAMA BARANG]]," ",""),"-",""),".",""))</f>
        <v>nbspiralpvca580</v>
      </c>
      <c r="B1433">
        <f>IF(BIASA[[#This Row],[CTN]]=0,"",COUNT($B$2:$B1432)+1)</f>
        <v>1431</v>
      </c>
      <c r="C1433" t="s">
        <v>1705</v>
      </c>
      <c r="D1433" s="9" t="s">
        <v>212</v>
      </c>
      <c r="E1433">
        <f>SUM(BIASA[[#This Row],[AWAL]]-BIASA[[#This Row],[KELUAR]])</f>
        <v>3</v>
      </c>
      <c r="F1433">
        <v>3</v>
      </c>
      <c r="G1433" t="str">
        <f>IFERROR(INDEX(masuk[CTN],MATCH("B"&amp;ROW()-ROWS($A$1:$A$2),masuk[id],0)),"")</f>
        <v/>
      </c>
      <c r="H1433">
        <f>SUMIF(keluar[concat],BIASA[[#This Row],[concat]],keluar[CTN])</f>
        <v>0</v>
      </c>
      <c r="I1433" s="16" t="str">
        <f>IF(BIASA[[#This Row],[CTN]]=BIASA[[#This Row],[AWAL]],"",BIASA[[#This Row],[CTN]])</f>
        <v/>
      </c>
    </row>
    <row r="1434" spans="1:9" x14ac:dyDescent="0.25">
      <c r="A1434" t="str">
        <f>LOWER(SUBSTITUTE(SUBSTITUTE(SUBSTITUTE(BIASA[[#This Row],[NAMA BARANG]]," ",""),"-",""),".",""))</f>
        <v>notebookb64freshfruit(8gambar)</v>
      </c>
      <c r="B1434">
        <f>IF(BIASA[[#This Row],[CTN]]=0,"",COUNT($B$2:$B1433)+1)</f>
        <v>1432</v>
      </c>
      <c r="C1434" t="s">
        <v>1706</v>
      </c>
      <c r="D1434" s="9" t="s">
        <v>2828</v>
      </c>
      <c r="E1434">
        <f>SUM(BIASA[[#This Row],[AWAL]]-BIASA[[#This Row],[KELUAR]])</f>
        <v>7</v>
      </c>
      <c r="F1434">
        <v>7</v>
      </c>
      <c r="G1434" t="str">
        <f>IFERROR(INDEX(masuk[CTN],MATCH("B"&amp;ROW()-ROWS($A$1:$A$2),masuk[id],0)),"")</f>
        <v/>
      </c>
      <c r="H1434">
        <f>SUMIF(keluar[concat],BIASA[[#This Row],[concat]],keluar[CTN])</f>
        <v>0</v>
      </c>
      <c r="I1434" s="16" t="str">
        <f>IF(BIASA[[#This Row],[CTN]]=BIASA[[#This Row],[AWAL]],"",BIASA[[#This Row],[CTN]])</f>
        <v/>
      </c>
    </row>
    <row r="1435" spans="1:9" x14ac:dyDescent="0.25">
      <c r="A1435" t="str">
        <f>LOWER(SUBSTITUTE(SUBSTITUTE(SUBSTITUTE(BIASA[[#This Row],[NAMA BARANG]]," ",""),"-",""),".",""))</f>
        <v>notesbuahspiralbh/lc421worry</v>
      </c>
      <c r="B1435">
        <f>IF(BIASA[[#This Row],[CTN]]=0,"",COUNT($B$2:$B1434)+1)</f>
        <v>1433</v>
      </c>
      <c r="C1435" t="s">
        <v>1707</v>
      </c>
      <c r="D1435" s="9" t="s">
        <v>223</v>
      </c>
      <c r="E1435">
        <f>SUM(BIASA[[#This Row],[AWAL]]-BIASA[[#This Row],[KELUAR]])</f>
        <v>1</v>
      </c>
      <c r="F1435">
        <v>1</v>
      </c>
      <c r="G1435" t="str">
        <f>IFERROR(INDEX(masuk[CTN],MATCH("B"&amp;ROW()-ROWS($A$1:$A$2),masuk[id],0)),"")</f>
        <v/>
      </c>
      <c r="H1435">
        <f>SUMIF(keluar[concat],BIASA[[#This Row],[concat]],keluar[CTN])</f>
        <v>0</v>
      </c>
      <c r="I1435" s="16" t="str">
        <f>IF(BIASA[[#This Row],[CTN]]=BIASA[[#This Row],[AWAL]],"",BIASA[[#This Row],[CTN]])</f>
        <v/>
      </c>
    </row>
    <row r="1436" spans="1:9" x14ac:dyDescent="0.25">
      <c r="A1436" t="str">
        <f>LOWER(SUBSTITUTE(SUBSTITUTE(SUBSTITUTE(BIASA[[#This Row],[NAMA BARANG]]," ",""),"-",""),".",""))</f>
        <v>notesfancy7091sunlight</v>
      </c>
      <c r="B1436">
        <f>IF(BIASA[[#This Row],[CTN]]=0,"",COUNT($B$2:$B1435)+1)</f>
        <v>1434</v>
      </c>
      <c r="C1436" t="s">
        <v>1708</v>
      </c>
      <c r="D1436" s="9" t="s">
        <v>2825</v>
      </c>
      <c r="E1436">
        <f>SUM(BIASA[[#This Row],[AWAL]]-BIASA[[#This Row],[KELUAR]])</f>
        <v>2</v>
      </c>
      <c r="F1436">
        <v>2</v>
      </c>
      <c r="G1436" t="str">
        <f>IFERROR(INDEX(masuk[CTN],MATCH("B"&amp;ROW()-ROWS($A$1:$A$2),masuk[id],0)),"")</f>
        <v/>
      </c>
      <c r="H1436">
        <f>SUMIF(keluar[concat],BIASA[[#This Row],[concat]],keluar[CTN])</f>
        <v>0</v>
      </c>
      <c r="I1436" s="16" t="str">
        <f>IF(BIASA[[#This Row],[CTN]]=BIASA[[#This Row],[AWAL]],"",BIASA[[#This Row],[CTN]])</f>
        <v/>
      </c>
    </row>
    <row r="1437" spans="1:9" x14ac:dyDescent="0.25">
      <c r="A1437" t="str">
        <f>LOWER(SUBSTITUTE(SUBSTITUTE(SUBSTITUTE(BIASA[[#This Row],[NAMA BARANG]]," ",""),"-",""),".",""))</f>
        <v>notesspiral062(2)/061(1)</v>
      </c>
      <c r="B1437">
        <f>IF(BIASA[[#This Row],[CTN]]=0,"",COUNT($B$2:$B1436)+1)</f>
        <v>1435</v>
      </c>
      <c r="C1437" t="s">
        <v>1709</v>
      </c>
      <c r="D1437" s="9" t="s">
        <v>2988</v>
      </c>
      <c r="E1437">
        <f>SUM(BIASA[[#This Row],[AWAL]]-BIASA[[#This Row],[KELUAR]])</f>
        <v>4</v>
      </c>
      <c r="F1437">
        <v>4</v>
      </c>
      <c r="G1437" t="str">
        <f>IFERROR(INDEX(masuk[CTN],MATCH("B"&amp;ROW()-ROWS($A$1:$A$2),masuk[id],0)),"")</f>
        <v/>
      </c>
      <c r="H1437">
        <f>SUMIF(keluar[concat],BIASA[[#This Row],[concat]],keluar[CTN])</f>
        <v>0</v>
      </c>
      <c r="I1437" s="16" t="str">
        <f>IF(BIASA[[#This Row],[CTN]]=BIASA[[#This Row],[AWAL]],"",BIASA[[#This Row],[CTN]])</f>
        <v/>
      </c>
    </row>
    <row r="1438" spans="1:9" x14ac:dyDescent="0.25">
      <c r="A1438" t="str">
        <f>LOWER(SUBSTITUTE(SUBSTITUTE(SUBSTITUTE(BIASA[[#This Row],[NAMA BARANG]]," ",""),"-",""),".",""))</f>
        <v>notesspiral505kcg+bp</v>
      </c>
      <c r="B1438">
        <f>IF(BIASA[[#This Row],[CTN]]=0,"",COUNT($B$2:$B1437)+1)</f>
        <v>1436</v>
      </c>
      <c r="C1438" t="s">
        <v>1710</v>
      </c>
      <c r="D1438" s="9" t="s">
        <v>217</v>
      </c>
      <c r="E1438">
        <f>SUM(BIASA[[#This Row],[AWAL]]-BIASA[[#This Row],[KELUAR]])</f>
        <v>5</v>
      </c>
      <c r="F1438">
        <v>5</v>
      </c>
      <c r="G1438" t="str">
        <f>IFERROR(INDEX(masuk[CTN],MATCH("B"&amp;ROW()-ROWS($A$1:$A$2),masuk[id],0)),"")</f>
        <v/>
      </c>
      <c r="H1438">
        <f>SUMIF(keluar[concat],BIASA[[#This Row],[concat]],keluar[CTN])</f>
        <v>0</v>
      </c>
      <c r="I1438" s="16" t="str">
        <f>IF(BIASA[[#This Row],[CTN]]=BIASA[[#This Row],[AWAL]],"",BIASA[[#This Row],[CTN]])</f>
        <v/>
      </c>
    </row>
    <row r="1439" spans="1:9" x14ac:dyDescent="0.25">
      <c r="A1439" t="str">
        <f>LOWER(SUBSTITUTE(SUBSTITUTE(SUBSTITUTE(BIASA[[#This Row],[NAMA BARANG]]," ",""),"-",""),".",""))</f>
        <v>notesspiralprincess708(tenagabaru)</v>
      </c>
      <c r="B1439">
        <f>IF(BIASA[[#This Row],[CTN]]=0,"",COUNT($B$2:$B1438)+1)</f>
        <v>1437</v>
      </c>
      <c r="C1439" t="s">
        <v>1712</v>
      </c>
      <c r="D1439" s="9" t="s">
        <v>2797</v>
      </c>
      <c r="E1439">
        <f>SUM(BIASA[[#This Row],[AWAL]]-BIASA[[#This Row],[KELUAR]])</f>
        <v>4</v>
      </c>
      <c r="F1439">
        <v>4</v>
      </c>
      <c r="G1439" t="str">
        <f>IFERROR(INDEX(masuk[CTN],MATCH("B"&amp;ROW()-ROWS($A$1:$A$2),masuk[id],0)),"")</f>
        <v/>
      </c>
      <c r="H1439">
        <f>SUMIF(keluar[concat],BIASA[[#This Row],[concat]],keluar[CTN])</f>
        <v>0</v>
      </c>
      <c r="I1439" s="16" t="str">
        <f>IF(BIASA[[#This Row],[CTN]]=BIASA[[#This Row],[AWAL]],"",BIASA[[#This Row],[CTN]])</f>
        <v/>
      </c>
    </row>
    <row r="1440" spans="1:9" x14ac:dyDescent="0.25">
      <c r="A1440" t="str">
        <f>LOWER(SUBSTITUTE(SUBSTITUTE(SUBSTITUTE(BIASA[[#This Row],[NAMA BARANG]]," ",""),"-",""),".",""))</f>
        <v>notesspiralprincessberdiri(mitra)</v>
      </c>
      <c r="B1440">
        <f>IF(BIASA[[#This Row],[CTN]]=0,"",COUNT($B$2:$B1439)+1)</f>
        <v>1438</v>
      </c>
      <c r="C1440" t="s">
        <v>1713</v>
      </c>
      <c r="D1440" s="9" t="s">
        <v>2989</v>
      </c>
      <c r="E1440">
        <f>SUM(BIASA[[#This Row],[AWAL]]-BIASA[[#This Row],[KELUAR]])</f>
        <v>5</v>
      </c>
      <c r="F1440">
        <v>5</v>
      </c>
      <c r="G1440" t="str">
        <f>IFERROR(INDEX(masuk[CTN],MATCH("B"&amp;ROW()-ROWS($A$1:$A$2),masuk[id],0)),"")</f>
        <v/>
      </c>
      <c r="H1440">
        <f>SUMIF(keluar[concat],BIASA[[#This Row],[concat]],keluar[CTN])</f>
        <v>0</v>
      </c>
      <c r="I1440" s="16" t="str">
        <f>IF(BIASA[[#This Row],[CTN]]=BIASA[[#This Row],[AWAL]],"",BIASA[[#This Row],[CTN]])</f>
        <v/>
      </c>
    </row>
    <row r="1441" spans="1:9" x14ac:dyDescent="0.25">
      <c r="A1441" t="str">
        <f>LOWER(SUBSTITUTE(SUBSTITUTE(SUBSTITUTE(BIASA[[#This Row],[NAMA BARANG]]," ",""),"-",""),".",""))</f>
        <v>notesyoyo</v>
      </c>
      <c r="B1441">
        <f>IF(BIASA[[#This Row],[CTN]]=0,"",COUNT($B$2:$B1440)+1)</f>
        <v>1439</v>
      </c>
      <c r="C1441" t="s">
        <v>1714</v>
      </c>
      <c r="D1441" s="9" t="s">
        <v>232</v>
      </c>
      <c r="E1441">
        <f>SUM(BIASA[[#This Row],[AWAL]]-BIASA[[#This Row],[KELUAR]])</f>
        <v>2</v>
      </c>
      <c r="F1441">
        <v>2</v>
      </c>
      <c r="G1441" t="str">
        <f>IFERROR(INDEX(masuk[CTN],MATCH("B"&amp;ROW()-ROWS($A$1:$A$2),masuk[id],0)),"")</f>
        <v/>
      </c>
      <c r="H1441">
        <f>SUMIF(keluar[concat],BIASA[[#This Row],[concat]],keluar[CTN])</f>
        <v>0</v>
      </c>
      <c r="I1441" s="16" t="str">
        <f>IF(BIASA[[#This Row],[CTN]]=BIASA[[#This Row],[AWAL]],"",BIASA[[#This Row],[CTN]])</f>
        <v/>
      </c>
    </row>
    <row r="1442" spans="1:9" x14ac:dyDescent="0.25">
      <c r="A1442" t="str">
        <f>LOWER(SUBSTITUTE(SUBSTITUTE(SUBSTITUTE(BIASA[[#This Row],[NAMA BARANG]]," ",""),"-",""),".",""))</f>
        <v>oilcolourvancoca140(9ml)</v>
      </c>
      <c r="B1442">
        <f>IF(BIASA[[#This Row],[CTN]]=0,"",COUNT($B$2:$B1441)+1)</f>
        <v>1440</v>
      </c>
      <c r="C1442" t="s">
        <v>1715</v>
      </c>
      <c r="D1442" s="9" t="s">
        <v>223</v>
      </c>
      <c r="E1442">
        <f>SUM(BIASA[[#This Row],[AWAL]]-BIASA[[#This Row],[KELUAR]])</f>
        <v>8</v>
      </c>
      <c r="F1442">
        <v>8</v>
      </c>
      <c r="G1442" t="str">
        <f>IFERROR(INDEX(masuk[CTN],MATCH("B"&amp;ROW()-ROWS($A$1:$A$2),masuk[id],0)),"")</f>
        <v/>
      </c>
      <c r="H1442">
        <f>SUMIF(keluar[concat],BIASA[[#This Row],[concat]],keluar[CTN])</f>
        <v>0</v>
      </c>
      <c r="I1442" s="16" t="str">
        <f>IF(BIASA[[#This Row],[CTN]]=BIASA[[#This Row],[AWAL]],"",BIASA[[#This Row],[CTN]])</f>
        <v/>
      </c>
    </row>
    <row r="1443" spans="1:9" x14ac:dyDescent="0.25">
      <c r="A1443" t="str">
        <f>LOWER(SUBSTITUTE(SUBSTITUTE(SUBSTITUTE(BIASA[[#This Row],[NAMA BARANG]]," ",""),"-",""),".",""))</f>
        <v>oilmarries12w</v>
      </c>
      <c r="B1443">
        <f>IF(BIASA[[#This Row],[CTN]]=0,"",COUNT($B$2:$B1442)+1)</f>
        <v>1441</v>
      </c>
      <c r="C1443" t="s">
        <v>1716</v>
      </c>
      <c r="D1443" s="9" t="s">
        <v>2893</v>
      </c>
      <c r="E1443">
        <f>SUM(BIASA[[#This Row],[AWAL]]-BIASA[[#This Row],[KELUAR]])</f>
        <v>50</v>
      </c>
      <c r="F1443">
        <v>50</v>
      </c>
      <c r="G1443" t="str">
        <f>IFERROR(INDEX(masuk[CTN],MATCH("B"&amp;ROW()-ROWS($A$1:$A$2),masuk[id],0)),"")</f>
        <v/>
      </c>
      <c r="H1443">
        <f>SUMIF(keluar[concat],BIASA[[#This Row],[concat]],keluar[CTN])</f>
        <v>0</v>
      </c>
      <c r="I1443" s="16" t="str">
        <f>IF(BIASA[[#This Row],[CTN]]=BIASA[[#This Row],[AWAL]],"",BIASA[[#This Row],[CTN]])</f>
        <v/>
      </c>
    </row>
    <row r="1444" spans="1:9" x14ac:dyDescent="0.25">
      <c r="A1444" t="str">
        <f>LOWER(SUBSTITUTE(SUBSTITUTE(SUBSTITUTE(BIASA[[#This Row],[NAMA BARANG]]," ",""),"-",""),".",""))</f>
        <v>oilmarriese1387b14w</v>
      </c>
      <c r="B1444">
        <f>IF(BIASA[[#This Row],[CTN]]=0,"",COUNT($B$2:$B1443)+1)</f>
        <v>1442</v>
      </c>
      <c r="C1444" t="s">
        <v>1717</v>
      </c>
      <c r="D1444" s="9" t="s">
        <v>2770</v>
      </c>
      <c r="E1444">
        <f>SUM(BIASA[[#This Row],[AWAL]]-BIASA[[#This Row],[KELUAR]])</f>
        <v>37</v>
      </c>
      <c r="F1444">
        <v>37</v>
      </c>
      <c r="G1444" t="str">
        <f>IFERROR(INDEX(masuk[CTN],MATCH("B"&amp;ROW()-ROWS($A$1:$A$2),masuk[id],0)),"")</f>
        <v/>
      </c>
      <c r="H1444">
        <f>SUMIF(keluar[concat],BIASA[[#This Row],[concat]],keluar[CTN])</f>
        <v>0</v>
      </c>
      <c r="I1444" s="16" t="str">
        <f>IF(BIASA[[#This Row],[CTN]]=BIASA[[#This Row],[AWAL]],"",BIASA[[#This Row],[CTN]])</f>
        <v/>
      </c>
    </row>
    <row r="1445" spans="1:9" x14ac:dyDescent="0.25">
      <c r="A1445" t="str">
        <f>LOWER(SUBSTITUTE(SUBSTITUTE(SUBSTITUTE(BIASA[[#This Row],[NAMA BARANG]]," ",""),"-",""),".",""))</f>
        <v>oilmarriese1388b18w</v>
      </c>
      <c r="B1445">
        <f>IF(BIASA[[#This Row],[CTN]]=0,"",COUNT($B$2:$B1444)+1)</f>
        <v>1443</v>
      </c>
      <c r="C1445" t="s">
        <v>1718</v>
      </c>
      <c r="D1445" s="9" t="s">
        <v>2770</v>
      </c>
      <c r="E1445">
        <f>SUM(BIASA[[#This Row],[AWAL]]-BIASA[[#This Row],[KELUAR]])</f>
        <v>70</v>
      </c>
      <c r="F1445">
        <v>70</v>
      </c>
      <c r="G1445" t="str">
        <f>IFERROR(INDEX(masuk[CTN],MATCH("B"&amp;ROW()-ROWS($A$1:$A$2),masuk[id],0)),"")</f>
        <v/>
      </c>
      <c r="H1445">
        <f>SUMIF(keluar[concat],BIASA[[#This Row],[concat]],keluar[CTN])</f>
        <v>0</v>
      </c>
      <c r="I1445" s="16" t="str">
        <f>IF(BIASA[[#This Row],[CTN]]=BIASA[[#This Row],[AWAL]],"",BIASA[[#This Row],[CTN]])</f>
        <v/>
      </c>
    </row>
    <row r="1446" spans="1:9" x14ac:dyDescent="0.25">
      <c r="A1446" t="str">
        <f>LOWER(SUBSTITUTE(SUBSTITUTE(SUBSTITUTE(BIASA[[#This Row],[NAMA BARANG]]," ",""),"-",""),".",""))</f>
        <v>oilpastel24wtbgdeboss67024</v>
      </c>
      <c r="B1446">
        <f>IF(BIASA[[#This Row],[CTN]]=0,"",COUNT($B$2:$B1445)+1)</f>
        <v>1444</v>
      </c>
      <c r="C1446" t="s">
        <v>1719</v>
      </c>
      <c r="D1446" s="9">
        <v>72</v>
      </c>
      <c r="E1446">
        <f>SUM(BIASA[[#This Row],[AWAL]]-BIASA[[#This Row],[KELUAR]])</f>
        <v>30</v>
      </c>
      <c r="F1446">
        <v>30</v>
      </c>
      <c r="G1446" t="str">
        <f>IFERROR(INDEX(masuk[CTN],MATCH("B"&amp;ROW()-ROWS($A$1:$A$2),masuk[id],0)),"")</f>
        <v/>
      </c>
      <c r="H1446">
        <f>SUMIF(keluar[concat],BIASA[[#This Row],[concat]],keluar[CTN])</f>
        <v>0</v>
      </c>
      <c r="I1446" s="16" t="str">
        <f>IF(BIASA[[#This Row],[CTN]]=BIASA[[#This Row],[AWAL]],"",BIASA[[#This Row],[CTN]])</f>
        <v/>
      </c>
    </row>
    <row r="1447" spans="1:9" x14ac:dyDescent="0.25">
      <c r="A1447" t="str">
        <f>LOWER(SUBSTITUTE(SUBSTITUTE(SUBSTITUTE(BIASA[[#This Row],[NAMA BARANG]]," ",""),"-",""),".",""))</f>
        <v>oilpastelartistgreeble12w</v>
      </c>
      <c r="B1447">
        <f>IF(BIASA[[#This Row],[CTN]]=0,"",COUNT($B$2:$B1446)+1)</f>
        <v>1445</v>
      </c>
      <c r="C1447" t="s">
        <v>1720</v>
      </c>
      <c r="D1447" s="9" t="s">
        <v>215</v>
      </c>
      <c r="E1447">
        <f>SUM(BIASA[[#This Row],[AWAL]]-BIASA[[#This Row],[KELUAR]])</f>
        <v>1</v>
      </c>
      <c r="F1447">
        <v>1</v>
      </c>
      <c r="G1447" t="str">
        <f>IFERROR(INDEX(masuk[CTN],MATCH("B"&amp;ROW()-ROWS($A$1:$A$2),masuk[id],0)),"")</f>
        <v/>
      </c>
      <c r="H1447">
        <f>SUMIF(keluar[concat],BIASA[[#This Row],[concat]],keluar[CTN])</f>
        <v>0</v>
      </c>
      <c r="I1447" s="16" t="str">
        <f>IF(BIASA[[#This Row],[CTN]]=BIASA[[#This Row],[AWAL]],"",BIASA[[#This Row],[CTN]])</f>
        <v/>
      </c>
    </row>
    <row r="1448" spans="1:9" x14ac:dyDescent="0.25">
      <c r="A1448" t="str">
        <f>LOWER(SUBSTITUTE(SUBSTITUTE(SUBSTITUTE(BIASA[[#This Row],[NAMA BARANG]]," ",""),"-",""),".",""))</f>
        <v>oilpastelchunghwa36w</v>
      </c>
      <c r="B1448">
        <f>IF(BIASA[[#This Row],[CTN]]=0,"",COUNT($B$2:$B1447)+1)</f>
        <v>1446</v>
      </c>
      <c r="C1448" t="s">
        <v>1721</v>
      </c>
      <c r="D1448" s="9">
        <v>36</v>
      </c>
      <c r="E1448">
        <f>SUM(BIASA[[#This Row],[AWAL]]-BIASA[[#This Row],[KELUAR]])</f>
        <v>1</v>
      </c>
      <c r="F1448">
        <v>1</v>
      </c>
      <c r="G1448" t="str">
        <f>IFERROR(INDEX(masuk[CTN],MATCH("B"&amp;ROW()-ROWS($A$1:$A$2),masuk[id],0)),"")</f>
        <v/>
      </c>
      <c r="H1448">
        <f>SUMIF(keluar[concat],BIASA[[#This Row],[concat]],keluar[CTN])</f>
        <v>0</v>
      </c>
      <c r="I1448" s="16" t="str">
        <f>IF(BIASA[[#This Row],[CTN]]=BIASA[[#This Row],[AWAL]],"",BIASA[[#This Row],[CTN]])</f>
        <v/>
      </c>
    </row>
    <row r="1449" spans="1:9" x14ac:dyDescent="0.25">
      <c r="A1449" t="str">
        <f>LOWER(SUBSTITUTE(SUBSTITUTE(SUBSTITUTE(BIASA[[#This Row],[NAMA BARANG]]," ",""),"-",""),".",""))</f>
        <v>oilpasteldadybearjx815612</v>
      </c>
      <c r="B1449">
        <f>IF(BIASA[[#This Row],[CTN]]=0,"",COUNT($B$2:$B1448)+1)</f>
        <v>1447</v>
      </c>
      <c r="C1449" t="s">
        <v>1722</v>
      </c>
      <c r="D1449" s="9" t="s">
        <v>2809</v>
      </c>
      <c r="E1449">
        <f>SUM(BIASA[[#This Row],[AWAL]]-BIASA[[#This Row],[KELUAR]])</f>
        <v>1</v>
      </c>
      <c r="F1449">
        <v>1</v>
      </c>
      <c r="G1449" t="str">
        <f>IFERROR(INDEX(masuk[CTN],MATCH("B"&amp;ROW()-ROWS($A$1:$A$2),masuk[id],0)),"")</f>
        <v/>
      </c>
      <c r="H1449">
        <f>SUMIF(keluar[concat],BIASA[[#This Row],[concat]],keluar[CTN])</f>
        <v>0</v>
      </c>
      <c r="I1449" s="16" t="str">
        <f>IF(BIASA[[#This Row],[CTN]]=BIASA[[#This Row],[AWAL]],"",BIASA[[#This Row],[CTN]])</f>
        <v/>
      </c>
    </row>
    <row r="1450" spans="1:9" x14ac:dyDescent="0.25">
      <c r="A1450" t="str">
        <f>LOWER(SUBSTITUTE(SUBSTITUTE(SUBSTITUTE(BIASA[[#This Row],[NAMA BARANG]]," ",""),"-",""),".",""))</f>
        <v>oilpasteldadybearjx815618</v>
      </c>
      <c r="B1450">
        <f>IF(BIASA[[#This Row],[CTN]]=0,"",COUNT($B$2:$B1449)+1)</f>
        <v>1448</v>
      </c>
      <c r="C1450" t="s">
        <v>1723</v>
      </c>
      <c r="D1450" s="9" t="s">
        <v>2990</v>
      </c>
      <c r="E1450">
        <f>SUM(BIASA[[#This Row],[AWAL]]-BIASA[[#This Row],[KELUAR]])</f>
        <v>4</v>
      </c>
      <c r="F1450">
        <v>4</v>
      </c>
      <c r="G1450" t="str">
        <f>IFERROR(INDEX(masuk[CTN],MATCH("B"&amp;ROW()-ROWS($A$1:$A$2),masuk[id],0)),"")</f>
        <v/>
      </c>
      <c r="H1450">
        <f>SUMIF(keluar[concat],BIASA[[#This Row],[concat]],keluar[CTN])</f>
        <v>0</v>
      </c>
      <c r="I1450" s="16" t="str">
        <f>IF(BIASA[[#This Row],[CTN]]=BIASA[[#This Row],[AWAL]],"",BIASA[[#This Row],[CTN]])</f>
        <v/>
      </c>
    </row>
    <row r="1451" spans="1:9" x14ac:dyDescent="0.25">
      <c r="A1451" t="str">
        <f>LOWER(SUBSTITUTE(SUBSTITUTE(SUBSTITUTE(BIASA[[#This Row],[NAMA BARANG]]," ",""),"-",""),".",""))</f>
        <v>oilpastelholomika36wbear</v>
      </c>
      <c r="B1451">
        <f>IF(BIASA[[#This Row],[CTN]]=0,"",COUNT($B$2:$B1450)+1)</f>
        <v>1449</v>
      </c>
      <c r="C1451" t="s">
        <v>1724</v>
      </c>
      <c r="D1451" s="9" t="s">
        <v>2991</v>
      </c>
      <c r="E1451">
        <f>SUM(BIASA[[#This Row],[AWAL]]-BIASA[[#This Row],[KELUAR]])</f>
        <v>1</v>
      </c>
      <c r="F1451">
        <v>1</v>
      </c>
      <c r="G1451" t="str">
        <f>IFERROR(INDEX(masuk[CTN],MATCH("B"&amp;ROW()-ROWS($A$1:$A$2),masuk[id],0)),"")</f>
        <v/>
      </c>
      <c r="H1451">
        <f>SUMIF(keluar[concat],BIASA[[#This Row],[concat]],keluar[CTN])</f>
        <v>0</v>
      </c>
      <c r="I1451" s="16" t="str">
        <f>IF(BIASA[[#This Row],[CTN]]=BIASA[[#This Row],[AWAL]],"",BIASA[[#This Row],[CTN]])</f>
        <v/>
      </c>
    </row>
    <row r="1452" spans="1:9" x14ac:dyDescent="0.25">
      <c r="A1452" t="str">
        <f>LOWER(SUBSTITUTE(SUBSTITUTE(SUBSTITUTE(BIASA[[#This Row],[NAMA BARANG]]," ",""),"-",""),".",""))</f>
        <v>oilpasteljoystarjumboopd24w</v>
      </c>
      <c r="B1452">
        <f>IF(BIASA[[#This Row],[CTN]]=0,"",COUNT($B$2:$B1451)+1)</f>
        <v>1450</v>
      </c>
      <c r="C1452" t="s">
        <v>1725</v>
      </c>
      <c r="D1452" s="9" t="s">
        <v>214</v>
      </c>
      <c r="E1452">
        <f>SUM(BIASA[[#This Row],[AWAL]]-BIASA[[#This Row],[KELUAR]])</f>
        <v>1</v>
      </c>
      <c r="F1452">
        <v>1</v>
      </c>
      <c r="G1452" t="str">
        <f>IFERROR(INDEX(masuk[CTN],MATCH("B"&amp;ROW()-ROWS($A$1:$A$2),masuk[id],0)),"")</f>
        <v/>
      </c>
      <c r="H1452">
        <f>SUMIF(keluar[concat],BIASA[[#This Row],[concat]],keluar[CTN])</f>
        <v>0</v>
      </c>
      <c r="I1452" s="16" t="str">
        <f>IF(BIASA[[#This Row],[CTN]]=BIASA[[#This Row],[AWAL]],"",BIASA[[#This Row],[CTN]])</f>
        <v/>
      </c>
    </row>
    <row r="1453" spans="1:9" x14ac:dyDescent="0.25">
      <c r="A1453" t="str">
        <f>LOWER(SUBSTITUTE(SUBSTITUTE(SUBSTITUTE(BIASA[[#This Row],[NAMA BARANG]]," ",""),"-",""),".",""))</f>
        <v>oilpastelop08</v>
      </c>
      <c r="B1453">
        <f>IF(BIASA[[#This Row],[CTN]]=0,"",COUNT($B$2:$B1452)+1)</f>
        <v>1451</v>
      </c>
      <c r="C1453" t="s">
        <v>1726</v>
      </c>
      <c r="D1453" s="9" t="s">
        <v>2992</v>
      </c>
      <c r="E1453">
        <f>SUM(BIASA[[#This Row],[AWAL]]-BIASA[[#This Row],[KELUAR]])</f>
        <v>19</v>
      </c>
      <c r="F1453">
        <v>19</v>
      </c>
      <c r="G1453" t="str">
        <f>IFERROR(INDEX(masuk[CTN],MATCH("B"&amp;ROW()-ROWS($A$1:$A$2),masuk[id],0)),"")</f>
        <v/>
      </c>
      <c r="H1453">
        <f>SUMIF(keluar[concat],BIASA[[#This Row],[concat]],keluar[CTN])</f>
        <v>0</v>
      </c>
      <c r="I1453" s="16" t="str">
        <f>IF(BIASA[[#This Row],[CTN]]=BIASA[[#This Row],[AWAL]],"",BIASA[[#This Row],[CTN]])</f>
        <v/>
      </c>
    </row>
    <row r="1454" spans="1:9" x14ac:dyDescent="0.25">
      <c r="A1454" t="str">
        <f>LOWER(SUBSTITUTE(SUBSTITUTE(SUBSTITUTE(BIASA[[#This Row],[NAMA BARANG]]," ",""),"-",""),".",""))</f>
        <v>oilpastelputar12wzj660mm</v>
      </c>
      <c r="B1454">
        <f>IF(BIASA[[#This Row],[CTN]]=0,"",COUNT($B$2:$B1453)+1)</f>
        <v>1452</v>
      </c>
      <c r="C1454" t="s">
        <v>1727</v>
      </c>
      <c r="D1454" s="9" t="s">
        <v>2993</v>
      </c>
      <c r="E1454">
        <f>SUM(BIASA[[#This Row],[AWAL]]-BIASA[[#This Row],[KELUAR]])</f>
        <v>1</v>
      </c>
      <c r="F1454">
        <v>1</v>
      </c>
      <c r="G1454" t="str">
        <f>IFERROR(INDEX(masuk[CTN],MATCH("B"&amp;ROW()-ROWS($A$1:$A$2),masuk[id],0)),"")</f>
        <v/>
      </c>
      <c r="H1454">
        <f>SUMIF(keluar[concat],BIASA[[#This Row],[concat]],keluar[CTN])</f>
        <v>0</v>
      </c>
      <c r="I1454" s="16" t="str">
        <f>IF(BIASA[[#This Row],[CTN]]=BIASA[[#This Row],[AWAL]],"",BIASA[[#This Row],[CTN]])</f>
        <v/>
      </c>
    </row>
    <row r="1455" spans="1:9" x14ac:dyDescent="0.25">
      <c r="A1455" t="str">
        <f>LOWER(SUBSTITUTE(SUBSTITUTE(SUBSTITUTE(BIASA[[#This Row],[NAMA BARANG]]," ",""),"-",""),".",""))</f>
        <v>oilpastelselectrum24w</v>
      </c>
      <c r="B1455">
        <f>IF(BIASA[[#This Row],[CTN]]=0,"",COUNT($B$2:$B1454)+1)</f>
        <v>1453</v>
      </c>
      <c r="C1455" t="s">
        <v>1728</v>
      </c>
      <c r="D1455" s="9" t="s">
        <v>2972</v>
      </c>
      <c r="E1455">
        <f>SUM(BIASA[[#This Row],[AWAL]]-BIASA[[#This Row],[KELUAR]])</f>
        <v>5</v>
      </c>
      <c r="F1455">
        <v>5</v>
      </c>
      <c r="G1455" t="str">
        <f>IFERROR(INDEX(masuk[CTN],MATCH("B"&amp;ROW()-ROWS($A$1:$A$2),masuk[id],0)),"")</f>
        <v/>
      </c>
      <c r="H1455">
        <f>SUMIF(keluar[concat],BIASA[[#This Row],[concat]],keluar[CTN])</f>
        <v>0</v>
      </c>
      <c r="I1455" s="16" t="str">
        <f>IF(BIASA[[#This Row],[CTN]]=BIASA[[#This Row],[AWAL]],"",BIASA[[#This Row],[CTN]])</f>
        <v/>
      </c>
    </row>
    <row r="1456" spans="1:9" x14ac:dyDescent="0.25">
      <c r="A1456" t="str">
        <f>LOWER(SUBSTITUTE(SUBSTITUTE(SUBSTITUTE(BIASA[[#This Row],[NAMA BARANG]]," ",""),"-",""),".",""))</f>
        <v>oilpasteltcrew18w(dos)</v>
      </c>
      <c r="B1456">
        <f>IF(BIASA[[#This Row],[CTN]]=0,"",COUNT($B$2:$B1455)+1)</f>
        <v>1454</v>
      </c>
      <c r="C1456" t="s">
        <v>1729</v>
      </c>
      <c r="D1456" s="9" t="s">
        <v>215</v>
      </c>
      <c r="E1456">
        <f>SUM(BIASA[[#This Row],[AWAL]]-BIASA[[#This Row],[KELUAR]])</f>
        <v>3</v>
      </c>
      <c r="F1456">
        <v>3</v>
      </c>
      <c r="G1456" t="str">
        <f>IFERROR(INDEX(masuk[CTN],MATCH("B"&amp;ROW()-ROWS($A$1:$A$2),masuk[id],0)),"")</f>
        <v/>
      </c>
      <c r="H1456">
        <f>SUMIF(keluar[concat],BIASA[[#This Row],[concat]],keluar[CTN])</f>
        <v>0</v>
      </c>
      <c r="I1456" s="16" t="str">
        <f>IF(BIASA[[#This Row],[CTN]]=BIASA[[#This Row],[AWAL]],"",BIASA[[#This Row],[CTN]])</f>
        <v/>
      </c>
    </row>
    <row r="1457" spans="1:9" x14ac:dyDescent="0.25">
      <c r="A1457" t="str">
        <f>LOWER(SUBSTITUTE(SUBSTITUTE(SUBSTITUTE(BIASA[[#This Row],[NAMA BARANG]]," ",""),"-",""),".",""))</f>
        <v>oilpasteltcrew24w(dos)</v>
      </c>
      <c r="B1457">
        <f>IF(BIASA[[#This Row],[CTN]]=0,"",COUNT($B$2:$B1456)+1)</f>
        <v>1455</v>
      </c>
      <c r="C1457" t="s">
        <v>1730</v>
      </c>
      <c r="D1457" s="9" t="s">
        <v>215</v>
      </c>
      <c r="E1457">
        <f>SUM(BIASA[[#This Row],[AWAL]]-BIASA[[#This Row],[KELUAR]])</f>
        <v>2</v>
      </c>
      <c r="F1457">
        <v>2</v>
      </c>
      <c r="G1457" t="str">
        <f>IFERROR(INDEX(masuk[CTN],MATCH("B"&amp;ROW()-ROWS($A$1:$A$2),masuk[id],0)),"")</f>
        <v/>
      </c>
      <c r="H1457">
        <f>SUMIF(keluar[concat],BIASA[[#This Row],[concat]],keluar[CTN])</f>
        <v>0</v>
      </c>
      <c r="I1457" s="16" t="str">
        <f>IF(BIASA[[#This Row],[CTN]]=BIASA[[#This Row],[AWAL]],"",BIASA[[#This Row],[CTN]])</f>
        <v/>
      </c>
    </row>
    <row r="1458" spans="1:9" x14ac:dyDescent="0.25">
      <c r="A1458" t="str">
        <f>LOWER(SUBSTITUTE(SUBSTITUTE(SUBSTITUTE(BIASA[[#This Row],[NAMA BARANG]]," ",""),"-",""),".",""))</f>
        <v>oilpasteltts661212wdos(bt)</v>
      </c>
      <c r="B1458">
        <f>IF(BIASA[[#This Row],[CTN]]=0,"",COUNT($B$2:$B1457)+1)</f>
        <v>1456</v>
      </c>
      <c r="C1458" t="s">
        <v>1731</v>
      </c>
      <c r="D1458" s="9" t="s">
        <v>235</v>
      </c>
      <c r="E1458">
        <f>SUM(BIASA[[#This Row],[AWAL]]-BIASA[[#This Row],[KELUAR]])</f>
        <v>3</v>
      </c>
      <c r="F1458">
        <v>3</v>
      </c>
      <c r="G1458" t="str">
        <f>IFERROR(INDEX(masuk[CTN],MATCH("B"&amp;ROW()-ROWS($A$1:$A$2),masuk[id],0)),"")</f>
        <v/>
      </c>
      <c r="H1458">
        <f>SUMIF(keluar[concat],BIASA[[#This Row],[concat]],keluar[CTN])</f>
        <v>0</v>
      </c>
      <c r="I1458" s="16" t="str">
        <f>IF(BIASA[[#This Row],[CTN]]=BIASA[[#This Row],[AWAL]],"",BIASA[[#This Row],[CTN]])</f>
        <v/>
      </c>
    </row>
    <row r="1459" spans="1:9" x14ac:dyDescent="0.25">
      <c r="A1459" t="str">
        <f>LOWER(SUBSTITUTE(SUBSTITUTE(SUBSTITUTE(BIASA[[#This Row],[NAMA BARANG]]," ",""),"-",""),".",""))</f>
        <v>opdb12w</v>
      </c>
      <c r="B1459">
        <f>IF(BIASA[[#This Row],[CTN]]=0,"",COUNT($B$2:$B1458)+1)</f>
        <v>1457</v>
      </c>
      <c r="C1459" t="s">
        <v>1732</v>
      </c>
      <c r="D1459" s="9" t="s">
        <v>235</v>
      </c>
      <c r="E1459">
        <f>SUM(BIASA[[#This Row],[AWAL]]-BIASA[[#This Row],[KELUAR]])</f>
        <v>6</v>
      </c>
      <c r="F1459">
        <v>6</v>
      </c>
      <c r="G1459" t="str">
        <f>IFERROR(INDEX(masuk[CTN],MATCH("B"&amp;ROW()-ROWS($A$1:$A$2),masuk[id],0)),"")</f>
        <v/>
      </c>
      <c r="H1459">
        <f>SUMIF(keluar[concat],BIASA[[#This Row],[concat]],keluar[CTN])</f>
        <v>0</v>
      </c>
      <c r="I1459" s="16" t="str">
        <f>IF(BIASA[[#This Row],[CTN]]=BIASA[[#This Row],[AWAL]],"",BIASA[[#This Row],[CTN]])</f>
        <v/>
      </c>
    </row>
    <row r="1460" spans="1:9" x14ac:dyDescent="0.25">
      <c r="A1460" t="str">
        <f>LOWER(SUBSTITUTE(SUBSTITUTE(SUBSTITUTE(BIASA[[#This Row],[NAMA BARANG]]," ",""),"-",""),".",""))</f>
        <v>opdb18w</v>
      </c>
      <c r="B1460">
        <f>IF(BIASA[[#This Row],[CTN]]=0,"",COUNT($B$2:$B1459)+1)</f>
        <v>1458</v>
      </c>
      <c r="C1460" t="s">
        <v>1733</v>
      </c>
      <c r="D1460" s="9">
        <v>72</v>
      </c>
      <c r="E1460">
        <f>SUM(BIASA[[#This Row],[AWAL]]-BIASA[[#This Row],[KELUAR]])</f>
        <v>19</v>
      </c>
      <c r="F1460">
        <v>19</v>
      </c>
      <c r="G1460" t="str">
        <f>IFERROR(INDEX(masuk[CTN],MATCH("B"&amp;ROW()-ROWS($A$1:$A$2),masuk[id],0)),"")</f>
        <v/>
      </c>
      <c r="H1460">
        <f>SUMIF(keluar[concat],BIASA[[#This Row],[concat]],keluar[CTN])</f>
        <v>0</v>
      </c>
      <c r="I1460" s="16" t="str">
        <f>IF(BIASA[[#This Row],[CTN]]=BIASA[[#This Row],[AWAL]],"",BIASA[[#This Row],[CTN]])</f>
        <v/>
      </c>
    </row>
    <row r="1461" spans="1:9" x14ac:dyDescent="0.25">
      <c r="A1461" t="str">
        <f>LOWER(SUBSTITUTE(SUBSTITUTE(SUBSTITUTE(BIASA[[#This Row],[NAMA BARANG]]," ",""),"-",""),".",""))</f>
        <v>opdb24w</v>
      </c>
      <c r="B1461">
        <f>IF(BIASA[[#This Row],[CTN]]=0,"",COUNT($B$2:$B1460)+1)</f>
        <v>1459</v>
      </c>
      <c r="C1461" t="s">
        <v>1734</v>
      </c>
      <c r="D1461" s="9" t="s">
        <v>210</v>
      </c>
      <c r="E1461">
        <f>SUM(BIASA[[#This Row],[AWAL]]-BIASA[[#This Row],[KELUAR]])</f>
        <v>5</v>
      </c>
      <c r="F1461">
        <v>5</v>
      </c>
      <c r="G1461" t="str">
        <f>IFERROR(INDEX(masuk[CTN],MATCH("B"&amp;ROW()-ROWS($A$1:$A$2),masuk[id],0)),"")</f>
        <v/>
      </c>
      <c r="H1461">
        <f>SUMIF(keluar[concat],BIASA[[#This Row],[concat]],keluar[CTN])</f>
        <v>0</v>
      </c>
      <c r="I1461" s="16" t="str">
        <f>IF(BIASA[[#This Row],[CTN]]=BIASA[[#This Row],[AWAL]],"",BIASA[[#This Row],[CTN]])</f>
        <v/>
      </c>
    </row>
    <row r="1462" spans="1:9" x14ac:dyDescent="0.25">
      <c r="A1462" t="str">
        <f>LOWER(SUBSTITUTE(SUBSTITUTE(SUBSTITUTE(BIASA[[#This Row],[NAMA BARANG]]," ",""),"-",""),".",""))</f>
        <v>opputar12wpdk1011box</v>
      </c>
      <c r="B1462">
        <f>IF(BIASA[[#This Row],[CTN]]=0,"",COUNT($B$2:$B1461)+1)</f>
        <v>1460</v>
      </c>
      <c r="C1462" t="s">
        <v>1735</v>
      </c>
      <c r="D1462" s="9" t="s">
        <v>225</v>
      </c>
      <c r="E1462">
        <f>SUM(BIASA[[#This Row],[AWAL]]-BIASA[[#This Row],[KELUAR]])</f>
        <v>38</v>
      </c>
      <c r="F1462">
        <v>39</v>
      </c>
      <c r="G1462" t="str">
        <f>IFERROR(INDEX(masuk[CTN],MATCH("B"&amp;ROW()-ROWS($A$1:$A$2),masuk[id],0)),"")</f>
        <v/>
      </c>
      <c r="H1462">
        <f>SUMIF(keluar[concat],BIASA[[#This Row],[concat]],keluar[CTN])</f>
        <v>1</v>
      </c>
      <c r="I1462" s="16">
        <f>IF(BIASA[[#This Row],[CTN]]=BIASA[[#This Row],[AWAL]],"",BIASA[[#This Row],[CTN]])</f>
        <v>38</v>
      </c>
    </row>
    <row r="1463" spans="1:9" x14ac:dyDescent="0.25">
      <c r="A1463" t="str">
        <f>LOWER(SUBSTITUTE(SUBSTITUTE(SUBSTITUTE(BIASA[[#This Row],[NAMA BARANG]]," ",""),"-",""),".",""))</f>
        <v>optwistertf003</v>
      </c>
      <c r="B1463">
        <f>IF(BIASA[[#This Row],[CTN]]=0,"",COUNT($B$2:$B1462)+1)</f>
        <v>1461</v>
      </c>
      <c r="C1463" t="s">
        <v>1736</v>
      </c>
      <c r="D1463" s="9" t="s">
        <v>206</v>
      </c>
      <c r="E1463">
        <f>SUM(BIASA[[#This Row],[AWAL]]-BIASA[[#This Row],[KELUAR]])</f>
        <v>5</v>
      </c>
      <c r="F1463">
        <v>5</v>
      </c>
      <c r="G1463" t="str">
        <f>IFERROR(INDEX(masuk[CTN],MATCH("B"&amp;ROW()-ROWS($A$1:$A$2),masuk[id],0)),"")</f>
        <v/>
      </c>
      <c r="H1463">
        <f>SUMIF(keluar[concat],BIASA[[#This Row],[concat]],keluar[CTN])</f>
        <v>0</v>
      </c>
      <c r="I1463" s="16" t="str">
        <f>IF(BIASA[[#This Row],[CTN]]=BIASA[[#This Row],[AWAL]],"",BIASA[[#This Row],[CTN]])</f>
        <v/>
      </c>
    </row>
    <row r="1464" spans="1:9" x14ac:dyDescent="0.25">
      <c r="A1464" t="str">
        <f>LOWER(SUBSTITUTE(SUBSTITUTE(SUBSTITUTE(BIASA[[#This Row],[NAMA BARANG]]," ",""),"-",""),".",""))</f>
        <v>optwistertf029</v>
      </c>
      <c r="B1464">
        <f>IF(BIASA[[#This Row],[CTN]]=0,"",COUNT($B$2:$B1463)+1)</f>
        <v>1462</v>
      </c>
      <c r="C1464" t="s">
        <v>1737</v>
      </c>
      <c r="D1464" s="9" t="s">
        <v>2994</v>
      </c>
      <c r="E1464">
        <f>SUM(BIASA[[#This Row],[AWAL]]-BIASA[[#This Row],[KELUAR]])</f>
        <v>18</v>
      </c>
      <c r="F1464">
        <v>18</v>
      </c>
      <c r="G1464" t="str">
        <f>IFERROR(INDEX(masuk[CTN],MATCH("B"&amp;ROW()-ROWS($A$1:$A$2),masuk[id],0)),"")</f>
        <v/>
      </c>
      <c r="H1464">
        <f>SUMIF(keluar[concat],BIASA[[#This Row],[concat]],keluar[CTN])</f>
        <v>0</v>
      </c>
      <c r="I1464" s="16" t="str">
        <f>IF(BIASA[[#This Row],[CTN]]=BIASA[[#This Row],[AWAL]],"",BIASA[[#This Row],[CTN]])</f>
        <v/>
      </c>
    </row>
    <row r="1465" spans="1:9" x14ac:dyDescent="0.25">
      <c r="A1465" t="str">
        <f>LOWER(SUBSTITUTE(SUBSTITUTE(SUBSTITUTE(BIASA[[#This Row],[NAMA BARANG]]," ",""),"-",""),".",""))</f>
        <v>pcasebotolbts1063(blk)</v>
      </c>
      <c r="B1465">
        <f>IF(BIASA[[#This Row],[CTN]]=0,"",COUNT($B$2:$B1464)+1)</f>
        <v>1463</v>
      </c>
      <c r="C1465" t="s">
        <v>1738</v>
      </c>
      <c r="D1465" s="9" t="s">
        <v>2995</v>
      </c>
      <c r="E1465">
        <f>SUM(BIASA[[#This Row],[AWAL]]-BIASA[[#This Row],[KELUAR]])</f>
        <v>5</v>
      </c>
      <c r="F1465">
        <v>5</v>
      </c>
      <c r="G1465" t="str">
        <f>IFERROR(INDEX(masuk[CTN],MATCH("B"&amp;ROW()-ROWS($A$1:$A$2),masuk[id],0)),"")</f>
        <v/>
      </c>
      <c r="H1465">
        <f>SUMIF(keluar[concat],BIASA[[#This Row],[concat]],keluar[CTN])</f>
        <v>0</v>
      </c>
      <c r="I1465" s="16" t="str">
        <f>IF(BIASA[[#This Row],[CTN]]=BIASA[[#This Row],[AWAL]],"",BIASA[[#This Row],[CTN]])</f>
        <v/>
      </c>
    </row>
    <row r="1466" spans="1:9" x14ac:dyDescent="0.25">
      <c r="A1466" t="str">
        <f>LOWER(SUBSTITUTE(SUBSTITUTE(SUBSTITUTE(BIASA[[#This Row],[NAMA BARANG]]," ",""),"-",""),".",""))</f>
        <v>pcasekartonkk2c8d</v>
      </c>
      <c r="B1466">
        <f>IF(BIASA[[#This Row],[CTN]]=0,"",COUNT($B$2:$B1465)+1)</f>
        <v>1464</v>
      </c>
      <c r="C1466" t="s">
        <v>1739</v>
      </c>
      <c r="D1466" s="9" t="s">
        <v>218</v>
      </c>
      <c r="E1466">
        <f>SUM(BIASA[[#This Row],[AWAL]]-BIASA[[#This Row],[KELUAR]])</f>
        <v>10</v>
      </c>
      <c r="F1466">
        <v>10</v>
      </c>
      <c r="G1466" t="str">
        <f>IFERROR(INDEX(masuk[CTN],MATCH("B"&amp;ROW()-ROWS($A$1:$A$2),masuk[id],0)),"")</f>
        <v/>
      </c>
      <c r="H1466">
        <f>SUMIF(keluar[concat],BIASA[[#This Row],[concat]],keluar[CTN])</f>
        <v>0</v>
      </c>
      <c r="I1466" s="16" t="str">
        <f>IF(BIASA[[#This Row],[CTN]]=BIASA[[#This Row],[AWAL]],"",BIASA[[#This Row],[CTN]])</f>
        <v/>
      </c>
    </row>
    <row r="1467" spans="1:9" x14ac:dyDescent="0.25">
      <c r="A1467" t="str">
        <f>LOWER(SUBSTITUTE(SUBSTITUTE(SUBSTITUTE(BIASA[[#This Row],[NAMA BARANG]]," ",""),"-",""),".",""))</f>
        <v>pcasekayagi1160/6159</v>
      </c>
      <c r="B1467">
        <f>IF(BIASA[[#This Row],[CTN]]=0,"",COUNT($B$2:$B1466)+1)</f>
        <v>1465</v>
      </c>
      <c r="C1467" t="s">
        <v>1740</v>
      </c>
      <c r="D1467" s="9" t="s">
        <v>214</v>
      </c>
      <c r="E1467">
        <f>SUM(BIASA[[#This Row],[AWAL]]-BIASA[[#This Row],[KELUAR]])</f>
        <v>2</v>
      </c>
      <c r="F1467">
        <v>2</v>
      </c>
      <c r="G1467" t="str">
        <f>IFERROR(INDEX(masuk[CTN],MATCH("B"&amp;ROW()-ROWS($A$1:$A$2),masuk[id],0)),"")</f>
        <v/>
      </c>
      <c r="H1467">
        <f>SUMIF(keluar[concat],BIASA[[#This Row],[concat]],keluar[CTN])</f>
        <v>0</v>
      </c>
      <c r="I1467" s="16" t="str">
        <f>IF(BIASA[[#This Row],[CTN]]=BIASA[[#This Row],[AWAL]],"",BIASA[[#This Row],[CTN]])</f>
        <v/>
      </c>
    </row>
    <row r="1468" spans="1:9" x14ac:dyDescent="0.25">
      <c r="A1468" t="str">
        <f>LOWER(SUBSTITUTE(SUBSTITUTE(SUBSTITUTE(BIASA[[#This Row],[NAMA BARANG]]," ",""),"-",""),".",""))</f>
        <v>pcaseklg1906mobil</v>
      </c>
      <c r="B1468">
        <f>IF(BIASA[[#This Row],[CTN]]=0,"",COUNT($B$2:$B1467)+1)</f>
        <v>1466</v>
      </c>
      <c r="C1468" t="s">
        <v>1741</v>
      </c>
      <c r="D1468" s="9" t="s">
        <v>235</v>
      </c>
      <c r="E1468">
        <f>SUM(BIASA[[#This Row],[AWAL]]-BIASA[[#This Row],[KELUAR]])</f>
        <v>3</v>
      </c>
      <c r="F1468">
        <v>3</v>
      </c>
      <c r="G1468" t="str">
        <f>IFERROR(INDEX(masuk[CTN],MATCH("B"&amp;ROW()-ROWS($A$1:$A$2),masuk[id],0)),"")</f>
        <v/>
      </c>
      <c r="H1468">
        <f>SUMIF(keluar[concat],BIASA[[#This Row],[concat]],keluar[CTN])</f>
        <v>0</v>
      </c>
      <c r="I1468" s="16" t="str">
        <f>IF(BIASA[[#This Row],[CTN]]=BIASA[[#This Row],[AWAL]],"",BIASA[[#This Row],[CTN]])</f>
        <v/>
      </c>
    </row>
    <row r="1469" spans="1:9" x14ac:dyDescent="0.25">
      <c r="A1469" t="str">
        <f>LOWER(SUBSTITUTE(SUBSTITUTE(SUBSTITUTE(BIASA[[#This Row],[NAMA BARANG]]," ",""),"-",""),".",""))</f>
        <v>pcaseklgxd9555(gading)</v>
      </c>
      <c r="B1469">
        <f>IF(BIASA[[#This Row],[CTN]]=0,"",COUNT($B$2:$B1468)+1)</f>
        <v>1467</v>
      </c>
      <c r="C1469" t="s">
        <v>1742</v>
      </c>
      <c r="D1469" s="9" t="s">
        <v>214</v>
      </c>
      <c r="E1469">
        <f>SUM(BIASA[[#This Row],[AWAL]]-BIASA[[#This Row],[KELUAR]])</f>
        <v>1</v>
      </c>
      <c r="F1469">
        <v>1</v>
      </c>
      <c r="G1469" t="str">
        <f>IFERROR(INDEX(masuk[CTN],MATCH("B"&amp;ROW()-ROWS($A$1:$A$2),masuk[id],0)),"")</f>
        <v/>
      </c>
      <c r="H1469">
        <f>SUMIF(keluar[concat],BIASA[[#This Row],[concat]],keluar[CTN])</f>
        <v>0</v>
      </c>
      <c r="I1469" s="16" t="str">
        <f>IF(BIASA[[#This Row],[CTN]]=BIASA[[#This Row],[AWAL]],"",BIASA[[#This Row],[CTN]])</f>
        <v/>
      </c>
    </row>
    <row r="1470" spans="1:9" x14ac:dyDescent="0.25">
      <c r="A1470" t="str">
        <f>LOWER(SUBSTITUTE(SUBSTITUTE(SUBSTITUTE(BIASA[[#This Row],[NAMA BARANG]]," ",""),"-",""),".",""))</f>
        <v>pcaseklgxd9555wb</v>
      </c>
      <c r="B1470">
        <f>IF(BIASA[[#This Row],[CTN]]=0,"",COUNT($B$2:$B1469)+1)</f>
        <v>1468</v>
      </c>
      <c r="C1470" t="s">
        <v>1743</v>
      </c>
      <c r="D1470" s="9" t="s">
        <v>206</v>
      </c>
      <c r="E1470">
        <f>SUM(BIASA[[#This Row],[AWAL]]-BIASA[[#This Row],[KELUAR]])</f>
        <v>22</v>
      </c>
      <c r="F1470">
        <v>22</v>
      </c>
      <c r="G1470" t="str">
        <f>IFERROR(INDEX(masuk[CTN],MATCH("B"&amp;ROW()-ROWS($A$1:$A$2),masuk[id],0)),"")</f>
        <v/>
      </c>
      <c r="H1470">
        <f>SUMIF(keluar[concat],BIASA[[#This Row],[concat]],keluar[CTN])</f>
        <v>0</v>
      </c>
      <c r="I1470" s="16" t="str">
        <f>IF(BIASA[[#This Row],[CTN]]=BIASA[[#This Row],[AWAL]],"",BIASA[[#This Row],[CTN]])</f>
        <v/>
      </c>
    </row>
    <row r="1471" spans="1:9" x14ac:dyDescent="0.25">
      <c r="A1471" t="str">
        <f>LOWER(SUBSTITUTE(SUBSTITUTE(SUBSTITUTE(BIASA[[#This Row],[NAMA BARANG]]," ",""),"-",""),".",""))</f>
        <v>pcaseklgxda3339doraemon/tsum</v>
      </c>
      <c r="B1471">
        <f>IF(BIASA[[#This Row],[CTN]]=0,"",COUNT($B$2:$B1470)+1)</f>
        <v>1469</v>
      </c>
      <c r="C1471" t="s">
        <v>3074</v>
      </c>
      <c r="D1471" s="9" t="s">
        <v>235</v>
      </c>
      <c r="E1471">
        <v>5</v>
      </c>
      <c r="F1471">
        <v>1</v>
      </c>
      <c r="G1471">
        <f>IFERROR(INDEX(masuk[CTN],MATCH("B"&amp;ROW()-ROWS($A$1:$A$2),masuk[id],0)),"")</f>
        <v>4</v>
      </c>
      <c r="H1471">
        <f>SUMIF(keluar[concat],BIASA[[#This Row],[concat]],keluar[CTN])</f>
        <v>0</v>
      </c>
      <c r="I1471" s="16">
        <f>IF(BIASA[[#This Row],[CTN]]=BIASA[[#This Row],[AWAL]],"",BIASA[[#This Row],[CTN]])</f>
        <v>5</v>
      </c>
    </row>
    <row r="1472" spans="1:9" x14ac:dyDescent="0.25">
      <c r="A1472" t="str">
        <f>LOWER(SUBSTITUTE(SUBSTITUTE(SUBSTITUTE(BIASA[[#This Row],[NAMA BARANG]]," ",""),"-",""),".",""))</f>
        <v>pcasekm3115</v>
      </c>
      <c r="B1472">
        <f>IF(BIASA[[#This Row],[CTN]]=0,"",COUNT($B$2:$B1471)+1)</f>
        <v>1470</v>
      </c>
      <c r="C1472" t="s">
        <v>1744</v>
      </c>
      <c r="E1472">
        <f>SUM(BIASA[[#This Row],[AWAL]]-BIASA[[#This Row],[KELUAR]])</f>
        <v>1</v>
      </c>
      <c r="F1472">
        <v>1</v>
      </c>
      <c r="G1472" t="str">
        <f>IFERROR(INDEX(masuk[CTN],MATCH("B"&amp;ROW()-ROWS($A$1:$A$2),masuk[id],0)),"")</f>
        <v/>
      </c>
      <c r="H1472">
        <f>SUMIF(keluar[concat],BIASA[[#This Row],[concat]],keluar[CTN])</f>
        <v>0</v>
      </c>
      <c r="I1472" s="16" t="str">
        <f>IF(BIASA[[#This Row],[CTN]]=BIASA[[#This Row],[AWAL]],"",BIASA[[#This Row],[CTN]])</f>
        <v/>
      </c>
    </row>
    <row r="1473" spans="1:9" x14ac:dyDescent="0.25">
      <c r="A1473" t="str">
        <f>LOWER(SUBSTITUTE(SUBSTITUTE(SUBSTITUTE(BIASA[[#This Row],[NAMA BARANG]]," ",""),"-",""),".",""))</f>
        <v>pcasekrt22032susunmetallik</v>
      </c>
      <c r="B1473">
        <f>IF(BIASA[[#This Row],[CTN]]=0,"",COUNT($B$2:$B1472)+1)</f>
        <v>1471</v>
      </c>
      <c r="C1473" t="s">
        <v>1745</v>
      </c>
      <c r="D1473" s="9" t="s">
        <v>223</v>
      </c>
      <c r="E1473">
        <f>SUM(BIASA[[#This Row],[AWAL]]-BIASA[[#This Row],[KELUAR]])</f>
        <v>11</v>
      </c>
      <c r="F1473">
        <v>11</v>
      </c>
      <c r="G1473" t="str">
        <f>IFERROR(INDEX(masuk[CTN],MATCH("B"&amp;ROW()-ROWS($A$1:$A$2),masuk[id],0)),"")</f>
        <v/>
      </c>
      <c r="H1473">
        <f>SUMIF(keluar[concat],BIASA[[#This Row],[concat]],keluar[CTN])</f>
        <v>0</v>
      </c>
      <c r="I1473" s="16" t="str">
        <f>IF(BIASA[[#This Row],[CTN]]=BIASA[[#This Row],[AWAL]],"",BIASA[[#This Row],[CTN]])</f>
        <v/>
      </c>
    </row>
    <row r="1474" spans="1:9" x14ac:dyDescent="0.25">
      <c r="A1474" t="str">
        <f>LOWER(SUBSTITUTE(SUBSTITUTE(SUBSTITUTE(BIASA[[#This Row],[NAMA BARANG]]," ",""),"-",""),".",""))</f>
        <v>pcasemagnit1628kalkulaor</v>
      </c>
      <c r="B1474">
        <f>IF(BIASA[[#This Row],[CTN]]=0,"",COUNT($B$2:$B1473)+1)</f>
        <v>1472</v>
      </c>
      <c r="C1474" t="s">
        <v>3073</v>
      </c>
      <c r="D1474" s="9" t="s">
        <v>66</v>
      </c>
      <c r="E1474">
        <v>5</v>
      </c>
      <c r="F1474">
        <v>1</v>
      </c>
      <c r="G1474">
        <f>IFERROR(INDEX(masuk[CTN],MATCH("B"&amp;ROW()-ROWS($A$1:$A$2),masuk[id],0)),"")</f>
        <v>4</v>
      </c>
      <c r="H1474">
        <f>SUMIF(keluar[concat],BIASA[[#This Row],[concat]],keluar[CTN])</f>
        <v>0</v>
      </c>
      <c r="I1474" s="16">
        <f>IF(BIASA[[#This Row],[CTN]]=BIASA[[#This Row],[AWAL]],"",BIASA[[#This Row],[CTN]])</f>
        <v>5</v>
      </c>
    </row>
    <row r="1475" spans="1:9" x14ac:dyDescent="0.25">
      <c r="A1475" t="str">
        <f>LOWER(SUBSTITUTE(SUBSTITUTE(SUBSTITUTE(BIASA[[#This Row],[NAMA BARANG]]," ",""),"-",""),".",""))</f>
        <v>pcasemagnit35128</v>
      </c>
      <c r="B1475">
        <f>IF(BIASA[[#This Row],[CTN]]=0,"",COUNT($B$2:$B1474)+1)</f>
        <v>1473</v>
      </c>
      <c r="C1475" t="s">
        <v>1746</v>
      </c>
      <c r="D1475" s="9" t="s">
        <v>215</v>
      </c>
      <c r="E1475">
        <f>SUM(BIASA[[#This Row],[AWAL]]-BIASA[[#This Row],[KELUAR]])</f>
        <v>5</v>
      </c>
      <c r="F1475">
        <v>5</v>
      </c>
      <c r="G1475" t="str">
        <f>IFERROR(INDEX(masuk[CTN],MATCH("B"&amp;ROW()-ROWS($A$1:$A$2),masuk[id],0)),"")</f>
        <v/>
      </c>
      <c r="H1475">
        <f>SUMIF(keluar[concat],BIASA[[#This Row],[concat]],keluar[CTN])</f>
        <v>0</v>
      </c>
      <c r="I1475" s="16" t="str">
        <f>IF(BIASA[[#This Row],[CTN]]=BIASA[[#This Row],[AWAL]],"",BIASA[[#This Row],[CTN]])</f>
        <v/>
      </c>
    </row>
    <row r="1476" spans="1:9" x14ac:dyDescent="0.25">
      <c r="A1476" t="str">
        <f>LOWER(SUBSTITUTE(SUBSTITUTE(SUBSTITUTE(BIASA[[#This Row],[NAMA BARANG]]," ",""),"-",""),".",""))</f>
        <v>pcasemagnit35139</v>
      </c>
      <c r="B1476">
        <f>IF(BIASA[[#This Row],[CTN]]=0,"",COUNT($B$2:$B1475)+1)</f>
        <v>1474</v>
      </c>
      <c r="C1476" t="s">
        <v>1747</v>
      </c>
      <c r="D1476" s="9" t="s">
        <v>215</v>
      </c>
      <c r="E1476">
        <f>SUM(BIASA[[#This Row],[AWAL]]-BIASA[[#This Row],[KELUAR]])</f>
        <v>33</v>
      </c>
      <c r="F1476">
        <v>33</v>
      </c>
      <c r="G1476" t="str">
        <f>IFERROR(INDEX(masuk[CTN],MATCH("B"&amp;ROW()-ROWS($A$1:$A$2),masuk[id],0)),"")</f>
        <v/>
      </c>
      <c r="H1476">
        <f>SUMIF(keluar[concat],BIASA[[#This Row],[concat]],keluar[CTN])</f>
        <v>0</v>
      </c>
      <c r="I1476" s="16" t="str">
        <f>IF(BIASA[[#This Row],[CTN]]=BIASA[[#This Row],[AWAL]],"",BIASA[[#This Row],[CTN]])</f>
        <v/>
      </c>
    </row>
    <row r="1477" spans="1:9" x14ac:dyDescent="0.25">
      <c r="A1477" t="str">
        <f>LOWER(SUBSTITUTE(SUBSTITUTE(SUBSTITUTE(BIASA[[#This Row],[NAMA BARANG]]," ",""),"-",""),".",""))</f>
        <v>pcasemagnit351417</v>
      </c>
      <c r="B1477">
        <f>IF(BIASA[[#This Row],[CTN]]=0,"",COUNT($B$2:$B1476)+1)</f>
        <v>1475</v>
      </c>
      <c r="C1477" t="s">
        <v>1748</v>
      </c>
      <c r="D1477" s="9" t="s">
        <v>215</v>
      </c>
      <c r="E1477">
        <f>SUM(BIASA[[#This Row],[AWAL]]-BIASA[[#This Row],[KELUAR]])</f>
        <v>9</v>
      </c>
      <c r="F1477">
        <v>9</v>
      </c>
      <c r="G1477" t="str">
        <f>IFERROR(INDEX(masuk[CTN],MATCH("B"&amp;ROW()-ROWS($A$1:$A$2),masuk[id],0)),"")</f>
        <v/>
      </c>
      <c r="H1477">
        <f>SUMIF(keluar[concat],BIASA[[#This Row],[concat]],keluar[CTN])</f>
        <v>0</v>
      </c>
      <c r="I1477" s="16" t="str">
        <f>IF(BIASA[[#This Row],[CTN]]=BIASA[[#This Row],[AWAL]],"",BIASA[[#This Row],[CTN]])</f>
        <v/>
      </c>
    </row>
    <row r="1478" spans="1:9" x14ac:dyDescent="0.25">
      <c r="A1478" t="str">
        <f>LOWER(SUBSTITUTE(SUBSTITUTE(SUBSTITUTE(BIASA[[#This Row],[NAMA BARANG]]," ",""),"-",""),".",""))</f>
        <v>pcasemagnit354918</v>
      </c>
      <c r="B1478">
        <f>IF(BIASA[[#This Row],[CTN]]=0,"",COUNT($B$2:$B1477)+1)</f>
        <v>1476</v>
      </c>
      <c r="C1478" t="s">
        <v>1749</v>
      </c>
      <c r="D1478" s="9" t="s">
        <v>215</v>
      </c>
      <c r="E1478">
        <f>SUM(BIASA[[#This Row],[AWAL]]-BIASA[[#This Row],[KELUAR]])</f>
        <v>14</v>
      </c>
      <c r="F1478">
        <v>14</v>
      </c>
      <c r="G1478" t="str">
        <f>IFERROR(INDEX(masuk[CTN],MATCH("B"&amp;ROW()-ROWS($A$1:$A$2),masuk[id],0)),"")</f>
        <v/>
      </c>
      <c r="H1478">
        <f>SUMIF(keluar[concat],BIASA[[#This Row],[concat]],keluar[CTN])</f>
        <v>0</v>
      </c>
      <c r="I1478" s="16" t="str">
        <f>IF(BIASA[[#This Row],[CTN]]=BIASA[[#This Row],[AWAL]],"",BIASA[[#This Row],[CTN]])</f>
        <v/>
      </c>
    </row>
    <row r="1479" spans="1:9" x14ac:dyDescent="0.25">
      <c r="A1479" t="str">
        <f>LOWER(SUBSTITUTE(SUBSTITUTE(SUBSTITUTE(BIASA[[#This Row],[NAMA BARANG]]," ",""),"-",""),".",""))</f>
        <v>pcasemagnit356919</v>
      </c>
      <c r="B1479">
        <f>IF(BIASA[[#This Row],[CTN]]=0,"",COUNT($B$2:$B1478)+1)</f>
        <v>1477</v>
      </c>
      <c r="C1479" t="s">
        <v>1750</v>
      </c>
      <c r="D1479" s="9" t="s">
        <v>215</v>
      </c>
      <c r="E1479">
        <f>SUM(BIASA[[#This Row],[AWAL]]-BIASA[[#This Row],[KELUAR]])</f>
        <v>7</v>
      </c>
      <c r="F1479">
        <v>7</v>
      </c>
      <c r="G1479" t="str">
        <f>IFERROR(INDEX(masuk[CTN],MATCH("B"&amp;ROW()-ROWS($A$1:$A$2),masuk[id],0)),"")</f>
        <v/>
      </c>
      <c r="H1479">
        <f>SUMIF(keluar[concat],BIASA[[#This Row],[concat]],keluar[CTN])</f>
        <v>0</v>
      </c>
      <c r="I1479" s="16" t="str">
        <f>IF(BIASA[[#This Row],[CTN]]=BIASA[[#This Row],[AWAL]],"",BIASA[[#This Row],[CTN]])</f>
        <v/>
      </c>
    </row>
    <row r="1480" spans="1:9" x14ac:dyDescent="0.25">
      <c r="A1480" s="25" t="str">
        <f>LOWER(SUBSTITUTE(SUBSTITUTE(SUBSTITUTE(BIASA[[#This Row],[NAMA BARANG]]," ",""),"-",""),".",""))</f>
        <v>pcasemagnit6807</v>
      </c>
      <c r="B1480" s="25">
        <f>IF(BIASA[[#This Row],[CTN]]=0,"",COUNT($B$2:$B1479)+1)</f>
        <v>1478</v>
      </c>
      <c r="C1480" s="23" t="s">
        <v>3316</v>
      </c>
      <c r="D1480" s="24" t="s">
        <v>44</v>
      </c>
      <c r="E1480" s="25">
        <f>SUM(BIASA[[#This Row],[AWAL]]-BIASA[[#This Row],[KELUAR]])</f>
        <v>2</v>
      </c>
      <c r="F1480" s="23">
        <v>2</v>
      </c>
      <c r="G1480" s="25" t="str">
        <f>IFERROR(INDEX(masuk[CTN],MATCH("B"&amp;ROW()-ROWS($A$1:$A$2),masuk[id],0)),"")</f>
        <v/>
      </c>
      <c r="H1480" s="25">
        <f>SUMIF(keluar[concat],BIASA[[#This Row],[concat]],keluar[CTN])</f>
        <v>0</v>
      </c>
      <c r="I1480" s="25" t="str">
        <f>IF(BIASA[[#This Row],[CTN]]=BIASA[[#This Row],[AWAL]],"",BIASA[[#This Row],[CTN]])</f>
        <v/>
      </c>
    </row>
    <row r="1481" spans="1:9" x14ac:dyDescent="0.25">
      <c r="A1481" t="str">
        <f>LOWER(SUBSTITUTE(SUBSTITUTE(SUBSTITUTE(BIASA[[#This Row],[NAMA BARANG]]," ",""),"-",""),".",""))</f>
        <v>pcasemagnitcallmc7121atas(3)/blk(46)</v>
      </c>
      <c r="B1481">
        <f>IF(BIASA[[#This Row],[CTN]]=0,"",COUNT($B$2:$B1480)+1)</f>
        <v>1479</v>
      </c>
      <c r="C1481" t="s">
        <v>1751</v>
      </c>
      <c r="D1481" s="9" t="s">
        <v>215</v>
      </c>
      <c r="E1481">
        <f>SUM(BIASA[[#This Row],[AWAL]]-BIASA[[#This Row],[KELUAR]])</f>
        <v>49</v>
      </c>
      <c r="F1481">
        <v>49</v>
      </c>
      <c r="G1481" t="str">
        <f>IFERROR(INDEX(masuk[CTN],MATCH("B"&amp;ROW()-ROWS($A$1:$A$2),masuk[id],0)),"")</f>
        <v/>
      </c>
      <c r="H1481">
        <f>SUMIF(keluar[concat],BIASA[[#This Row],[concat]],keluar[CTN])</f>
        <v>0</v>
      </c>
      <c r="I1481" s="16" t="str">
        <f>IF(BIASA[[#This Row],[CTN]]=BIASA[[#This Row],[AWAL]],"",BIASA[[#This Row],[CTN]])</f>
        <v/>
      </c>
    </row>
    <row r="1482" spans="1:9" x14ac:dyDescent="0.25">
      <c r="A1482" t="str">
        <f>LOWER(SUBSTITUTE(SUBSTITUTE(SUBSTITUTE(BIASA[[#This Row],[NAMA BARANG]]," ",""),"-",""),".",""))</f>
        <v>pcasemagnitmc8090</v>
      </c>
      <c r="B1482">
        <f>IF(BIASA[[#This Row],[CTN]]=0,"",COUNT($B$2:$B1481)+1)</f>
        <v>1480</v>
      </c>
      <c r="C1482" t="s">
        <v>1752</v>
      </c>
      <c r="D1482" s="9" t="s">
        <v>235</v>
      </c>
      <c r="E1482">
        <f>SUM(BIASA[[#This Row],[AWAL]]-BIASA[[#This Row],[KELUAR]])</f>
        <v>1</v>
      </c>
      <c r="F1482">
        <v>1</v>
      </c>
      <c r="G1482" t="str">
        <f>IFERROR(INDEX(masuk[CTN],MATCH("B"&amp;ROW()-ROWS($A$1:$A$2),masuk[id],0)),"")</f>
        <v/>
      </c>
      <c r="H1482">
        <f>SUMIF(keluar[concat],BIASA[[#This Row],[concat]],keluar[CTN])</f>
        <v>0</v>
      </c>
      <c r="I1482" s="16" t="str">
        <f>IF(BIASA[[#This Row],[CTN]]=BIASA[[#This Row],[AWAL]],"",BIASA[[#This Row],[CTN]])</f>
        <v/>
      </c>
    </row>
    <row r="1483" spans="1:9" x14ac:dyDescent="0.25">
      <c r="A1483" t="str">
        <f>LOWER(SUBSTITUTE(SUBSTITUTE(SUBSTITUTE(BIASA[[#This Row],[NAMA BARANG]]," ",""),"-",""),".",""))</f>
        <v>pcaseovalbts1067(blk)</v>
      </c>
      <c r="B1483">
        <f>IF(BIASA[[#This Row],[CTN]]=0,"",COUNT($B$2:$B1482)+1)</f>
        <v>1481</v>
      </c>
      <c r="C1483" t="s">
        <v>1753</v>
      </c>
      <c r="D1483" s="9" t="s">
        <v>2996</v>
      </c>
      <c r="E1483">
        <f>SUM(BIASA[[#This Row],[AWAL]]-BIASA[[#This Row],[KELUAR]])</f>
        <v>3</v>
      </c>
      <c r="F1483">
        <v>3</v>
      </c>
      <c r="G1483" t="str">
        <f>IFERROR(INDEX(masuk[CTN],MATCH("B"&amp;ROW()-ROWS($A$1:$A$2),masuk[id],0)),"")</f>
        <v/>
      </c>
      <c r="H1483">
        <f>SUMIF(keluar[concat],BIASA[[#This Row],[concat]],keluar[CTN])</f>
        <v>0</v>
      </c>
      <c r="I1483" s="16" t="str">
        <f>IF(BIASA[[#This Row],[CTN]]=BIASA[[#This Row],[AWAL]],"",BIASA[[#This Row],[CTN]])</f>
        <v/>
      </c>
    </row>
    <row r="1484" spans="1:9" x14ac:dyDescent="0.25">
      <c r="A1484" t="str">
        <f>LOWER(SUBSTITUTE(SUBSTITUTE(SUBSTITUTE(BIASA[[#This Row],[NAMA BARANG]]," ",""),"-",""),".",""))</f>
        <v>pcaserest8833</v>
      </c>
      <c r="B1484">
        <f>IF(BIASA[[#This Row],[CTN]]=0,"",COUNT($B$2:$B1483)+1)</f>
        <v>1482</v>
      </c>
      <c r="C1484" t="s">
        <v>1754</v>
      </c>
      <c r="E1484">
        <f>SUM(BIASA[[#This Row],[AWAL]]-BIASA[[#This Row],[KELUAR]])</f>
        <v>1</v>
      </c>
      <c r="F1484">
        <v>1</v>
      </c>
      <c r="G1484" t="str">
        <f>IFERROR(INDEX(masuk[CTN],MATCH("B"&amp;ROW()-ROWS($A$1:$A$2),masuk[id],0)),"")</f>
        <v/>
      </c>
      <c r="H1484">
        <f>SUMIF(keluar[concat],BIASA[[#This Row],[concat]],keluar[CTN])</f>
        <v>0</v>
      </c>
      <c r="I1484" s="16" t="str">
        <f>IF(BIASA[[#This Row],[CTN]]=BIASA[[#This Row],[AWAL]],"",BIASA[[#This Row],[CTN]])</f>
        <v/>
      </c>
    </row>
    <row r="1485" spans="1:9" x14ac:dyDescent="0.25">
      <c r="A1485" t="str">
        <f>LOWER(SUBSTITUTE(SUBSTITUTE(SUBSTITUTE(BIASA[[#This Row],[NAMA BARANG]]," ",""),"-",""),".",""))</f>
        <v>pcaserest8906</v>
      </c>
      <c r="B1485">
        <f>IF(BIASA[[#This Row],[CTN]]=0,"",COUNT($B$2:$B1484)+1)</f>
        <v>1483</v>
      </c>
      <c r="C1485" t="s">
        <v>1755</v>
      </c>
      <c r="E1485">
        <f>SUM(BIASA[[#This Row],[AWAL]]-BIASA[[#This Row],[KELUAR]])</f>
        <v>1</v>
      </c>
      <c r="F1485">
        <v>1</v>
      </c>
      <c r="G1485" t="str">
        <f>IFERROR(INDEX(masuk[CTN],MATCH("B"&amp;ROW()-ROWS($A$1:$A$2),masuk[id],0)),"")</f>
        <v/>
      </c>
      <c r="H1485">
        <f>SUMIF(keluar[concat],BIASA[[#This Row],[concat]],keluar[CTN])</f>
        <v>0</v>
      </c>
      <c r="I1485" s="16" t="str">
        <f>IF(BIASA[[#This Row],[CTN]]=BIASA[[#This Row],[AWAL]],"",BIASA[[#This Row],[CTN]])</f>
        <v/>
      </c>
    </row>
    <row r="1486" spans="1:9" x14ac:dyDescent="0.25">
      <c r="A1486" t="str">
        <f>LOWER(SUBSTITUTE(SUBSTITUTE(SUBSTITUTE(BIASA[[#This Row],[NAMA BARANG]]," ",""),"-",""),".",""))</f>
        <v>pcaserestbd762</v>
      </c>
      <c r="B1486">
        <f>IF(BIASA[[#This Row],[CTN]]=0,"",COUNT($B$2:$B1485)+1)</f>
        <v>1484</v>
      </c>
      <c r="C1486" t="s">
        <v>1756</v>
      </c>
      <c r="D1486" s="9" t="s">
        <v>2787</v>
      </c>
      <c r="E1486">
        <f>SUM(BIASA[[#This Row],[AWAL]]-BIASA[[#This Row],[KELUAR]])</f>
        <v>3</v>
      </c>
      <c r="F1486">
        <v>3</v>
      </c>
      <c r="G1486" t="str">
        <f>IFERROR(INDEX(masuk[CTN],MATCH("B"&amp;ROW()-ROWS($A$1:$A$2),masuk[id],0)),"")</f>
        <v/>
      </c>
      <c r="H1486">
        <f>SUMIF(keluar[concat],BIASA[[#This Row],[concat]],keluar[CTN])</f>
        <v>0</v>
      </c>
      <c r="I1486" s="16" t="str">
        <f>IF(BIASA[[#This Row],[CTN]]=BIASA[[#This Row],[AWAL]],"",BIASA[[#This Row],[CTN]])</f>
        <v/>
      </c>
    </row>
    <row r="1487" spans="1:9" x14ac:dyDescent="0.25">
      <c r="A1487" t="str">
        <f>LOWER(SUBSTITUTE(SUBSTITUTE(SUBSTITUTE(BIASA[[#This Row],[NAMA BARANG]]," ",""),"-",""),".",""))</f>
        <v>pcaserestbd772</v>
      </c>
      <c r="B1487">
        <f>IF(BIASA[[#This Row],[CTN]]=0,"",COUNT($B$2:$B1486)+1)</f>
        <v>1485</v>
      </c>
      <c r="C1487" t="s">
        <v>1757</v>
      </c>
      <c r="D1487" s="9" t="s">
        <v>2787</v>
      </c>
      <c r="E1487">
        <f>SUM(BIASA[[#This Row],[AWAL]]-BIASA[[#This Row],[KELUAR]])</f>
        <v>1</v>
      </c>
      <c r="F1487">
        <v>1</v>
      </c>
      <c r="G1487" t="str">
        <f>IFERROR(INDEX(masuk[CTN],MATCH("B"&amp;ROW()-ROWS($A$1:$A$2),masuk[id],0)),"")</f>
        <v/>
      </c>
      <c r="H1487">
        <f>SUMIF(keluar[concat],BIASA[[#This Row],[concat]],keluar[CTN])</f>
        <v>0</v>
      </c>
      <c r="I1487" s="16" t="str">
        <f>IF(BIASA[[#This Row],[CTN]]=BIASA[[#This Row],[AWAL]],"",BIASA[[#This Row],[CTN]])</f>
        <v/>
      </c>
    </row>
    <row r="1488" spans="1:9" x14ac:dyDescent="0.25">
      <c r="A1488" s="23" t="str">
        <f>LOWER(SUBSTITUTE(SUBSTITUTE(SUBSTITUTE(BIASA[[#This Row],[NAMA BARANG]]," ",""),"-",""),".",""))</f>
        <v>paletapel(3)/anggur(1)</v>
      </c>
      <c r="B1488" s="23">
        <f>IF(BIASA[[#This Row],[CTN]]=0,"",COUNT($B$2:$B1487)+1)</f>
        <v>1486</v>
      </c>
      <c r="C1488" s="23" t="s">
        <v>3317</v>
      </c>
      <c r="D1488" s="24" t="s">
        <v>233</v>
      </c>
      <c r="E1488" s="23">
        <v>4</v>
      </c>
      <c r="F1488" s="23">
        <v>1</v>
      </c>
      <c r="G1488" s="23"/>
      <c r="H1488" s="23"/>
      <c r="I1488" s="25">
        <f>IF(BIASA[[#This Row],[CTN]]=BIASA[[#This Row],[AWAL]],"",BIASA[[#This Row],[CTN]])</f>
        <v>4</v>
      </c>
    </row>
    <row r="1489" spans="1:9" x14ac:dyDescent="0.25">
      <c r="A1489" t="str">
        <f>LOWER(SUBSTITUTE(SUBSTITUTE(SUBSTITUTE(BIASA[[#This Row],[NAMA BARANG]]," ",""),"-",""),".",""))</f>
        <v>paletbrush2801</v>
      </c>
      <c r="B1489">
        <f>IF(BIASA[[#This Row],[CTN]]=0,"",COUNT($B$2:$B1488)+1)</f>
        <v>1487</v>
      </c>
      <c r="C1489" t="s">
        <v>1759</v>
      </c>
      <c r="D1489" s="9" t="s">
        <v>2997</v>
      </c>
      <c r="E1489">
        <f>SUM(BIASA[[#This Row],[AWAL]]-BIASA[[#This Row],[KELUAR]])</f>
        <v>1</v>
      </c>
      <c r="F1489">
        <v>1</v>
      </c>
      <c r="G1489" t="str">
        <f>IFERROR(INDEX(masuk[CTN],MATCH("B"&amp;ROW()-ROWS($A$1:$A$2),masuk[id],0)),"")</f>
        <v/>
      </c>
      <c r="H1489">
        <f>SUMIF(keluar[concat],BIASA[[#This Row],[concat]],keluar[CTN])</f>
        <v>0</v>
      </c>
      <c r="I1489" s="16" t="str">
        <f>IF(BIASA[[#This Row],[CTN]]=BIASA[[#This Row],[AWAL]],"",BIASA[[#This Row],[CTN]])</f>
        <v/>
      </c>
    </row>
    <row r="1490" spans="1:9" x14ac:dyDescent="0.25">
      <c r="A1490" t="str">
        <f>LOWER(SUBSTITUTE(SUBSTITUTE(SUBSTITUTE(BIASA[[#This Row],[NAMA BARANG]]," ",""),"-",""),".",""))</f>
        <v>paletcatair081</v>
      </c>
      <c r="B1490">
        <f>IF(BIASA[[#This Row],[CTN]]=0,"",COUNT($B$2:$B1489)+1)</f>
        <v>1488</v>
      </c>
      <c r="C1490" t="s">
        <v>1760</v>
      </c>
      <c r="D1490" s="9" t="s">
        <v>2998</v>
      </c>
      <c r="E1490">
        <f>SUM(BIASA[[#This Row],[AWAL]]-BIASA[[#This Row],[KELUAR]])</f>
        <v>5</v>
      </c>
      <c r="F1490">
        <v>5</v>
      </c>
      <c r="G1490" t="str">
        <f>IFERROR(INDEX(masuk[CTN],MATCH("B"&amp;ROW()-ROWS($A$1:$A$2),masuk[id],0)),"")</f>
        <v/>
      </c>
      <c r="H1490">
        <f>SUMIF(keluar[concat],BIASA[[#This Row],[concat]],keluar[CTN])</f>
        <v>0</v>
      </c>
      <c r="I1490" s="16" t="str">
        <f>IF(BIASA[[#This Row],[CTN]]=BIASA[[#This Row],[AWAL]],"",BIASA[[#This Row],[CTN]])</f>
        <v/>
      </c>
    </row>
    <row r="1491" spans="1:9" x14ac:dyDescent="0.25">
      <c r="A1491" t="str">
        <f>LOWER(SUBSTITUTE(SUBSTITUTE(SUBSTITUTE(BIASA[[#This Row],[NAMA BARANG]]," ",""),"-",""),".",""))</f>
        <v>paletcatair1019</v>
      </c>
      <c r="B1491">
        <f>IF(BIASA[[#This Row],[CTN]]=0,"",COUNT($B$2:$B1490)+1)</f>
        <v>1489</v>
      </c>
      <c r="C1491" t="s">
        <v>1761</v>
      </c>
      <c r="D1491" s="9" t="s">
        <v>2845</v>
      </c>
      <c r="E1491">
        <f>SUM(BIASA[[#This Row],[AWAL]]-BIASA[[#This Row],[KELUAR]])</f>
        <v>6</v>
      </c>
      <c r="F1491">
        <v>6</v>
      </c>
      <c r="G1491" t="str">
        <f>IFERROR(INDEX(masuk[CTN],MATCH("B"&amp;ROW()-ROWS($A$1:$A$2),masuk[id],0)),"")</f>
        <v/>
      </c>
      <c r="H1491">
        <f>SUMIF(keluar[concat],BIASA[[#This Row],[concat]],keluar[CTN])</f>
        <v>0</v>
      </c>
      <c r="I1491" s="16" t="str">
        <f>IF(BIASA[[#This Row],[CTN]]=BIASA[[#This Row],[AWAL]],"",BIASA[[#This Row],[CTN]])</f>
        <v/>
      </c>
    </row>
    <row r="1492" spans="1:9" x14ac:dyDescent="0.25">
      <c r="A1492" t="str">
        <f>LOWER(SUBSTITUTE(SUBSTITUTE(SUBSTITUTE(BIASA[[#This Row],[NAMA BARANG]]," ",""),"-",""),".",""))</f>
        <v>paletcatairsakurabiasadof</v>
      </c>
      <c r="B1492">
        <f>IF(BIASA[[#This Row],[CTN]]=0,"",COUNT($B$2:$B1491)+1)</f>
        <v>1490</v>
      </c>
      <c r="C1492" t="s">
        <v>1762</v>
      </c>
      <c r="D1492" s="9" t="s">
        <v>2951</v>
      </c>
      <c r="E1492">
        <f>SUM(BIASA[[#This Row],[AWAL]]-BIASA[[#This Row],[KELUAR]])</f>
        <v>18</v>
      </c>
      <c r="F1492">
        <v>18</v>
      </c>
      <c r="G1492" t="str">
        <f>IFERROR(INDEX(masuk[CTN],MATCH("B"&amp;ROW()-ROWS($A$1:$A$2),masuk[id],0)),"")</f>
        <v/>
      </c>
      <c r="H1492">
        <f>SUMIF(keluar[concat],BIASA[[#This Row],[concat]],keluar[CTN])</f>
        <v>0</v>
      </c>
      <c r="I1492" s="16" t="str">
        <f>IF(BIASA[[#This Row],[CTN]]=BIASA[[#This Row],[AWAL]],"",BIASA[[#This Row],[CTN]])</f>
        <v/>
      </c>
    </row>
    <row r="1493" spans="1:9" x14ac:dyDescent="0.25">
      <c r="A1493" t="str">
        <f>LOWER(SUBSTITUTE(SUBSTITUTE(SUBSTITUTE(BIASA[[#This Row],[NAMA BARANG]]," ",""),"-",""),".",""))</f>
        <v>paletcatairsakuratrans</v>
      </c>
      <c r="B1493">
        <f>IF(BIASA[[#This Row],[CTN]]=0,"",COUNT($B$2:$B1492)+1)</f>
        <v>1491</v>
      </c>
      <c r="C1493" t="s">
        <v>1763</v>
      </c>
      <c r="D1493" s="9" t="s">
        <v>2951</v>
      </c>
      <c r="E1493">
        <f>SUM(BIASA[[#This Row],[AWAL]]-BIASA[[#This Row],[KELUAR]])</f>
        <v>16</v>
      </c>
      <c r="F1493">
        <v>16</v>
      </c>
      <c r="G1493" t="str">
        <f>IFERROR(INDEX(masuk[CTN],MATCH("B"&amp;ROW()-ROWS($A$1:$A$2),masuk[id],0)),"")</f>
        <v/>
      </c>
      <c r="H1493">
        <f>SUMIF(keluar[concat],BIASA[[#This Row],[concat]],keluar[CTN])</f>
        <v>0</v>
      </c>
      <c r="I1493" s="16" t="str">
        <f>IF(BIASA[[#This Row],[CTN]]=BIASA[[#This Row],[AWAL]],"",BIASA[[#This Row],[CTN]])</f>
        <v/>
      </c>
    </row>
    <row r="1494" spans="1:9" s="23" customFormat="1" x14ac:dyDescent="0.25">
      <c r="A1494" t="str">
        <f>LOWER(SUBSTITUTE(SUBSTITUTE(SUBSTITUTE(BIASA[[#This Row],[NAMA BARANG]]," ",""),"-",""),".",""))</f>
        <v>paletgambar1010buahapel</v>
      </c>
      <c r="B1494">
        <f>IF(BIASA[[#This Row],[CTN]]=0,"",COUNT($B$2:$B1493)+1)</f>
        <v>1492</v>
      </c>
      <c r="C1494" t="s">
        <v>1764</v>
      </c>
      <c r="D1494" s="9" t="s">
        <v>211</v>
      </c>
      <c r="E1494">
        <f>SUM(BIASA[[#This Row],[AWAL]]-BIASA[[#This Row],[KELUAR]])</f>
        <v>6</v>
      </c>
      <c r="F1494">
        <v>6</v>
      </c>
      <c r="G1494" t="str">
        <f>IFERROR(INDEX(masuk[CTN],MATCH("B"&amp;ROW()-ROWS($A$1:$A$2),masuk[id],0)),"")</f>
        <v/>
      </c>
      <c r="H1494">
        <f>SUMIF(keluar[concat],BIASA[[#This Row],[concat]],keluar[CTN])</f>
        <v>0</v>
      </c>
      <c r="I1494" s="16" t="str">
        <f>IF(BIASA[[#This Row],[CTN]]=BIASA[[#This Row],[AWAL]],"",BIASA[[#This Row],[CTN]])</f>
        <v/>
      </c>
    </row>
    <row r="1495" spans="1:9" x14ac:dyDescent="0.25">
      <c r="A1495" t="str">
        <f>LOWER(SUBSTITUTE(SUBSTITUTE(SUBSTITUTE(BIASA[[#This Row],[NAMA BARANG]]," ",""),"-",""),".",""))</f>
        <v>paletgambar1011kumbang</v>
      </c>
      <c r="B1495">
        <f>IF(BIASA[[#This Row],[CTN]]=0,"",COUNT($B$2:$B1494)+1)</f>
        <v>1493</v>
      </c>
      <c r="C1495" t="s">
        <v>1765</v>
      </c>
      <c r="D1495" s="9" t="s">
        <v>231</v>
      </c>
      <c r="E1495">
        <f>SUM(BIASA[[#This Row],[AWAL]]-BIASA[[#This Row],[KELUAR]])</f>
        <v>7</v>
      </c>
      <c r="F1495">
        <v>7</v>
      </c>
      <c r="G1495" t="str">
        <f>IFERROR(INDEX(masuk[CTN],MATCH("B"&amp;ROW()-ROWS($A$1:$A$2),masuk[id],0)),"")</f>
        <v/>
      </c>
      <c r="H1495">
        <f>SUMIF(keluar[concat],BIASA[[#This Row],[concat]],keluar[CTN])</f>
        <v>0</v>
      </c>
      <c r="I1495" s="16" t="str">
        <f>IF(BIASA[[#This Row],[CTN]]=BIASA[[#This Row],[AWAL]],"",BIASA[[#This Row],[CTN]])</f>
        <v/>
      </c>
    </row>
    <row r="1496" spans="1:9" x14ac:dyDescent="0.25">
      <c r="A1496" t="str">
        <f>LOWER(SUBSTITUTE(SUBSTITUTE(SUBSTITUTE(BIASA[[#This Row],[NAMA BARANG]]," ",""),"-",""),".",""))</f>
        <v>paletgambarg5321</v>
      </c>
      <c r="B1496">
        <f>IF(BIASA[[#This Row],[CTN]]=0,"",COUNT($B$2:$B1495)+1)</f>
        <v>1494</v>
      </c>
      <c r="C1496" t="s">
        <v>1766</v>
      </c>
      <c r="D1496" s="9" t="s">
        <v>2828</v>
      </c>
      <c r="E1496">
        <f>SUM(BIASA[[#This Row],[AWAL]]-BIASA[[#This Row],[KELUAR]])</f>
        <v>3</v>
      </c>
      <c r="F1496">
        <v>3</v>
      </c>
      <c r="G1496" t="str">
        <f>IFERROR(INDEX(masuk[CTN],MATCH("B"&amp;ROW()-ROWS($A$1:$A$2),masuk[id],0)),"")</f>
        <v/>
      </c>
      <c r="H1496">
        <f>SUMIF(keluar[concat],BIASA[[#This Row],[concat]],keluar[CTN])</f>
        <v>0</v>
      </c>
      <c r="I1496" s="16" t="str">
        <f>IF(BIASA[[#This Row],[CTN]]=BIASA[[#This Row],[AWAL]],"",BIASA[[#This Row],[CTN]])</f>
        <v/>
      </c>
    </row>
    <row r="1497" spans="1:9" x14ac:dyDescent="0.25">
      <c r="A1497" t="str">
        <f>LOWER(SUBSTITUTE(SUBSTITUTE(SUBSTITUTE(BIASA[[#This Row],[NAMA BARANG]]," ",""),"-",""),".",""))</f>
        <v>paletgambarhp1012kumbang</v>
      </c>
      <c r="B1497">
        <f>IF(BIASA[[#This Row],[CTN]]=0,"",COUNT($B$2:$B1496)+1)</f>
        <v>1495</v>
      </c>
      <c r="C1497" t="s">
        <v>1767</v>
      </c>
      <c r="D1497" s="9" t="s">
        <v>2795</v>
      </c>
      <c r="E1497">
        <f>SUM(BIASA[[#This Row],[AWAL]]-BIASA[[#This Row],[KELUAR]])</f>
        <v>2</v>
      </c>
      <c r="F1497">
        <v>2</v>
      </c>
      <c r="G1497" t="str">
        <f>IFERROR(INDEX(masuk[CTN],MATCH("B"&amp;ROW()-ROWS($A$1:$A$2),masuk[id],0)),"")</f>
        <v/>
      </c>
      <c r="H1497">
        <f>SUMIF(keluar[concat],BIASA[[#This Row],[concat]],keluar[CTN])</f>
        <v>0</v>
      </c>
      <c r="I1497" s="16" t="str">
        <f>IF(BIASA[[#This Row],[CTN]]=BIASA[[#This Row],[AWAL]],"",BIASA[[#This Row],[CTN]])</f>
        <v/>
      </c>
    </row>
    <row r="1498" spans="1:9" x14ac:dyDescent="0.25">
      <c r="A1498" t="str">
        <f>LOWER(SUBSTITUTE(SUBSTITUTE(SUBSTITUTE(BIASA[[#This Row],[NAMA BARANG]]," ",""),"-",""),".",""))</f>
        <v>paletmickeytr</v>
      </c>
      <c r="B1498">
        <f>IF(BIASA[[#This Row],[CTN]]=0,"",COUNT($B$2:$B1497)+1)</f>
        <v>1496</v>
      </c>
      <c r="C1498" t="s">
        <v>1768</v>
      </c>
      <c r="D1498" s="9" t="s">
        <v>2792</v>
      </c>
      <c r="E1498">
        <f>SUM(BIASA[[#This Row],[AWAL]]-BIASA[[#This Row],[KELUAR]])</f>
        <v>3</v>
      </c>
      <c r="F1498">
        <v>3</v>
      </c>
      <c r="G1498" t="str">
        <f>IFERROR(INDEX(masuk[CTN],MATCH("B"&amp;ROW()-ROWS($A$1:$A$2),masuk[id],0)),"")</f>
        <v/>
      </c>
      <c r="H1498">
        <f>SUMIF(keluar[concat],BIASA[[#This Row],[concat]],keluar[CTN])</f>
        <v>0</v>
      </c>
      <c r="I1498" s="16" t="str">
        <f>IF(BIASA[[#This Row],[CTN]]=BIASA[[#This Row],[AWAL]],"",BIASA[[#This Row],[CTN]])</f>
        <v/>
      </c>
    </row>
    <row r="1499" spans="1:9" x14ac:dyDescent="0.25">
      <c r="A1499" t="str">
        <f>LOWER(SUBSTITUTE(SUBSTITUTE(SUBSTITUTE(BIASA[[#This Row],[NAMA BARANG]]," ",""),"-",""),".",""))</f>
        <v>paletplastik21,5x27,5/rb9</v>
      </c>
      <c r="B1499">
        <f>IF(BIASA[[#This Row],[CTN]]=0,"",COUNT($B$2:$B1498)+1)</f>
        <v>1497</v>
      </c>
      <c r="C1499" t="s">
        <v>1769</v>
      </c>
      <c r="D1499" s="9" t="s">
        <v>2788</v>
      </c>
      <c r="E1499">
        <f>SUM(BIASA[[#This Row],[AWAL]]-BIASA[[#This Row],[KELUAR]])</f>
        <v>2</v>
      </c>
      <c r="F1499">
        <v>2</v>
      </c>
      <c r="G1499" t="str">
        <f>IFERROR(INDEX(masuk[CTN],MATCH("B"&amp;ROW()-ROWS($A$1:$A$2),masuk[id],0)),"")</f>
        <v/>
      </c>
      <c r="H1499">
        <f>SUMIF(keluar[concat],BIASA[[#This Row],[concat]],keluar[CTN])</f>
        <v>0</v>
      </c>
      <c r="I1499" s="16" t="str">
        <f>IF(BIASA[[#This Row],[CTN]]=BIASA[[#This Row],[AWAL]],"",BIASA[[#This Row],[CTN]])</f>
        <v/>
      </c>
    </row>
    <row r="1500" spans="1:9" x14ac:dyDescent="0.25">
      <c r="A1500" t="str">
        <f>LOWER(SUBSTITUTE(SUBSTITUTE(SUBSTITUTE(BIASA[[#This Row],[NAMA BARANG]]," ",""),"-",""),".",""))</f>
        <v>paletplt006</v>
      </c>
      <c r="B1500">
        <f>IF(BIASA[[#This Row],[CTN]]=0,"",COUNT($B$2:$B1499)+1)</f>
        <v>1498</v>
      </c>
      <c r="C1500" t="s">
        <v>1770</v>
      </c>
      <c r="D1500" s="9" t="s">
        <v>2779</v>
      </c>
      <c r="E1500">
        <f>SUM(BIASA[[#This Row],[AWAL]]-BIASA[[#This Row],[KELUAR]])</f>
        <v>4</v>
      </c>
      <c r="F1500">
        <v>4</v>
      </c>
      <c r="G1500" t="str">
        <f>IFERROR(INDEX(masuk[CTN],MATCH("B"&amp;ROW()-ROWS($A$1:$A$2),masuk[id],0)),"")</f>
        <v/>
      </c>
      <c r="H1500">
        <f>SUMIF(keluar[concat],BIASA[[#This Row],[concat]],keluar[CTN])</f>
        <v>0</v>
      </c>
      <c r="I1500" s="16" t="str">
        <f>IF(BIASA[[#This Row],[CTN]]=BIASA[[#This Row],[AWAL]],"",BIASA[[#This Row],[CTN]])</f>
        <v/>
      </c>
    </row>
    <row r="1501" spans="1:9" x14ac:dyDescent="0.25">
      <c r="A1501" t="str">
        <f>LOWER(SUBSTITUTE(SUBSTITUTE(SUBSTITUTE(BIASA[[#This Row],[NAMA BARANG]]," ",""),"-",""),".",""))</f>
        <v>paletputihutn</v>
      </c>
      <c r="B1501">
        <f>IF(BIASA[[#This Row],[CTN]]=0,"",COUNT($B$2:$B1500)+1)</f>
        <v>1499</v>
      </c>
      <c r="C1501" t="s">
        <v>1771</v>
      </c>
      <c r="D1501" s="9" t="s">
        <v>2778</v>
      </c>
      <c r="E1501">
        <f>SUM(BIASA[[#This Row],[AWAL]]-BIASA[[#This Row],[KELUAR]])</f>
        <v>19</v>
      </c>
      <c r="F1501">
        <v>19</v>
      </c>
      <c r="G1501" t="str">
        <f>IFERROR(INDEX(masuk[CTN],MATCH("B"&amp;ROW()-ROWS($A$1:$A$2),masuk[id],0)),"")</f>
        <v/>
      </c>
      <c r="H1501">
        <f>SUMIF(keluar[concat],BIASA[[#This Row],[concat]],keluar[CTN])</f>
        <v>0</v>
      </c>
      <c r="I1501" s="16" t="str">
        <f>IF(BIASA[[#This Row],[CTN]]=BIASA[[#This Row],[AWAL]],"",BIASA[[#This Row],[CTN]])</f>
        <v/>
      </c>
    </row>
    <row r="1502" spans="1:9" x14ac:dyDescent="0.25">
      <c r="A1502" t="str">
        <f>LOWER(SUBSTITUTE(SUBSTITUTE(SUBSTITUTE(BIASA[[#This Row],[NAMA BARANG]]," ",""),"-",""),".",""))</f>
        <v>paletsakuranariko</v>
      </c>
      <c r="B1502">
        <f>IF(BIASA[[#This Row],[CTN]]=0,"",COUNT($B$2:$B1501)+1)</f>
        <v>1500</v>
      </c>
      <c r="C1502" t="s">
        <v>1772</v>
      </c>
      <c r="D1502" s="9" t="s">
        <v>2974</v>
      </c>
      <c r="E1502">
        <f>SUM(BIASA[[#This Row],[AWAL]]-BIASA[[#This Row],[KELUAR]])</f>
        <v>3</v>
      </c>
      <c r="F1502">
        <v>3</v>
      </c>
      <c r="G1502" t="str">
        <f>IFERROR(INDEX(masuk[CTN],MATCH("B"&amp;ROW()-ROWS($A$1:$A$2),masuk[id],0)),"")</f>
        <v/>
      </c>
      <c r="H1502">
        <f>SUMIF(keluar[concat],BIASA[[#This Row],[concat]],keluar[CTN])</f>
        <v>0</v>
      </c>
      <c r="I1502" s="16" t="str">
        <f>IF(BIASA[[#This Row],[CTN]]=BIASA[[#This Row],[AWAL]],"",BIASA[[#This Row],[CTN]])</f>
        <v/>
      </c>
    </row>
    <row r="1503" spans="1:9" x14ac:dyDescent="0.25">
      <c r="A1503" t="str">
        <f>LOWER(SUBSTITUTE(SUBSTITUTE(SUBSTITUTE(BIASA[[#This Row],[NAMA BARANG]]," ",""),"-",""),".",""))</f>
        <v>paletsuperbutek</v>
      </c>
      <c r="B1503">
        <f>IF(BIASA[[#This Row],[CTN]]=0,"",COUNT($B$2:$B1502)+1)</f>
        <v>1501</v>
      </c>
      <c r="C1503" t="s">
        <v>1773</v>
      </c>
      <c r="D1503" s="9" t="s">
        <v>208</v>
      </c>
      <c r="E1503">
        <f>SUM(BIASA[[#This Row],[AWAL]]-BIASA[[#This Row],[KELUAR]])</f>
        <v>3</v>
      </c>
      <c r="F1503">
        <v>3</v>
      </c>
      <c r="G1503" t="str">
        <f>IFERROR(INDEX(masuk[CTN],MATCH("B"&amp;ROW()-ROWS($A$1:$A$2),masuk[id],0)),"")</f>
        <v/>
      </c>
      <c r="H1503">
        <f>SUMIF(keluar[concat],BIASA[[#This Row],[concat]],keluar[CTN])</f>
        <v>0</v>
      </c>
      <c r="I1503" s="16" t="str">
        <f>IF(BIASA[[#This Row],[CTN]]=BIASA[[#This Row],[AWAL]],"",BIASA[[#This Row],[CTN]])</f>
        <v/>
      </c>
    </row>
    <row r="1504" spans="1:9" x14ac:dyDescent="0.25">
      <c r="A1504" t="str">
        <f>LOWER(SUBSTITUTE(SUBSTITUTE(SUBSTITUTE(BIASA[[#This Row],[NAMA BARANG]]," ",""),"-",""),".",""))</f>
        <v>papanw/bbesar50x70</v>
      </c>
      <c r="B1504">
        <f>IF(BIASA[[#This Row],[CTN]]=0,"",COUNT($B$2:$B1503)+1)</f>
        <v>1502</v>
      </c>
      <c r="C1504" t="s">
        <v>1774</v>
      </c>
      <c r="D1504" s="9" t="s">
        <v>2894</v>
      </c>
      <c r="E1504">
        <f>SUM(BIASA[[#This Row],[AWAL]]-BIASA[[#This Row],[KELUAR]])</f>
        <v>1</v>
      </c>
      <c r="F1504">
        <v>1</v>
      </c>
      <c r="G1504" t="str">
        <f>IFERROR(INDEX(masuk[CTN],MATCH("B"&amp;ROW()-ROWS($A$1:$A$2),masuk[id],0)),"")</f>
        <v/>
      </c>
      <c r="H1504">
        <f>SUMIF(keluar[concat],BIASA[[#This Row],[concat]],keluar[CTN])</f>
        <v>0</v>
      </c>
      <c r="I1504" s="16" t="str">
        <f>IF(BIASA[[#This Row],[CTN]]=BIASA[[#This Row],[AWAL]],"",BIASA[[#This Row],[CTN]])</f>
        <v/>
      </c>
    </row>
    <row r="1505" spans="1:9" x14ac:dyDescent="0.25">
      <c r="A1505" t="str">
        <f>LOWER(SUBSTITUTE(SUBSTITUTE(SUBSTITUTE(BIASA[[#This Row],[NAMA BARANG]]," ",""),"-",""),".",""))</f>
        <v>paperclipvteckecilvt001</v>
      </c>
      <c r="B1505">
        <f>IF(BIASA[[#This Row],[CTN]]=0,"",COUNT($B$2:$B1504)+1)</f>
        <v>1503</v>
      </c>
      <c r="C1505" t="s">
        <v>1775</v>
      </c>
      <c r="D1505" s="9">
        <v>288</v>
      </c>
      <c r="E1505">
        <f>SUM(BIASA[[#This Row],[AWAL]]-BIASA[[#This Row],[KELUAR]])</f>
        <v>2</v>
      </c>
      <c r="F1505">
        <v>2</v>
      </c>
      <c r="G1505" t="str">
        <f>IFERROR(INDEX(masuk[CTN],MATCH("B"&amp;ROW()-ROWS($A$1:$A$2),masuk[id],0)),"")</f>
        <v/>
      </c>
      <c r="H1505">
        <f>SUMIF(keluar[concat],BIASA[[#This Row],[concat]],keluar[CTN])</f>
        <v>0</v>
      </c>
      <c r="I1505" s="16" t="str">
        <f>IF(BIASA[[#This Row],[CTN]]=BIASA[[#This Row],[AWAL]],"",BIASA[[#This Row],[CTN]])</f>
        <v/>
      </c>
    </row>
    <row r="1506" spans="1:9" x14ac:dyDescent="0.25">
      <c r="A1506" t="str">
        <f>LOWER(SUBSTITUTE(SUBSTITUTE(SUBSTITUTE(BIASA[[#This Row],[NAMA BARANG]]," ",""),"-",""),".",""))</f>
        <v>paperclipwarnakecil28(733)</v>
      </c>
      <c r="B1506">
        <f>IF(BIASA[[#This Row],[CTN]]=0,"",COUNT($B$2:$B1505)+1)</f>
        <v>1504</v>
      </c>
      <c r="C1506" t="s">
        <v>1776</v>
      </c>
      <c r="D1506" s="9" t="s">
        <v>2783</v>
      </c>
      <c r="E1506">
        <f>SUM(BIASA[[#This Row],[AWAL]]-BIASA[[#This Row],[KELUAR]])</f>
        <v>4</v>
      </c>
      <c r="F1506">
        <v>4</v>
      </c>
      <c r="G1506" t="str">
        <f>IFERROR(INDEX(masuk[CTN],MATCH("B"&amp;ROW()-ROWS($A$1:$A$2),masuk[id],0)),"")</f>
        <v/>
      </c>
      <c r="H1506">
        <f>SUMIF(keluar[concat],BIASA[[#This Row],[concat]],keluar[CTN])</f>
        <v>0</v>
      </c>
      <c r="I1506" s="16" t="str">
        <f>IF(BIASA[[#This Row],[CTN]]=BIASA[[#This Row],[AWAL]],"",BIASA[[#This Row],[CTN]])</f>
        <v/>
      </c>
    </row>
    <row r="1507" spans="1:9" x14ac:dyDescent="0.25">
      <c r="A1507" t="str">
        <f>LOWER(SUBSTITUTE(SUBSTITUTE(SUBSTITUTE(BIASA[[#This Row],[NAMA BARANG]]," ",""),"-",""),".",""))</f>
        <v>payet2008</v>
      </c>
      <c r="B1507">
        <f>IF(BIASA[[#This Row],[CTN]]=0,"",COUNT($B$2:$B1506)+1)</f>
        <v>1505</v>
      </c>
      <c r="C1507" t="s">
        <v>1777</v>
      </c>
      <c r="D1507" s="9" t="s">
        <v>2999</v>
      </c>
      <c r="E1507">
        <f>SUM(BIASA[[#This Row],[AWAL]]-BIASA[[#This Row],[KELUAR]])</f>
        <v>8</v>
      </c>
      <c r="F1507">
        <v>8</v>
      </c>
      <c r="G1507" t="str">
        <f>IFERROR(INDEX(masuk[CTN],MATCH("B"&amp;ROW()-ROWS($A$1:$A$2),masuk[id],0)),"")</f>
        <v/>
      </c>
      <c r="H1507">
        <f>SUMIF(keluar[concat],BIASA[[#This Row],[concat]],keluar[CTN])</f>
        <v>0</v>
      </c>
      <c r="I1507" s="16" t="str">
        <f>IF(BIASA[[#This Row],[CTN]]=BIASA[[#This Row],[AWAL]],"",BIASA[[#This Row],[CTN]])</f>
        <v/>
      </c>
    </row>
    <row r="1508" spans="1:9" x14ac:dyDescent="0.25">
      <c r="A1508" t="str">
        <f>LOWER(SUBSTITUTE(SUBSTITUTE(SUBSTITUTE(BIASA[[#This Row],[NAMA BARANG]]," ",""),"-",""),".",""))</f>
        <v>pc1609</v>
      </c>
      <c r="B1508">
        <f>IF(BIASA[[#This Row],[CTN]]=0,"",COUNT($B$2:$B1507)+1)</f>
        <v>1506</v>
      </c>
      <c r="C1508" t="s">
        <v>1778</v>
      </c>
      <c r="D1508" s="9" t="s">
        <v>207</v>
      </c>
      <c r="E1508">
        <f>SUM(BIASA[[#This Row],[AWAL]]-BIASA[[#This Row],[KELUAR]])</f>
        <v>15</v>
      </c>
      <c r="F1508">
        <v>15</v>
      </c>
      <c r="G1508" t="str">
        <f>IFERROR(INDEX(masuk[CTN],MATCH("B"&amp;ROW()-ROWS($A$1:$A$2),masuk[id],0)),"")</f>
        <v/>
      </c>
      <c r="H1508">
        <f>SUMIF(keluar[concat],BIASA[[#This Row],[concat]],keluar[CTN])</f>
        <v>0</v>
      </c>
      <c r="I1508" s="16" t="str">
        <f>IF(BIASA[[#This Row],[CTN]]=BIASA[[#This Row],[AWAL]],"",BIASA[[#This Row],[CTN]])</f>
        <v/>
      </c>
    </row>
    <row r="1509" spans="1:9" x14ac:dyDescent="0.25">
      <c r="A1509" t="str">
        <f>LOWER(SUBSTITUTE(SUBSTITUTE(SUBSTITUTE(BIASA[[#This Row],[NAMA BARANG]]," ",""),"-",""),".",""))</f>
        <v>pc16852(2)</v>
      </c>
      <c r="B1509">
        <f>IF(BIASA[[#This Row],[CTN]]=0,"",COUNT($B$2:$B1508)+1)</f>
        <v>1507</v>
      </c>
      <c r="C1509" t="s">
        <v>1779</v>
      </c>
      <c r="D1509" s="9" t="s">
        <v>223</v>
      </c>
      <c r="E1509">
        <f>SUM(BIASA[[#This Row],[AWAL]]-BIASA[[#This Row],[KELUAR]])</f>
        <v>2</v>
      </c>
      <c r="F1509">
        <v>2</v>
      </c>
      <c r="G1509" t="str">
        <f>IFERROR(INDEX(masuk[CTN],MATCH("B"&amp;ROW()-ROWS($A$1:$A$2),masuk[id],0)),"")</f>
        <v/>
      </c>
      <c r="H1509">
        <f>SUMIF(keluar[concat],BIASA[[#This Row],[concat]],keluar[CTN])</f>
        <v>0</v>
      </c>
      <c r="I1509" s="16" t="str">
        <f>IF(BIASA[[#This Row],[CTN]]=BIASA[[#This Row],[AWAL]],"",BIASA[[#This Row],[CTN]])</f>
        <v/>
      </c>
    </row>
    <row r="1510" spans="1:9" x14ac:dyDescent="0.25">
      <c r="A1510" t="str">
        <f>LOWER(SUBSTITUTE(SUBSTITUTE(SUBSTITUTE(BIASA[[#This Row],[NAMA BARANG]]," ",""),"-",""),".",""))</f>
        <v>pc2013/va30papantulis</v>
      </c>
      <c r="B1510">
        <f>IF(BIASA[[#This Row],[CTN]]=0,"",COUNT($B$2:$B1509)+1)</f>
        <v>1508</v>
      </c>
      <c r="C1510" t="s">
        <v>1780</v>
      </c>
      <c r="D1510" s="9" t="s">
        <v>235</v>
      </c>
      <c r="E1510">
        <f>SUM(BIASA[[#This Row],[AWAL]]-BIASA[[#This Row],[KELUAR]])</f>
        <v>48</v>
      </c>
      <c r="F1510">
        <v>48</v>
      </c>
      <c r="G1510" t="str">
        <f>IFERROR(INDEX(masuk[CTN],MATCH("B"&amp;ROW()-ROWS($A$1:$A$2),masuk[id],0)),"")</f>
        <v/>
      </c>
      <c r="H1510">
        <f>SUMIF(keluar[concat],BIASA[[#This Row],[concat]],keluar[CTN])</f>
        <v>0</v>
      </c>
      <c r="I1510" s="16" t="str">
        <f>IF(BIASA[[#This Row],[CTN]]=BIASA[[#This Row],[AWAL]],"",BIASA[[#This Row],[CTN]])</f>
        <v/>
      </c>
    </row>
    <row r="1511" spans="1:9" x14ac:dyDescent="0.25">
      <c r="A1511" t="str">
        <f>LOWER(SUBSTITUTE(SUBSTITUTE(SUBSTITUTE(BIASA[[#This Row],[NAMA BARANG]]," ",""),"-",""),".",""))</f>
        <v>pc2201</v>
      </c>
      <c r="B1511">
        <f>IF(BIASA[[#This Row],[CTN]]=0,"",COUNT($B$2:$B1510)+1)</f>
        <v>1509</v>
      </c>
      <c r="C1511" t="s">
        <v>1781</v>
      </c>
      <c r="D1511" s="9" t="s">
        <v>215</v>
      </c>
      <c r="E1511">
        <f>SUM(BIASA[[#This Row],[AWAL]]-BIASA[[#This Row],[KELUAR]])</f>
        <v>2</v>
      </c>
      <c r="F1511">
        <v>2</v>
      </c>
      <c r="G1511" t="str">
        <f>IFERROR(INDEX(masuk[CTN],MATCH("B"&amp;ROW()-ROWS($A$1:$A$2),masuk[id],0)),"")</f>
        <v/>
      </c>
      <c r="H1511">
        <f>SUMIF(keluar[concat],BIASA[[#This Row],[concat]],keluar[CTN])</f>
        <v>0</v>
      </c>
      <c r="I1511" s="16" t="str">
        <f>IF(BIASA[[#This Row],[CTN]]=BIASA[[#This Row],[AWAL]],"",BIASA[[#This Row],[CTN]])</f>
        <v/>
      </c>
    </row>
    <row r="1512" spans="1:9" x14ac:dyDescent="0.25">
      <c r="A1512" t="str">
        <f>LOWER(SUBSTITUTE(SUBSTITUTE(SUBSTITUTE(BIASA[[#This Row],[NAMA BARANG]]," ",""),"-",""),".",""))</f>
        <v>pc3dcalculatorlt1060</v>
      </c>
      <c r="B1512">
        <f>IF(BIASA[[#This Row],[CTN]]=0,"",COUNT($B$2:$B1511)+1)</f>
        <v>1510</v>
      </c>
      <c r="C1512" t="s">
        <v>1782</v>
      </c>
      <c r="D1512" s="9" t="s">
        <v>235</v>
      </c>
      <c r="E1512">
        <f>SUM(BIASA[[#This Row],[AWAL]]-BIASA[[#This Row],[KELUAR]])</f>
        <v>1</v>
      </c>
      <c r="F1512">
        <v>1</v>
      </c>
      <c r="G1512" t="str">
        <f>IFERROR(INDEX(masuk[CTN],MATCH("B"&amp;ROW()-ROWS($A$1:$A$2),masuk[id],0)),"")</f>
        <v/>
      </c>
      <c r="H1512">
        <f>SUMIF(keluar[concat],BIASA[[#This Row],[concat]],keluar[CTN])</f>
        <v>0</v>
      </c>
      <c r="I1512" s="16" t="str">
        <f>IF(BIASA[[#This Row],[CTN]]=BIASA[[#This Row],[AWAL]],"",BIASA[[#This Row],[CTN]])</f>
        <v/>
      </c>
    </row>
    <row r="1513" spans="1:9" x14ac:dyDescent="0.25">
      <c r="A1513" t="str">
        <f>LOWER(SUBSTITUTE(SUBSTITUTE(SUBSTITUTE(BIASA[[#This Row],[NAMA BARANG]]," ",""),"-",""),".",""))</f>
        <v>pc8425</v>
      </c>
      <c r="B1513">
        <f>IF(BIASA[[#This Row],[CTN]]=0,"",COUNT($B$2:$B1512)+1)</f>
        <v>1511</v>
      </c>
      <c r="C1513" t="s">
        <v>1783</v>
      </c>
      <c r="D1513" s="9" t="s">
        <v>233</v>
      </c>
      <c r="E1513">
        <f>SUM(BIASA[[#This Row],[AWAL]]-BIASA[[#This Row],[KELUAR]])</f>
        <v>1</v>
      </c>
      <c r="F1513">
        <v>1</v>
      </c>
      <c r="G1513" t="str">
        <f>IFERROR(INDEX(masuk[CTN],MATCH("B"&amp;ROW()-ROWS($A$1:$A$2),masuk[id],0)),"")</f>
        <v/>
      </c>
      <c r="H1513">
        <f>SUMIF(keluar[concat],BIASA[[#This Row],[concat]],keluar[CTN])</f>
        <v>0</v>
      </c>
      <c r="I1513" s="16" t="str">
        <f>IF(BIASA[[#This Row],[CTN]]=BIASA[[#This Row],[AWAL]],"",BIASA[[#This Row],[CTN]])</f>
        <v/>
      </c>
    </row>
    <row r="1514" spans="1:9" x14ac:dyDescent="0.25">
      <c r="A1514" t="str">
        <f>LOWER(SUBSTITUTE(SUBSTITUTE(SUBSTITUTE(BIASA[[#This Row],[NAMA BARANG]]," ",""),"-",""),".",""))</f>
        <v>pc8887kepiting</v>
      </c>
      <c r="B1514">
        <f>IF(BIASA[[#This Row],[CTN]]=0,"",COUNT($B$2:$B1513)+1)</f>
        <v>1512</v>
      </c>
      <c r="C1514" t="s">
        <v>1784</v>
      </c>
      <c r="D1514" s="9" t="s">
        <v>214</v>
      </c>
      <c r="E1514">
        <f>SUM(BIASA[[#This Row],[AWAL]]-BIASA[[#This Row],[KELUAR]])</f>
        <v>2</v>
      </c>
      <c r="F1514">
        <v>2</v>
      </c>
      <c r="G1514" t="str">
        <f>IFERROR(INDEX(masuk[CTN],MATCH("B"&amp;ROW()-ROWS($A$1:$A$2),masuk[id],0)),"")</f>
        <v/>
      </c>
      <c r="H1514">
        <f>SUMIF(keluar[concat],BIASA[[#This Row],[concat]],keluar[CTN])</f>
        <v>0</v>
      </c>
      <c r="I1514" s="16" t="str">
        <f>IF(BIASA[[#This Row],[CTN]]=BIASA[[#This Row],[AWAL]],"",BIASA[[#This Row],[CTN]])</f>
        <v/>
      </c>
    </row>
    <row r="1515" spans="1:9" x14ac:dyDescent="0.25">
      <c r="A1515" t="str">
        <f>LOWER(SUBSTITUTE(SUBSTITUTE(SUBSTITUTE(BIASA[[#This Row],[NAMA BARANG]]," ",""),"-",""),".",""))</f>
        <v>pc9002(4)/9008(1)</v>
      </c>
      <c r="B1515">
        <f>IF(BIASA[[#This Row],[CTN]]=0,"",COUNT($B$2:$B1514)+1)</f>
        <v>1513</v>
      </c>
      <c r="C1515" t="s">
        <v>1785</v>
      </c>
      <c r="D1515" s="9" t="s">
        <v>2883</v>
      </c>
      <c r="E1515">
        <f>SUM(BIASA[[#This Row],[AWAL]]-BIASA[[#This Row],[KELUAR]])</f>
        <v>5</v>
      </c>
      <c r="F1515">
        <v>5</v>
      </c>
      <c r="G1515" t="str">
        <f>IFERROR(INDEX(masuk[CTN],MATCH("B"&amp;ROW()-ROWS($A$1:$A$2),masuk[id],0)),"")</f>
        <v/>
      </c>
      <c r="H1515">
        <f>SUMIF(keluar[concat],BIASA[[#This Row],[concat]],keluar[CTN])</f>
        <v>0</v>
      </c>
      <c r="I1515" s="16" t="str">
        <f>IF(BIASA[[#This Row],[CTN]]=BIASA[[#This Row],[AWAL]],"",BIASA[[#This Row],[CTN]])</f>
        <v/>
      </c>
    </row>
    <row r="1516" spans="1:9" x14ac:dyDescent="0.25">
      <c r="A1516" t="str">
        <f>LOWER(SUBSTITUTE(SUBSTITUTE(SUBSTITUTE(BIASA[[#This Row],[NAMA BARANG]]," ",""),"-",""),".",""))</f>
        <v>pca6855</v>
      </c>
      <c r="B1516">
        <f>IF(BIASA[[#This Row],[CTN]]=0,"",COUNT($B$2:$B1515)+1)</f>
        <v>1514</v>
      </c>
      <c r="C1516" t="s">
        <v>1787</v>
      </c>
      <c r="E1516">
        <f>SUM(BIASA[[#This Row],[AWAL]]-BIASA[[#This Row],[KELUAR]])</f>
        <v>1</v>
      </c>
      <c r="F1516">
        <v>1</v>
      </c>
      <c r="G1516" t="str">
        <f>IFERROR(INDEX(masuk[CTN],MATCH("B"&amp;ROW()-ROWS($A$1:$A$2),masuk[id],0)),"")</f>
        <v/>
      </c>
      <c r="H1516">
        <f>SUMIF(keluar[concat],BIASA[[#This Row],[concat]],keluar[CTN])</f>
        <v>0</v>
      </c>
      <c r="I1516" s="16" t="str">
        <f>IF(BIASA[[#This Row],[CTN]]=BIASA[[#This Row],[AWAL]],"",BIASA[[#This Row],[CTN]])</f>
        <v/>
      </c>
    </row>
    <row r="1517" spans="1:9" x14ac:dyDescent="0.25">
      <c r="A1517" t="str">
        <f>LOWER(SUBSTITUTE(SUBSTITUTE(SUBSTITUTE(BIASA[[#This Row],[NAMA BARANG]]," ",""),"-",""),".",""))</f>
        <v>pca227pc8110kt</v>
      </c>
      <c r="B1517">
        <f>IF(BIASA[[#This Row],[CTN]]=0,"",COUNT($B$2:$B1516)+1)</f>
        <v>1515</v>
      </c>
      <c r="C1517" t="s">
        <v>1788</v>
      </c>
      <c r="D1517" s="9" t="s">
        <v>215</v>
      </c>
      <c r="E1517">
        <f>SUM(BIASA[[#This Row],[AWAL]]-BIASA[[#This Row],[KELUAR]])</f>
        <v>1</v>
      </c>
      <c r="F1517">
        <v>1</v>
      </c>
      <c r="G1517" t="str">
        <f>IFERROR(INDEX(masuk[CTN],MATCH("B"&amp;ROW()-ROWS($A$1:$A$2),masuk[id],0)),"")</f>
        <v/>
      </c>
      <c r="H1517">
        <f>SUMIF(keluar[concat],BIASA[[#This Row],[concat]],keluar[CTN])</f>
        <v>0</v>
      </c>
      <c r="I1517" s="16" t="str">
        <f>IF(BIASA[[#This Row],[CTN]]=BIASA[[#This Row],[AWAL]],"",BIASA[[#This Row],[CTN]])</f>
        <v/>
      </c>
    </row>
    <row r="1518" spans="1:9" x14ac:dyDescent="0.25">
      <c r="A1518" t="str">
        <f>LOWER(SUBSTITUTE(SUBSTITUTE(SUBSTITUTE(BIASA[[#This Row],[NAMA BARANG]]," ",""),"-",""),".",""))</f>
        <v>pca23pc3311</v>
      </c>
      <c r="B1518">
        <f>IF(BIASA[[#This Row],[CTN]]=0,"",COUNT($B$2:$B1517)+1)</f>
        <v>1516</v>
      </c>
      <c r="C1518" t="s">
        <v>1789</v>
      </c>
      <c r="D1518" s="9" t="s">
        <v>225</v>
      </c>
      <c r="E1518">
        <f>SUM(BIASA[[#This Row],[AWAL]]-BIASA[[#This Row],[KELUAR]])</f>
        <v>1</v>
      </c>
      <c r="F1518">
        <v>1</v>
      </c>
      <c r="G1518" t="str">
        <f>IFERROR(INDEX(masuk[CTN],MATCH("B"&amp;ROW()-ROWS($A$1:$A$2),masuk[id],0)),"")</f>
        <v/>
      </c>
      <c r="H1518">
        <f>SUMIF(keluar[concat],BIASA[[#This Row],[concat]],keluar[CTN])</f>
        <v>0</v>
      </c>
      <c r="I1518" s="16" t="str">
        <f>IF(BIASA[[#This Row],[CTN]]=BIASA[[#This Row],[AWAL]],"",BIASA[[#This Row],[CTN]])</f>
        <v/>
      </c>
    </row>
    <row r="1519" spans="1:9" x14ac:dyDescent="0.25">
      <c r="A1519" t="str">
        <f>LOWER(SUBSTITUTE(SUBSTITUTE(SUBSTITUTE(BIASA[[#This Row],[NAMA BARANG]]," ",""),"-",""),".",""))</f>
        <v>pcad006</v>
      </c>
      <c r="B1519">
        <f>IF(BIASA[[#This Row],[CTN]]=0,"",COUNT($B$2:$B1518)+1)</f>
        <v>1517</v>
      </c>
      <c r="C1519" t="s">
        <v>1790</v>
      </c>
      <c r="D1519" s="9" t="s">
        <v>212</v>
      </c>
      <c r="E1519">
        <f>SUM(BIASA[[#This Row],[AWAL]]-BIASA[[#This Row],[KELUAR]])</f>
        <v>7</v>
      </c>
      <c r="F1519">
        <v>7</v>
      </c>
      <c r="G1519" t="str">
        <f>IFERROR(INDEX(masuk[CTN],MATCH("B"&amp;ROW()-ROWS($A$1:$A$2),masuk[id],0)),"")</f>
        <v/>
      </c>
      <c r="H1519">
        <f>SUMIF(keluar[concat],BIASA[[#This Row],[concat]],keluar[CTN])</f>
        <v>0</v>
      </c>
      <c r="I1519" s="16" t="str">
        <f>IF(BIASA[[#This Row],[CTN]]=BIASA[[#This Row],[AWAL]],"",BIASA[[#This Row],[CTN]])</f>
        <v/>
      </c>
    </row>
    <row r="1520" spans="1:9" x14ac:dyDescent="0.25">
      <c r="A1520" t="str">
        <f>LOWER(SUBSTITUTE(SUBSTITUTE(SUBSTITUTE(BIASA[[#This Row],[NAMA BARANG]]," ",""),"-",""),".",""))</f>
        <v>pcad030</v>
      </c>
      <c r="B1520">
        <f>IF(BIASA[[#This Row],[CTN]]=0,"",COUNT($B$2:$B1519)+1)</f>
        <v>1518</v>
      </c>
      <c r="C1520" t="s">
        <v>1791</v>
      </c>
      <c r="D1520" s="9" t="s">
        <v>235</v>
      </c>
      <c r="E1520">
        <f>SUM(BIASA[[#This Row],[AWAL]]-BIASA[[#This Row],[KELUAR]])</f>
        <v>26</v>
      </c>
      <c r="F1520">
        <v>26</v>
      </c>
      <c r="G1520" t="str">
        <f>IFERROR(INDEX(masuk[CTN],MATCH("B"&amp;ROW()-ROWS($A$1:$A$2),masuk[id],0)),"")</f>
        <v/>
      </c>
      <c r="H1520">
        <f>SUMIF(keluar[concat],BIASA[[#This Row],[concat]],keluar[CTN])</f>
        <v>0</v>
      </c>
      <c r="I1520" s="16" t="str">
        <f>IF(BIASA[[#This Row],[CTN]]=BIASA[[#This Row],[AWAL]],"",BIASA[[#This Row],[CTN]])</f>
        <v/>
      </c>
    </row>
    <row r="1521" spans="1:9" x14ac:dyDescent="0.25">
      <c r="A1521" t="str">
        <f>LOWER(SUBSTITUTE(SUBSTITUTE(SUBSTITUTE(BIASA[[#This Row],[NAMA BARANG]]," ",""),"-",""),".",""))</f>
        <v>pcangelrestleting/dm228</v>
      </c>
      <c r="B1521">
        <f>IF(BIASA[[#This Row],[CTN]]=0,"",COUNT($B$2:$B1520)+1)</f>
        <v>1519</v>
      </c>
      <c r="C1521" t="s">
        <v>1792</v>
      </c>
      <c r="D1521" s="9" t="s">
        <v>3000</v>
      </c>
      <c r="E1521">
        <f>SUM(BIASA[[#This Row],[AWAL]]-BIASA[[#This Row],[KELUAR]])</f>
        <v>2</v>
      </c>
      <c r="F1521">
        <v>2</v>
      </c>
      <c r="G1521" t="str">
        <f>IFERROR(INDEX(masuk[CTN],MATCH("B"&amp;ROW()-ROWS($A$1:$A$2),masuk[id],0)),"")</f>
        <v/>
      </c>
      <c r="H1521">
        <f>SUMIF(keluar[concat],BIASA[[#This Row],[concat]],keluar[CTN])</f>
        <v>0</v>
      </c>
      <c r="I1521" s="16" t="str">
        <f>IF(BIASA[[#This Row],[CTN]]=BIASA[[#This Row],[AWAL]],"",BIASA[[#This Row],[CTN]])</f>
        <v/>
      </c>
    </row>
    <row r="1522" spans="1:9" x14ac:dyDescent="0.25">
      <c r="A1522" t="str">
        <f>LOWER(SUBSTITUTE(SUBSTITUTE(SUBSTITUTE(BIASA[[#This Row],[NAMA BARANG]]," ",""),"-",""),".",""))</f>
        <v>pcarctype3185</v>
      </c>
      <c r="B1522">
        <f>IF(BIASA[[#This Row],[CTN]]=0,"",COUNT($B$2:$B1521)+1)</f>
        <v>1520</v>
      </c>
      <c r="C1522" t="s">
        <v>1793</v>
      </c>
      <c r="D1522" s="9" t="s">
        <v>235</v>
      </c>
      <c r="E1522">
        <f>SUM(BIASA[[#This Row],[AWAL]]-BIASA[[#This Row],[KELUAR]])</f>
        <v>3</v>
      </c>
      <c r="F1522">
        <v>3</v>
      </c>
      <c r="G1522" t="str">
        <f>IFERROR(INDEX(masuk[CTN],MATCH("B"&amp;ROW()-ROWS($A$1:$A$2),masuk[id],0)),"")</f>
        <v/>
      </c>
      <c r="H1522">
        <f>SUMIF(keluar[concat],BIASA[[#This Row],[concat]],keluar[CTN])</f>
        <v>0</v>
      </c>
      <c r="I1522" s="16" t="str">
        <f>IF(BIASA[[#This Row],[CTN]]=BIASA[[#This Row],[AWAL]],"",BIASA[[#This Row],[CTN]])</f>
        <v/>
      </c>
    </row>
    <row r="1523" spans="1:9" x14ac:dyDescent="0.25">
      <c r="A1523" t="str">
        <f>LOWER(SUBSTITUTE(SUBSTITUTE(SUBSTITUTE(BIASA[[#This Row],[NAMA BARANG]]," ",""),"-",""),".",""))</f>
        <v>pcarctype8852</v>
      </c>
      <c r="B1523">
        <f>IF(BIASA[[#This Row],[CTN]]=0,"",COUNT($B$2:$B1522)+1)</f>
        <v>1521</v>
      </c>
      <c r="C1523" t="s">
        <v>1794</v>
      </c>
      <c r="D1523" s="9" t="s">
        <v>215</v>
      </c>
      <c r="E1523">
        <f>SUM(BIASA[[#This Row],[AWAL]]-BIASA[[#This Row],[KELUAR]])</f>
        <v>1</v>
      </c>
      <c r="F1523">
        <v>1</v>
      </c>
      <c r="G1523" t="str">
        <f>IFERROR(INDEX(masuk[CTN],MATCH("B"&amp;ROW()-ROWS($A$1:$A$2),masuk[id],0)),"")</f>
        <v/>
      </c>
      <c r="H1523">
        <f>SUMIF(keluar[concat],BIASA[[#This Row],[concat]],keluar[CTN])</f>
        <v>0</v>
      </c>
      <c r="I1523" s="16" t="str">
        <f>IF(BIASA[[#This Row],[CTN]]=BIASA[[#This Row],[AWAL]],"",BIASA[[#This Row],[CTN]])</f>
        <v/>
      </c>
    </row>
    <row r="1524" spans="1:9" x14ac:dyDescent="0.25">
      <c r="A1524" t="str">
        <f>LOWER(SUBSTITUTE(SUBSTITUTE(SUBSTITUTE(BIASA[[#This Row],[NAMA BARANG]]," ",""),"-",""),".",""))</f>
        <v>pcb249</v>
      </c>
      <c r="B1524">
        <f>IF(BIASA[[#This Row],[CTN]]=0,"",COUNT($B$2:$B1523)+1)</f>
        <v>1522</v>
      </c>
      <c r="C1524" t="s">
        <v>1795</v>
      </c>
      <c r="D1524" s="9" t="s">
        <v>221</v>
      </c>
      <c r="E1524">
        <f>SUM(BIASA[[#This Row],[AWAL]]-BIASA[[#This Row],[KELUAR]])</f>
        <v>1</v>
      </c>
      <c r="F1524">
        <v>1</v>
      </c>
      <c r="G1524" t="str">
        <f>IFERROR(INDEX(masuk[CTN],MATCH("B"&amp;ROW()-ROWS($A$1:$A$2),masuk[id],0)),"")</f>
        <v/>
      </c>
      <c r="H1524">
        <f>SUMIF(keluar[concat],BIASA[[#This Row],[concat]],keluar[CTN])</f>
        <v>0</v>
      </c>
      <c r="I1524" s="16" t="str">
        <f>IF(BIASA[[#This Row],[CTN]]=BIASA[[#This Row],[AWAL]],"",BIASA[[#This Row],[CTN]])</f>
        <v/>
      </c>
    </row>
    <row r="1525" spans="1:9" x14ac:dyDescent="0.25">
      <c r="A1525" t="str">
        <f>LOWER(SUBSTITUTE(SUBSTITUTE(SUBSTITUTE(BIASA[[#This Row],[NAMA BARANG]]," ",""),"-",""),".",""))</f>
        <v>pcbox121106blk+ktk</v>
      </c>
      <c r="B1525">
        <f>IF(BIASA[[#This Row],[CTN]]=0,"",COUNT($B$2:$B1524)+1)</f>
        <v>1523</v>
      </c>
      <c r="C1525" t="s">
        <v>1796</v>
      </c>
      <c r="D1525" s="9" t="s">
        <v>235</v>
      </c>
      <c r="E1525">
        <f>SUM(BIASA[[#This Row],[AWAL]]-BIASA[[#This Row],[KELUAR]])</f>
        <v>1</v>
      </c>
      <c r="F1525">
        <v>1</v>
      </c>
      <c r="G1525" t="str">
        <f>IFERROR(INDEX(masuk[CTN],MATCH("B"&amp;ROW()-ROWS($A$1:$A$2),masuk[id],0)),"")</f>
        <v/>
      </c>
      <c r="H1525">
        <f>SUMIF(keluar[concat],BIASA[[#This Row],[concat]],keluar[CTN])</f>
        <v>0</v>
      </c>
      <c r="I1525" s="16" t="str">
        <f>IF(BIASA[[#This Row],[CTN]]=BIASA[[#This Row],[AWAL]],"",BIASA[[#This Row],[CTN]])</f>
        <v/>
      </c>
    </row>
    <row r="1526" spans="1:9" x14ac:dyDescent="0.25">
      <c r="A1526" t="str">
        <f>LOWER(SUBSTITUTE(SUBSTITUTE(SUBSTITUTE(BIASA[[#This Row],[NAMA BARANG]]," ",""),"-",""),".",""))</f>
        <v>pcbox121126blk+ktk</v>
      </c>
      <c r="B1526">
        <f>IF(BIASA[[#This Row],[CTN]]=0,"",COUNT($B$2:$B1525)+1)</f>
        <v>1524</v>
      </c>
      <c r="C1526" t="s">
        <v>1797</v>
      </c>
      <c r="D1526" s="9" t="s">
        <v>2769</v>
      </c>
      <c r="E1526">
        <f>SUM(BIASA[[#This Row],[AWAL]]-BIASA[[#This Row],[KELUAR]])</f>
        <v>2</v>
      </c>
      <c r="F1526">
        <v>2</v>
      </c>
      <c r="G1526" t="str">
        <f>IFERROR(INDEX(masuk[CTN],MATCH("B"&amp;ROW()-ROWS($A$1:$A$2),masuk[id],0)),"")</f>
        <v/>
      </c>
      <c r="H1526">
        <f>SUMIF(keluar[concat],BIASA[[#This Row],[concat]],keluar[CTN])</f>
        <v>0</v>
      </c>
      <c r="I1526" s="16" t="str">
        <f>IF(BIASA[[#This Row],[CTN]]=BIASA[[#This Row],[AWAL]],"",BIASA[[#This Row],[CTN]])</f>
        <v/>
      </c>
    </row>
    <row r="1527" spans="1:9" x14ac:dyDescent="0.25">
      <c r="A1527" t="str">
        <f>LOWER(SUBSTITUTE(SUBSTITUTE(SUBSTITUTE(BIASA[[#This Row],[NAMA BARANG]]," ",""),"-",""),".",""))</f>
        <v>pcbox802</v>
      </c>
      <c r="B1527">
        <f>IF(BIASA[[#This Row],[CTN]]=0,"",COUNT($B$2:$B1526)+1)</f>
        <v>1525</v>
      </c>
      <c r="C1527" t="s">
        <v>1798</v>
      </c>
      <c r="D1527" s="9" t="s">
        <v>2845</v>
      </c>
      <c r="E1527">
        <f>SUM(BIASA[[#This Row],[AWAL]]-BIASA[[#This Row],[KELUAR]])</f>
        <v>1</v>
      </c>
      <c r="F1527">
        <v>1</v>
      </c>
      <c r="G1527" t="str">
        <f>IFERROR(INDEX(masuk[CTN],MATCH("B"&amp;ROW()-ROWS($A$1:$A$2),masuk[id],0)),"")</f>
        <v/>
      </c>
      <c r="H1527">
        <f>SUMIF(keluar[concat],BIASA[[#This Row],[concat]],keluar[CTN])</f>
        <v>0</v>
      </c>
      <c r="I1527" s="16" t="str">
        <f>IF(BIASA[[#This Row],[CTN]]=BIASA[[#This Row],[AWAL]],"",BIASA[[#This Row],[CTN]])</f>
        <v/>
      </c>
    </row>
    <row r="1528" spans="1:9" x14ac:dyDescent="0.25">
      <c r="A1528" t="str">
        <f>LOWER(SUBSTITUTE(SUBSTITUTE(SUBSTITUTE(BIASA[[#This Row],[NAMA BARANG]]," ",""),"-",""),".",""))</f>
        <v>pcbox8872bighero</v>
      </c>
      <c r="B1528">
        <f>IF(BIASA[[#This Row],[CTN]]=0,"",COUNT($B$2:$B1527)+1)</f>
        <v>1526</v>
      </c>
      <c r="C1528" t="s">
        <v>1799</v>
      </c>
      <c r="D1528" s="9" t="s">
        <v>215</v>
      </c>
      <c r="E1528">
        <f>SUM(BIASA[[#This Row],[AWAL]]-BIASA[[#This Row],[KELUAR]])</f>
        <v>2</v>
      </c>
      <c r="F1528">
        <v>2</v>
      </c>
      <c r="G1528" t="str">
        <f>IFERROR(INDEX(masuk[CTN],MATCH("B"&amp;ROW()-ROWS($A$1:$A$2),masuk[id],0)),"")</f>
        <v/>
      </c>
      <c r="H1528">
        <f>SUMIF(keluar[concat],BIASA[[#This Row],[concat]],keluar[CTN])</f>
        <v>0</v>
      </c>
      <c r="I1528" s="16" t="str">
        <f>IF(BIASA[[#This Row],[CTN]]=BIASA[[#This Row],[AWAL]],"",BIASA[[#This Row],[CTN]])</f>
        <v/>
      </c>
    </row>
    <row r="1529" spans="1:9" x14ac:dyDescent="0.25">
      <c r="A1529" t="str">
        <f>LOWER(SUBSTITUTE(SUBSTITUTE(SUBSTITUTE(BIASA[[#This Row],[NAMA BARANG]]," ",""),"-",""),".",""))</f>
        <v>pcboxfy58m</v>
      </c>
      <c r="B1529">
        <f>IF(BIASA[[#This Row],[CTN]]=0,"",COUNT($B$2:$B1528)+1)</f>
        <v>1527</v>
      </c>
      <c r="C1529" t="s">
        <v>1800</v>
      </c>
      <c r="D1529" s="9" t="s">
        <v>225</v>
      </c>
      <c r="E1529">
        <f>SUM(BIASA[[#This Row],[AWAL]]-BIASA[[#This Row],[KELUAR]])</f>
        <v>4</v>
      </c>
      <c r="F1529">
        <v>4</v>
      </c>
      <c r="G1529" t="str">
        <f>IFERROR(INDEX(masuk[CTN],MATCH("B"&amp;ROW()-ROWS($A$1:$A$2),masuk[id],0)),"")</f>
        <v/>
      </c>
      <c r="H1529">
        <f>SUMIF(keluar[concat],BIASA[[#This Row],[concat]],keluar[CTN])</f>
        <v>0</v>
      </c>
      <c r="I1529" s="16" t="str">
        <f>IF(BIASA[[#This Row],[CTN]]=BIASA[[#This Row],[AWAL]],"",BIASA[[#This Row],[CTN]])</f>
        <v/>
      </c>
    </row>
    <row r="1530" spans="1:9" x14ac:dyDescent="0.25">
      <c r="A1530" t="str">
        <f>LOWER(SUBSTITUTE(SUBSTITUTE(SUBSTITUTE(BIASA[[#This Row],[NAMA BARANG]]," ",""),"-",""),".",""))</f>
        <v>pcboxfy59m</v>
      </c>
      <c r="B1530">
        <f>IF(BIASA[[#This Row],[CTN]]=0,"",COUNT($B$2:$B1529)+1)</f>
        <v>1528</v>
      </c>
      <c r="C1530" t="s">
        <v>1801</v>
      </c>
      <c r="D1530" s="9" t="s">
        <v>225</v>
      </c>
      <c r="E1530">
        <f>SUM(BIASA[[#This Row],[AWAL]]-BIASA[[#This Row],[KELUAR]])</f>
        <v>4</v>
      </c>
      <c r="F1530">
        <v>4</v>
      </c>
      <c r="G1530" t="str">
        <f>IFERROR(INDEX(masuk[CTN],MATCH("B"&amp;ROW()-ROWS($A$1:$A$2),masuk[id],0)),"")</f>
        <v/>
      </c>
      <c r="H1530">
        <f>SUMIF(keluar[concat],BIASA[[#This Row],[concat]],keluar[CTN])</f>
        <v>0</v>
      </c>
      <c r="I1530" s="16" t="str">
        <f>IF(BIASA[[#This Row],[CTN]]=BIASA[[#This Row],[AWAL]],"",BIASA[[#This Row],[CTN]])</f>
        <v/>
      </c>
    </row>
    <row r="1531" spans="1:9" x14ac:dyDescent="0.25">
      <c r="A1531" t="str">
        <f>LOWER(SUBSTITUTE(SUBSTITUTE(SUBSTITUTE(BIASA[[#This Row],[NAMA BARANG]]," ",""),"-",""),".",""))</f>
        <v>pcboxk56a</v>
      </c>
      <c r="B1531">
        <f>IF(BIASA[[#This Row],[CTN]]=0,"",COUNT($B$2:$B1530)+1)</f>
        <v>1529</v>
      </c>
      <c r="C1531" t="s">
        <v>1802</v>
      </c>
      <c r="D1531" s="9" t="s">
        <v>235</v>
      </c>
      <c r="E1531">
        <f>SUM(BIASA[[#This Row],[AWAL]]-BIASA[[#This Row],[KELUAR]])</f>
        <v>8</v>
      </c>
      <c r="F1531">
        <v>8</v>
      </c>
      <c r="G1531" t="str">
        <f>IFERROR(INDEX(masuk[CTN],MATCH("B"&amp;ROW()-ROWS($A$1:$A$2),masuk[id],0)),"")</f>
        <v/>
      </c>
      <c r="H1531">
        <f>SUMIF(keluar[concat],BIASA[[#This Row],[concat]],keluar[CTN])</f>
        <v>0</v>
      </c>
      <c r="I1531" s="16" t="str">
        <f>IF(BIASA[[#This Row],[CTN]]=BIASA[[#This Row],[AWAL]],"",BIASA[[#This Row],[CTN]])</f>
        <v/>
      </c>
    </row>
    <row r="1532" spans="1:9" x14ac:dyDescent="0.25">
      <c r="A1532" t="str">
        <f>LOWER(SUBSTITUTE(SUBSTITUTE(SUBSTITUTE(BIASA[[#This Row],[NAMA BARANG]]," ",""),"-",""),".",""))</f>
        <v>pcboxmagnitdf08(13)/df09(8)</v>
      </c>
      <c r="B1532">
        <f>IF(BIASA[[#This Row],[CTN]]=0,"",COUNT($B$2:$B1531)+1)</f>
        <v>1530</v>
      </c>
      <c r="C1532" t="s">
        <v>1803</v>
      </c>
      <c r="D1532" s="9">
        <v>240</v>
      </c>
      <c r="E1532">
        <f>SUM(BIASA[[#This Row],[AWAL]]-BIASA[[#This Row],[KELUAR]])</f>
        <v>21</v>
      </c>
      <c r="F1532">
        <v>21</v>
      </c>
      <c r="G1532" t="str">
        <f>IFERROR(INDEX(masuk[CTN],MATCH("B"&amp;ROW()-ROWS($A$1:$A$2),masuk[id],0)),"")</f>
        <v/>
      </c>
      <c r="H1532">
        <f>SUMIF(keluar[concat],BIASA[[#This Row],[concat]],keluar[CTN])</f>
        <v>0</v>
      </c>
      <c r="I1532" s="16" t="str">
        <f>IF(BIASA[[#This Row],[CTN]]=BIASA[[#This Row],[AWAL]],"",BIASA[[#This Row],[CTN]])</f>
        <v/>
      </c>
    </row>
    <row r="1533" spans="1:9" x14ac:dyDescent="0.25">
      <c r="A1533" t="str">
        <f>LOWER(SUBSTITUTE(SUBSTITUTE(SUBSTITUTE(BIASA[[#This Row],[NAMA BARANG]]," ",""),"-",""),".",""))</f>
        <v>pcboxp1036</v>
      </c>
      <c r="B1533">
        <f>IF(BIASA[[#This Row],[CTN]]=0,"",COUNT($B$2:$B1532)+1)</f>
        <v>1531</v>
      </c>
      <c r="C1533" t="s">
        <v>1804</v>
      </c>
      <c r="D1533" s="9">
        <v>240</v>
      </c>
      <c r="E1533">
        <f>SUM(BIASA[[#This Row],[AWAL]]-BIASA[[#This Row],[KELUAR]])</f>
        <v>10</v>
      </c>
      <c r="F1533">
        <v>10</v>
      </c>
      <c r="G1533" t="str">
        <f>IFERROR(INDEX(masuk[CTN],MATCH("B"&amp;ROW()-ROWS($A$1:$A$2),masuk[id],0)),"")</f>
        <v/>
      </c>
      <c r="H1533">
        <f>SUMIF(keluar[concat],BIASA[[#This Row],[concat]],keluar[CTN])</f>
        <v>0</v>
      </c>
      <c r="I1533" s="16" t="str">
        <f>IF(BIASA[[#This Row],[CTN]]=BIASA[[#This Row],[AWAL]],"",BIASA[[#This Row],[CTN]])</f>
        <v/>
      </c>
    </row>
    <row r="1534" spans="1:9" x14ac:dyDescent="0.25">
      <c r="A1534" t="str">
        <f>LOWER(SUBSTITUTE(SUBSTITUTE(SUBSTITUTE(BIASA[[#This Row],[NAMA BARANG]]," ",""),"-",""),".",""))</f>
        <v>pcfrozenmixdesignb2002</v>
      </c>
      <c r="B1534">
        <f>IF(BIASA[[#This Row],[CTN]]=0,"",COUNT($B$2:$B1533)+1)</f>
        <v>1532</v>
      </c>
      <c r="C1534" t="s">
        <v>1805</v>
      </c>
      <c r="D1534" s="9" t="s">
        <v>214</v>
      </c>
      <c r="E1534">
        <f>SUM(BIASA[[#This Row],[AWAL]]-BIASA[[#This Row],[KELUAR]])</f>
        <v>1</v>
      </c>
      <c r="F1534">
        <v>1</v>
      </c>
      <c r="G1534" t="str">
        <f>IFERROR(INDEX(masuk[CTN],MATCH("B"&amp;ROW()-ROWS($A$1:$A$2),masuk[id],0)),"")</f>
        <v/>
      </c>
      <c r="H1534">
        <f>SUMIF(keluar[concat],BIASA[[#This Row],[concat]],keluar[CTN])</f>
        <v>0</v>
      </c>
      <c r="I1534" s="16" t="str">
        <f>IF(BIASA[[#This Row],[CTN]]=BIASA[[#This Row],[AWAL]],"",BIASA[[#This Row],[CTN]])</f>
        <v/>
      </c>
    </row>
    <row r="1535" spans="1:9" x14ac:dyDescent="0.25">
      <c r="A1535" t="str">
        <f>LOWER(SUBSTITUTE(SUBSTITUTE(SUBSTITUTE(BIASA[[#This Row],[NAMA BARANG]]," ",""),"-",""),".",""))</f>
        <v>pcg3901pr</v>
      </c>
      <c r="B1535">
        <f>IF(BIASA[[#This Row],[CTN]]=0,"",COUNT($B$2:$B1534)+1)</f>
        <v>1533</v>
      </c>
      <c r="C1535" t="s">
        <v>1806</v>
      </c>
      <c r="D1535" s="9" t="s">
        <v>2798</v>
      </c>
      <c r="E1535">
        <f>SUM(BIASA[[#This Row],[AWAL]]-BIASA[[#This Row],[KELUAR]])</f>
        <v>6</v>
      </c>
      <c r="F1535">
        <v>6</v>
      </c>
      <c r="G1535" t="str">
        <f>IFERROR(INDEX(masuk[CTN],MATCH("B"&amp;ROW()-ROWS($A$1:$A$2),masuk[id],0)),"")</f>
        <v/>
      </c>
      <c r="H1535">
        <f>SUMIF(keluar[concat],BIASA[[#This Row],[concat]],keluar[CTN])</f>
        <v>0</v>
      </c>
      <c r="I1535" s="16" t="str">
        <f>IF(BIASA[[#This Row],[CTN]]=BIASA[[#This Row],[AWAL]],"",BIASA[[#This Row],[CTN]])</f>
        <v/>
      </c>
    </row>
    <row r="1536" spans="1:9" x14ac:dyDescent="0.25">
      <c r="A1536" t="str">
        <f>LOWER(SUBSTITUTE(SUBSTITUTE(SUBSTITUTE(BIASA[[#This Row],[NAMA BARANG]]," ",""),"-",""),".",""))</f>
        <v>pcgp9315</v>
      </c>
      <c r="B1536">
        <f>IF(BIASA[[#This Row],[CTN]]=0,"",COUNT($B$2:$B1535)+1)</f>
        <v>1534</v>
      </c>
      <c r="C1536" t="s">
        <v>1807</v>
      </c>
      <c r="D1536" s="9" t="s">
        <v>2791</v>
      </c>
      <c r="E1536">
        <f>SUM(BIASA[[#This Row],[AWAL]]-BIASA[[#This Row],[KELUAR]])</f>
        <v>5</v>
      </c>
      <c r="F1536">
        <v>5</v>
      </c>
      <c r="G1536" t="str">
        <f>IFERROR(INDEX(masuk[CTN],MATCH("B"&amp;ROW()-ROWS($A$1:$A$2),masuk[id],0)),"")</f>
        <v/>
      </c>
      <c r="H1536">
        <f>SUMIF(keluar[concat],BIASA[[#This Row],[concat]],keluar[CTN])</f>
        <v>0</v>
      </c>
      <c r="I1536" s="16" t="str">
        <f>IF(BIASA[[#This Row],[CTN]]=BIASA[[#This Row],[AWAL]],"",BIASA[[#This Row],[CTN]])</f>
        <v/>
      </c>
    </row>
    <row r="1537" spans="1:9" x14ac:dyDescent="0.25">
      <c r="A1537" t="str">
        <f>LOWER(SUBSTITUTE(SUBSTITUTE(SUBSTITUTE(BIASA[[#This Row],[NAMA BARANG]]," ",""),"-",""),".",""))</f>
        <v>pcht405a</v>
      </c>
      <c r="B1537">
        <f>IF(BIASA[[#This Row],[CTN]]=0,"",COUNT($B$2:$B1536)+1)</f>
        <v>1535</v>
      </c>
      <c r="C1537" t="s">
        <v>1808</v>
      </c>
      <c r="D1537" s="9" t="s">
        <v>235</v>
      </c>
      <c r="E1537">
        <f>SUM(BIASA[[#This Row],[AWAL]]-BIASA[[#This Row],[KELUAR]])</f>
        <v>5</v>
      </c>
      <c r="F1537">
        <v>5</v>
      </c>
      <c r="G1537" t="str">
        <f>IFERROR(INDEX(masuk[CTN],MATCH("B"&amp;ROW()-ROWS($A$1:$A$2),masuk[id],0)),"")</f>
        <v/>
      </c>
      <c r="H1537">
        <f>SUMIF(keluar[concat],BIASA[[#This Row],[concat]],keluar[CTN])</f>
        <v>0</v>
      </c>
      <c r="I1537" s="16" t="str">
        <f>IF(BIASA[[#This Row],[CTN]]=BIASA[[#This Row],[AWAL]],"",BIASA[[#This Row],[CTN]])</f>
        <v/>
      </c>
    </row>
    <row r="1538" spans="1:9" x14ac:dyDescent="0.25">
      <c r="A1538" t="str">
        <f>LOWER(SUBSTITUTE(SUBSTITUTE(SUBSTITUTE(BIASA[[#This Row],[NAMA BARANG]]," ",""),"-",""),".",""))</f>
        <v>pcimitasi252rest</v>
      </c>
      <c r="B1538">
        <f>IF(BIASA[[#This Row],[CTN]]=0,"",COUNT($B$2:$B1537)+1)</f>
        <v>1536</v>
      </c>
      <c r="C1538" t="s">
        <v>1809</v>
      </c>
      <c r="D1538" s="9" t="s">
        <v>239</v>
      </c>
      <c r="E1538">
        <f>SUM(BIASA[[#This Row],[AWAL]]-BIASA[[#This Row],[KELUAR]])</f>
        <v>1</v>
      </c>
      <c r="F1538">
        <v>1</v>
      </c>
      <c r="G1538" t="str">
        <f>IFERROR(INDEX(masuk[CTN],MATCH("B"&amp;ROW()-ROWS($A$1:$A$2),masuk[id],0)),"")</f>
        <v/>
      </c>
      <c r="H1538">
        <f>SUMIF(keluar[concat],BIASA[[#This Row],[concat]],keluar[CTN])</f>
        <v>0</v>
      </c>
      <c r="I1538" s="16" t="str">
        <f>IF(BIASA[[#This Row],[CTN]]=BIASA[[#This Row],[AWAL]],"",BIASA[[#This Row],[CTN]])</f>
        <v/>
      </c>
    </row>
    <row r="1539" spans="1:9" x14ac:dyDescent="0.25">
      <c r="A1539" t="str">
        <f>LOWER(SUBSTITUTE(SUBSTITUTE(SUBSTITUTE(BIASA[[#This Row],[NAMA BARANG]]," ",""),"-",""),".",""))</f>
        <v>pcimitasi338/flag</v>
      </c>
      <c r="B1539">
        <f>IF(BIASA[[#This Row],[CTN]]=0,"",COUNT($B$2:$B1538)+1)</f>
        <v>1537</v>
      </c>
      <c r="C1539" t="s">
        <v>1810</v>
      </c>
      <c r="D1539" s="9" t="s">
        <v>217</v>
      </c>
      <c r="E1539">
        <f>SUM(BIASA[[#This Row],[AWAL]]-BIASA[[#This Row],[KELUAR]])</f>
        <v>1</v>
      </c>
      <c r="F1539">
        <v>1</v>
      </c>
      <c r="G1539" t="str">
        <f>IFERROR(INDEX(masuk[CTN],MATCH("B"&amp;ROW()-ROWS($A$1:$A$2),masuk[id],0)),"")</f>
        <v/>
      </c>
      <c r="H1539">
        <f>SUMIF(keluar[concat],BIASA[[#This Row],[concat]],keluar[CTN])</f>
        <v>0</v>
      </c>
      <c r="I1539" s="16" t="str">
        <f>IF(BIASA[[#This Row],[CTN]]=BIASA[[#This Row],[AWAL]],"",BIASA[[#This Row],[CTN]])</f>
        <v/>
      </c>
    </row>
    <row r="1540" spans="1:9" x14ac:dyDescent="0.25">
      <c r="A1540" t="str">
        <f>LOWER(SUBSTITUTE(SUBSTITUTE(SUBSTITUTE(BIASA[[#This Row],[NAMA BARANG]]," ",""),"-",""),".",""))</f>
        <v>pcimitasi372</v>
      </c>
      <c r="B1540">
        <f>IF(BIASA[[#This Row],[CTN]]=0,"",COUNT($B$2:$B1539)+1)</f>
        <v>1538</v>
      </c>
      <c r="C1540" t="s">
        <v>1811</v>
      </c>
      <c r="D1540" s="9" t="s">
        <v>217</v>
      </c>
      <c r="E1540">
        <f>SUM(BIASA[[#This Row],[AWAL]]-BIASA[[#This Row],[KELUAR]])</f>
        <v>3</v>
      </c>
      <c r="F1540">
        <v>3</v>
      </c>
      <c r="G1540" t="str">
        <f>IFERROR(INDEX(masuk[CTN],MATCH("B"&amp;ROW()-ROWS($A$1:$A$2),masuk[id],0)),"")</f>
        <v/>
      </c>
      <c r="H1540">
        <f>SUMIF(keluar[concat],BIASA[[#This Row],[concat]],keluar[CTN])</f>
        <v>0</v>
      </c>
      <c r="I1540" s="16" t="str">
        <f>IF(BIASA[[#This Row],[CTN]]=BIASA[[#This Row],[AWAL]],"",BIASA[[#This Row],[CTN]])</f>
        <v/>
      </c>
    </row>
    <row r="1541" spans="1:9" x14ac:dyDescent="0.25">
      <c r="A1541" t="str">
        <f>LOWER(SUBSTITUTE(SUBSTITUTE(SUBSTITUTE(BIASA[[#This Row],[NAMA BARANG]]," ",""),"-",""),".",""))</f>
        <v>pcimitasi373vintage</v>
      </c>
      <c r="B1541">
        <f>IF(BIASA[[#This Row],[CTN]]=0,"",COUNT($B$2:$B1540)+1)</f>
        <v>1539</v>
      </c>
      <c r="C1541" t="s">
        <v>1812</v>
      </c>
      <c r="D1541" s="9" t="s">
        <v>217</v>
      </c>
      <c r="E1541">
        <f>SUM(BIASA[[#This Row],[AWAL]]-BIASA[[#This Row],[KELUAR]])</f>
        <v>8</v>
      </c>
      <c r="F1541">
        <v>8</v>
      </c>
      <c r="G1541" t="str">
        <f>IFERROR(INDEX(masuk[CTN],MATCH("B"&amp;ROW()-ROWS($A$1:$A$2),masuk[id],0)),"")</f>
        <v/>
      </c>
      <c r="H1541">
        <f>SUMIF(keluar[concat],BIASA[[#This Row],[concat]],keluar[CTN])</f>
        <v>0</v>
      </c>
      <c r="I1541" s="16" t="str">
        <f>IF(BIASA[[#This Row],[CTN]]=BIASA[[#This Row],[AWAL]],"",BIASA[[#This Row],[CTN]])</f>
        <v/>
      </c>
    </row>
    <row r="1542" spans="1:9" x14ac:dyDescent="0.25">
      <c r="A1542" t="str">
        <f>LOWER(SUBSTITUTE(SUBSTITUTE(SUBSTITUTE(BIASA[[#This Row],[NAMA BARANG]]," ",""),"-",""),".",""))</f>
        <v>pcisif4575a3235(blk)</v>
      </c>
      <c r="B1542">
        <f>IF(BIASA[[#This Row],[CTN]]=0,"",COUNT($B$2:$B1541)+1)</f>
        <v>1540</v>
      </c>
      <c r="C1542" t="s">
        <v>1813</v>
      </c>
      <c r="D1542" s="9" t="s">
        <v>214</v>
      </c>
      <c r="E1542">
        <f>SUM(BIASA[[#This Row],[AWAL]]-BIASA[[#This Row],[KELUAR]])</f>
        <v>4</v>
      </c>
      <c r="F1542">
        <v>4</v>
      </c>
      <c r="G1542" t="str">
        <f>IFERROR(INDEX(masuk[CTN],MATCH("B"&amp;ROW()-ROWS($A$1:$A$2),masuk[id],0)),"")</f>
        <v/>
      </c>
      <c r="H1542">
        <f>SUMIF(keluar[concat],BIASA[[#This Row],[concat]],keluar[CTN])</f>
        <v>0</v>
      </c>
      <c r="I1542" s="16" t="str">
        <f>IF(BIASA[[#This Row],[CTN]]=BIASA[[#This Row],[AWAL]],"",BIASA[[#This Row],[CTN]])</f>
        <v/>
      </c>
    </row>
    <row r="1543" spans="1:9" x14ac:dyDescent="0.25">
      <c r="A1543" t="str">
        <f>LOWER(SUBSTITUTE(SUBSTITUTE(SUBSTITUTE(BIASA[[#This Row],[NAMA BARANG]]," ",""),"-",""),".",""))</f>
        <v>pcjx3852</v>
      </c>
      <c r="B1543">
        <f>IF(BIASA[[#This Row],[CTN]]=0,"",COUNT($B$2:$B1542)+1)</f>
        <v>1541</v>
      </c>
      <c r="C1543" t="s">
        <v>1814</v>
      </c>
      <c r="D1543" s="9" t="s">
        <v>2875</v>
      </c>
      <c r="E1543">
        <f>SUM(BIASA[[#This Row],[AWAL]]-BIASA[[#This Row],[KELUAR]])</f>
        <v>5</v>
      </c>
      <c r="F1543">
        <v>5</v>
      </c>
      <c r="G1543" t="str">
        <f>IFERROR(INDEX(masuk[CTN],MATCH("B"&amp;ROW()-ROWS($A$1:$A$2),masuk[id],0)),"")</f>
        <v/>
      </c>
      <c r="H1543">
        <f>SUMIF(keluar[concat],BIASA[[#This Row],[concat]],keluar[CTN])</f>
        <v>0</v>
      </c>
      <c r="I1543" s="16" t="str">
        <f>IF(BIASA[[#This Row],[CTN]]=BIASA[[#This Row],[AWAL]],"",BIASA[[#This Row],[CTN]])</f>
        <v/>
      </c>
    </row>
    <row r="1544" spans="1:9" x14ac:dyDescent="0.25">
      <c r="A1544" t="str">
        <f>LOWER(SUBSTITUTE(SUBSTITUTE(SUBSTITUTE(BIASA[[#This Row],[NAMA BARANG]]," ",""),"-",""),".",""))</f>
        <v>pckainberdirimm</v>
      </c>
      <c r="B1544">
        <f>IF(BIASA[[#This Row],[CTN]]=0,"",COUNT($B$2:$B1543)+1)</f>
        <v>1542</v>
      </c>
      <c r="C1544" t="s">
        <v>1815</v>
      </c>
      <c r="D1544" s="9" t="s">
        <v>2779</v>
      </c>
      <c r="E1544">
        <f>SUM(BIASA[[#This Row],[AWAL]]-BIASA[[#This Row],[KELUAR]])</f>
        <v>2</v>
      </c>
      <c r="F1544">
        <v>2</v>
      </c>
      <c r="G1544" t="str">
        <f>IFERROR(INDEX(masuk[CTN],MATCH("B"&amp;ROW()-ROWS($A$1:$A$2),masuk[id],0)),"")</f>
        <v/>
      </c>
      <c r="H1544">
        <f>SUMIF(keluar[concat],BIASA[[#This Row],[concat]],keluar[CTN])</f>
        <v>0</v>
      </c>
      <c r="I1544" s="16" t="str">
        <f>IF(BIASA[[#This Row],[CTN]]=BIASA[[#This Row],[AWAL]],"",BIASA[[#This Row],[CTN]])</f>
        <v/>
      </c>
    </row>
    <row r="1545" spans="1:9" x14ac:dyDescent="0.25">
      <c r="A1545" t="str">
        <f>LOWER(SUBSTITUTE(SUBSTITUTE(SUBSTITUTE(BIASA[[#This Row],[NAMA BARANG]]," ",""),"-",""),".",""))</f>
        <v>pckaininstartenagabaru</v>
      </c>
      <c r="B1545">
        <f>IF(BIASA[[#This Row],[CTN]]=0,"",COUNT($B$2:$B1544)+1)</f>
        <v>1543</v>
      </c>
      <c r="C1545" t="s">
        <v>1816</v>
      </c>
      <c r="D1545" s="9" t="s">
        <v>239</v>
      </c>
      <c r="E1545">
        <f>SUM(BIASA[[#This Row],[AWAL]]-BIASA[[#This Row],[KELUAR]])</f>
        <v>2</v>
      </c>
      <c r="F1545">
        <v>2</v>
      </c>
      <c r="G1545" t="str">
        <f>IFERROR(INDEX(masuk[CTN],MATCH("B"&amp;ROW()-ROWS($A$1:$A$2),masuk[id],0)),"")</f>
        <v/>
      </c>
      <c r="H1545">
        <f>SUMIF(keluar[concat],BIASA[[#This Row],[concat]],keluar[CTN])</f>
        <v>0</v>
      </c>
      <c r="I1545" s="16" t="str">
        <f>IF(BIASA[[#This Row],[CTN]]=BIASA[[#This Row],[AWAL]],"",BIASA[[#This Row],[CTN]])</f>
        <v/>
      </c>
    </row>
    <row r="1546" spans="1:9" x14ac:dyDescent="0.25">
      <c r="A1546" t="str">
        <f>LOWER(SUBSTITUTE(SUBSTITUTE(SUBSTITUTE(BIASA[[#This Row],[NAMA BARANG]]," ",""),"-",""),".",""))</f>
        <v>pckaintutupstrong1028</v>
      </c>
      <c r="B1546">
        <f>IF(BIASA[[#This Row],[CTN]]=0,"",COUNT($B$2:$B1545)+1)</f>
        <v>1544</v>
      </c>
      <c r="C1546" t="s">
        <v>1817</v>
      </c>
      <c r="D1546" s="9" t="s">
        <v>3000</v>
      </c>
      <c r="E1546">
        <f>SUM(BIASA[[#This Row],[AWAL]]-BIASA[[#This Row],[KELUAR]])</f>
        <v>2</v>
      </c>
      <c r="F1546">
        <v>2</v>
      </c>
      <c r="G1546" t="str">
        <f>IFERROR(INDEX(masuk[CTN],MATCH("B"&amp;ROW()-ROWS($A$1:$A$2),masuk[id],0)),"")</f>
        <v/>
      </c>
      <c r="H1546">
        <f>SUMIF(keluar[concat],BIASA[[#This Row],[concat]],keluar[CTN])</f>
        <v>0</v>
      </c>
      <c r="I1546" s="16" t="str">
        <f>IF(BIASA[[#This Row],[CTN]]=BIASA[[#This Row],[AWAL]],"",BIASA[[#This Row],[CTN]])</f>
        <v/>
      </c>
    </row>
    <row r="1547" spans="1:9" x14ac:dyDescent="0.25">
      <c r="A1547" t="str">
        <f>LOWER(SUBSTITUTE(SUBSTITUTE(SUBSTITUTE(BIASA[[#This Row],[NAMA BARANG]]," ",""),"-",""),".",""))</f>
        <v>pckartonkk12993d</v>
      </c>
      <c r="B1547">
        <f>IF(BIASA[[#This Row],[CTN]]=0,"",COUNT($B$2:$B1546)+1)</f>
        <v>1545</v>
      </c>
      <c r="C1547" t="s">
        <v>1818</v>
      </c>
      <c r="D1547" s="9" t="s">
        <v>215</v>
      </c>
      <c r="E1547">
        <f>SUM(BIASA[[#This Row],[AWAL]]-BIASA[[#This Row],[KELUAR]])</f>
        <v>2</v>
      </c>
      <c r="F1547">
        <v>2</v>
      </c>
      <c r="G1547" t="str">
        <f>IFERROR(INDEX(masuk[CTN],MATCH("B"&amp;ROW()-ROWS($A$1:$A$2),masuk[id],0)),"")</f>
        <v/>
      </c>
      <c r="H1547">
        <f>SUMIF(keluar[concat],BIASA[[#This Row],[concat]],keluar[CTN])</f>
        <v>0</v>
      </c>
      <c r="I1547" s="16" t="str">
        <f>IF(BIASA[[#This Row],[CTN]]=BIASA[[#This Row],[AWAL]],"",BIASA[[#This Row],[CTN]])</f>
        <v/>
      </c>
    </row>
    <row r="1548" spans="1:9" x14ac:dyDescent="0.25">
      <c r="A1548" t="str">
        <f>LOWER(SUBSTITUTE(SUBSTITUTE(SUBSTITUTE(BIASA[[#This Row],[NAMA BARANG]]," ",""),"-",""),".",""))</f>
        <v>pckartonmy001004blk</v>
      </c>
      <c r="B1548">
        <f>IF(BIASA[[#This Row],[CTN]]=0,"",COUNT($B$2:$B1547)+1)</f>
        <v>1546</v>
      </c>
      <c r="C1548" t="s">
        <v>1819</v>
      </c>
      <c r="D1548" s="9">
        <v>240</v>
      </c>
      <c r="E1548">
        <f>SUM(BIASA[[#This Row],[AWAL]]-BIASA[[#This Row],[KELUAR]])</f>
        <v>9</v>
      </c>
      <c r="F1548">
        <v>9</v>
      </c>
      <c r="G1548" t="str">
        <f>IFERROR(INDEX(masuk[CTN],MATCH("B"&amp;ROW()-ROWS($A$1:$A$2),masuk[id],0)),"")</f>
        <v/>
      </c>
      <c r="H1548">
        <f>SUMIF(keluar[concat],BIASA[[#This Row],[concat]],keluar[CTN])</f>
        <v>0</v>
      </c>
      <c r="I1548" s="16" t="str">
        <f>IF(BIASA[[#This Row],[CTN]]=BIASA[[#This Row],[AWAL]],"",BIASA[[#This Row],[CTN]])</f>
        <v/>
      </c>
    </row>
    <row r="1549" spans="1:9" x14ac:dyDescent="0.25">
      <c r="A1549" t="str">
        <f>LOWER(SUBSTITUTE(SUBSTITUTE(SUBSTITUTE(BIASA[[#This Row],[NAMA BARANG]]," ",""),"-",""),".",""))</f>
        <v>pckartonwy1257</v>
      </c>
      <c r="B1549">
        <f>IF(BIASA[[#This Row],[CTN]]=0,"",COUNT($B$2:$B1548)+1)</f>
        <v>1547</v>
      </c>
      <c r="C1549" t="s">
        <v>1820</v>
      </c>
      <c r="D1549" s="9" t="s">
        <v>2791</v>
      </c>
      <c r="E1549">
        <f>SUM(BIASA[[#This Row],[AWAL]]-BIASA[[#This Row],[KELUAR]])</f>
        <v>5</v>
      </c>
      <c r="F1549">
        <v>5</v>
      </c>
      <c r="G1549" t="str">
        <f>IFERROR(INDEX(masuk[CTN],MATCH("B"&amp;ROW()-ROWS($A$1:$A$2),masuk[id],0)),"")</f>
        <v/>
      </c>
      <c r="H1549">
        <f>SUMIF(keluar[concat],BIASA[[#This Row],[concat]],keluar[CTN])</f>
        <v>0</v>
      </c>
      <c r="I1549" s="16" t="str">
        <f>IF(BIASA[[#This Row],[CTN]]=BIASA[[#This Row],[AWAL]],"",BIASA[[#This Row],[CTN]])</f>
        <v/>
      </c>
    </row>
    <row r="1550" spans="1:9" x14ac:dyDescent="0.25">
      <c r="A1550" t="str">
        <f>LOWER(SUBSTITUTE(SUBSTITUTE(SUBSTITUTE(BIASA[[#This Row],[NAMA BARANG]]," ",""),"-",""),".",""))</f>
        <v>pckartonwy1258</v>
      </c>
      <c r="B1550">
        <f>IF(BIASA[[#This Row],[CTN]]=0,"",COUNT($B$2:$B1549)+1)</f>
        <v>1548</v>
      </c>
      <c r="C1550" t="s">
        <v>1821</v>
      </c>
      <c r="D1550" s="9" t="s">
        <v>2791</v>
      </c>
      <c r="E1550">
        <f>SUM(BIASA[[#This Row],[AWAL]]-BIASA[[#This Row],[KELUAR]])</f>
        <v>15</v>
      </c>
      <c r="F1550">
        <v>15</v>
      </c>
      <c r="G1550" t="str">
        <f>IFERROR(INDEX(masuk[CTN],MATCH("B"&amp;ROW()-ROWS($A$1:$A$2),masuk[id],0)),"")</f>
        <v/>
      </c>
      <c r="H1550">
        <f>SUMIF(keluar[concat],BIASA[[#This Row],[concat]],keluar[CTN])</f>
        <v>0</v>
      </c>
      <c r="I1550" s="16" t="str">
        <f>IF(BIASA[[#This Row],[CTN]]=BIASA[[#This Row],[AWAL]],"",BIASA[[#This Row],[CTN]])</f>
        <v/>
      </c>
    </row>
    <row r="1551" spans="1:9" x14ac:dyDescent="0.25">
      <c r="A1551" t="str">
        <f>LOWER(SUBSTITUTE(SUBSTITUTE(SUBSTITUTE(BIASA[[#This Row],[NAMA BARANG]]," ",""),"-",""),".",""))</f>
        <v>pckartonwy1263sorok</v>
      </c>
      <c r="B1551">
        <f>IF(BIASA[[#This Row],[CTN]]=0,"",COUNT($B$2:$B1550)+1)</f>
        <v>1549</v>
      </c>
      <c r="C1551" t="s">
        <v>1822</v>
      </c>
      <c r="D1551" s="9" t="s">
        <v>2769</v>
      </c>
      <c r="E1551">
        <f>SUM(BIASA[[#This Row],[AWAL]]-BIASA[[#This Row],[KELUAR]])</f>
        <v>10</v>
      </c>
      <c r="F1551">
        <v>10</v>
      </c>
      <c r="G1551" t="str">
        <f>IFERROR(INDEX(masuk[CTN],MATCH("B"&amp;ROW()-ROWS($A$1:$A$2),masuk[id],0)),"")</f>
        <v/>
      </c>
      <c r="H1551">
        <f>SUMIF(keluar[concat],BIASA[[#This Row],[concat]],keluar[CTN])</f>
        <v>0</v>
      </c>
      <c r="I1551" s="16" t="str">
        <f>IF(BIASA[[#This Row],[CTN]]=BIASA[[#This Row],[AWAL]],"",BIASA[[#This Row],[CTN]])</f>
        <v/>
      </c>
    </row>
    <row r="1552" spans="1:9" x14ac:dyDescent="0.25">
      <c r="A1552" t="str">
        <f>LOWER(SUBSTITUTE(SUBSTITUTE(SUBSTITUTE(BIASA[[#This Row],[NAMA BARANG]]," ",""),"-",""),".",""))</f>
        <v>pckartonwy1270blk</v>
      </c>
      <c r="B1552">
        <f>IF(BIASA[[#This Row],[CTN]]=0,"",COUNT($B$2:$B1551)+1)</f>
        <v>1550</v>
      </c>
      <c r="C1552" t="s">
        <v>1823</v>
      </c>
      <c r="D1552" s="9" t="s">
        <v>2791</v>
      </c>
      <c r="E1552">
        <f>SUM(BIASA[[#This Row],[AWAL]]-BIASA[[#This Row],[KELUAR]])</f>
        <v>5</v>
      </c>
      <c r="F1552">
        <v>5</v>
      </c>
      <c r="G1552" t="str">
        <f>IFERROR(INDEX(masuk[CTN],MATCH("B"&amp;ROW()-ROWS($A$1:$A$2),masuk[id],0)),"")</f>
        <v/>
      </c>
      <c r="H1552">
        <f>SUMIF(keluar[concat],BIASA[[#This Row],[concat]],keluar[CTN])</f>
        <v>0</v>
      </c>
      <c r="I1552" s="16" t="str">
        <f>IF(BIASA[[#This Row],[CTN]]=BIASA[[#This Row],[AWAL]],"",BIASA[[#This Row],[CTN]])</f>
        <v/>
      </c>
    </row>
    <row r="1553" spans="1:9" x14ac:dyDescent="0.25">
      <c r="A1553" t="str">
        <f>LOWER(SUBSTITUTE(SUBSTITUTE(SUBSTITUTE(BIASA[[#This Row],[NAMA BARANG]]," ",""),"-",""),".",""))</f>
        <v>pcklg1733</v>
      </c>
      <c r="B1553">
        <f>IF(BIASA[[#This Row],[CTN]]=0,"",COUNT($B$2:$B1552)+1)</f>
        <v>1551</v>
      </c>
      <c r="C1553" t="s">
        <v>1824</v>
      </c>
      <c r="D1553" s="9" t="s">
        <v>214</v>
      </c>
      <c r="E1553">
        <f>SUM(BIASA[[#This Row],[AWAL]]-BIASA[[#This Row],[KELUAR]])</f>
        <v>3</v>
      </c>
      <c r="F1553">
        <v>3</v>
      </c>
      <c r="G1553" t="str">
        <f>IFERROR(INDEX(masuk[CTN],MATCH("B"&amp;ROW()-ROWS($A$1:$A$2),masuk[id],0)),"")</f>
        <v/>
      </c>
      <c r="H1553">
        <f>SUMIF(keluar[concat],BIASA[[#This Row],[concat]],keluar[CTN])</f>
        <v>0</v>
      </c>
      <c r="I1553" s="16" t="str">
        <f>IF(BIASA[[#This Row],[CTN]]=BIASA[[#This Row],[AWAL]],"",BIASA[[#This Row],[CTN]])</f>
        <v/>
      </c>
    </row>
    <row r="1554" spans="1:9" x14ac:dyDescent="0.25">
      <c r="A1554" t="str">
        <f>LOWER(SUBSTITUTE(SUBSTITUTE(SUBSTITUTE(BIASA[[#This Row],[NAMA BARANG]]," ",""),"-",""),".",""))</f>
        <v>pcklg1915</v>
      </c>
      <c r="B1554">
        <f>IF(BIASA[[#This Row],[CTN]]=0,"",COUNT($B$2:$B1553)+1)</f>
        <v>1552</v>
      </c>
      <c r="C1554" t="s">
        <v>1825</v>
      </c>
      <c r="D1554" s="9" t="s">
        <v>214</v>
      </c>
      <c r="E1554">
        <f>SUM(BIASA[[#This Row],[AWAL]]-BIASA[[#This Row],[KELUAR]])</f>
        <v>4</v>
      </c>
      <c r="F1554">
        <v>4</v>
      </c>
      <c r="G1554" t="str">
        <f>IFERROR(INDEX(masuk[CTN],MATCH("B"&amp;ROW()-ROWS($A$1:$A$2),masuk[id],0)),"")</f>
        <v/>
      </c>
      <c r="H1554">
        <f>SUMIF(keluar[concat],BIASA[[#This Row],[concat]],keluar[CTN])</f>
        <v>0</v>
      </c>
      <c r="I1554" s="16" t="str">
        <f>IF(BIASA[[#This Row],[CTN]]=BIASA[[#This Row],[AWAL]],"",BIASA[[#This Row],[CTN]])</f>
        <v/>
      </c>
    </row>
    <row r="1555" spans="1:9" x14ac:dyDescent="0.25">
      <c r="A1555" t="str">
        <f>LOWER(SUBSTITUTE(SUBSTITUTE(SUBSTITUTE(BIASA[[#This Row],[NAMA BARANG]]," ",""),"-",""),".",""))</f>
        <v>pcklg583mobilanak</v>
      </c>
      <c r="B1555">
        <f>IF(BIASA[[#This Row],[CTN]]=0,"",COUNT($B$2:$B1554)+1)</f>
        <v>1553</v>
      </c>
      <c r="C1555" t="s">
        <v>1826</v>
      </c>
      <c r="D1555" s="9" t="s">
        <v>225</v>
      </c>
      <c r="E1555">
        <f>SUM(BIASA[[#This Row],[AWAL]]-BIASA[[#This Row],[KELUAR]])</f>
        <v>3</v>
      </c>
      <c r="F1555">
        <v>3</v>
      </c>
      <c r="G1555" t="str">
        <f>IFERROR(INDEX(masuk[CTN],MATCH("B"&amp;ROW()-ROWS($A$1:$A$2),masuk[id],0)),"")</f>
        <v/>
      </c>
      <c r="H1555">
        <f>SUMIF(keluar[concat],BIASA[[#This Row],[concat]],keluar[CTN])</f>
        <v>0</v>
      </c>
      <c r="I1555" s="16" t="str">
        <f>IF(BIASA[[#This Row],[CTN]]=BIASA[[#This Row],[AWAL]],"",BIASA[[#This Row],[CTN]])</f>
        <v/>
      </c>
    </row>
    <row r="1556" spans="1:9" x14ac:dyDescent="0.25">
      <c r="A1556" t="str">
        <f>LOWER(SUBSTITUTE(SUBSTITUTE(SUBSTITUTE(BIASA[[#This Row],[NAMA BARANG]]," ",""),"-",""),".",""))</f>
        <v>pcklg9888mobil3ss</v>
      </c>
      <c r="B1556">
        <f>IF(BIASA[[#This Row],[CTN]]=0,"",COUNT($B$2:$B1555)+1)</f>
        <v>1554</v>
      </c>
      <c r="C1556" t="s">
        <v>1827</v>
      </c>
      <c r="D1556" s="9" t="s">
        <v>235</v>
      </c>
      <c r="E1556">
        <f>SUM(BIASA[[#This Row],[AWAL]]-BIASA[[#This Row],[KELUAR]])</f>
        <v>76</v>
      </c>
      <c r="F1556">
        <v>76</v>
      </c>
      <c r="G1556" t="str">
        <f>IFERROR(INDEX(masuk[CTN],MATCH("B"&amp;ROW()-ROWS($A$1:$A$2),masuk[id],0)),"")</f>
        <v/>
      </c>
      <c r="H1556">
        <f>SUMIF(keluar[concat],BIASA[[#This Row],[concat]],keluar[CTN])</f>
        <v>0</v>
      </c>
      <c r="I1556" s="16" t="str">
        <f>IF(BIASA[[#This Row],[CTN]]=BIASA[[#This Row],[AWAL]],"",BIASA[[#This Row],[CTN]])</f>
        <v/>
      </c>
    </row>
    <row r="1557" spans="1:9" x14ac:dyDescent="0.25">
      <c r="A1557" t="str">
        <f>LOWER(SUBSTITUTE(SUBSTITUTE(SUBSTITUTE(BIASA[[#This Row],[NAMA BARANG]]," ",""),"-",""),".",""))</f>
        <v>pcklgad122</v>
      </c>
      <c r="B1557">
        <f>IF(BIASA[[#This Row],[CTN]]=0,"",COUNT($B$2:$B1556)+1)</f>
        <v>1555</v>
      </c>
      <c r="C1557" t="s">
        <v>1828</v>
      </c>
      <c r="D1557" s="9">
        <v>192</v>
      </c>
      <c r="E1557">
        <f>SUM(BIASA[[#This Row],[AWAL]]-BIASA[[#This Row],[KELUAR]])</f>
        <v>4</v>
      </c>
      <c r="F1557">
        <v>4</v>
      </c>
      <c r="G1557" t="str">
        <f>IFERROR(INDEX(masuk[CTN],MATCH("B"&amp;ROW()-ROWS($A$1:$A$2),masuk[id],0)),"")</f>
        <v/>
      </c>
      <c r="H1557">
        <f>SUMIF(keluar[concat],BIASA[[#This Row],[concat]],keluar[CTN])</f>
        <v>0</v>
      </c>
      <c r="I1557" s="16" t="str">
        <f>IF(BIASA[[#This Row],[CTN]]=BIASA[[#This Row],[AWAL]],"",BIASA[[#This Row],[CTN]])</f>
        <v/>
      </c>
    </row>
    <row r="1558" spans="1:9" x14ac:dyDescent="0.25">
      <c r="A1558" t="str">
        <f>LOWER(SUBSTITUTE(SUBSTITUTE(SUBSTITUTE(BIASA[[#This Row],[NAMA BARANG]]," ",""),"-",""),".",""))</f>
        <v>pcklgb305</v>
      </c>
      <c r="B1558">
        <f>IF(BIASA[[#This Row],[CTN]]=0,"",COUNT($B$2:$B1557)+1)</f>
        <v>1556</v>
      </c>
      <c r="C1558" t="s">
        <v>1829</v>
      </c>
      <c r="D1558" s="9" t="s">
        <v>223</v>
      </c>
      <c r="E1558">
        <f>SUM(BIASA[[#This Row],[AWAL]]-BIASA[[#This Row],[KELUAR]])</f>
        <v>4</v>
      </c>
      <c r="F1558">
        <v>4</v>
      </c>
      <c r="G1558" t="str">
        <f>IFERROR(INDEX(masuk[CTN],MATCH("B"&amp;ROW()-ROWS($A$1:$A$2),masuk[id],0)),"")</f>
        <v/>
      </c>
      <c r="H1558">
        <f>SUMIF(keluar[concat],BIASA[[#This Row],[concat]],keluar[CTN])</f>
        <v>0</v>
      </c>
      <c r="I1558" s="16" t="str">
        <f>IF(BIASA[[#This Row],[CTN]]=BIASA[[#This Row],[AWAL]],"",BIASA[[#This Row],[CTN]])</f>
        <v/>
      </c>
    </row>
    <row r="1559" spans="1:9" x14ac:dyDescent="0.25">
      <c r="A1559" t="str">
        <f>LOWER(SUBSTITUTE(SUBSTITUTE(SUBSTITUTE(BIASA[[#This Row],[NAMA BARANG]]," ",""),"-",""),".",""))</f>
        <v>pcklgb56905</v>
      </c>
      <c r="B1559">
        <f>IF(BIASA[[#This Row],[CTN]]=0,"",COUNT($B$2:$B1558)+1)</f>
        <v>1557</v>
      </c>
      <c r="C1559" t="s">
        <v>1830</v>
      </c>
      <c r="D1559" s="9" t="s">
        <v>223</v>
      </c>
      <c r="E1559">
        <f>SUM(BIASA[[#This Row],[AWAL]]-BIASA[[#This Row],[KELUAR]])</f>
        <v>1</v>
      </c>
      <c r="F1559">
        <v>1</v>
      </c>
      <c r="G1559" t="str">
        <f>IFERROR(INDEX(masuk[CTN],MATCH("B"&amp;ROW()-ROWS($A$1:$A$2),masuk[id],0)),"")</f>
        <v/>
      </c>
      <c r="H1559">
        <f>SUMIF(keluar[concat],BIASA[[#This Row],[concat]],keluar[CTN])</f>
        <v>0</v>
      </c>
      <c r="I1559" s="16" t="str">
        <f>IF(BIASA[[#This Row],[CTN]]=BIASA[[#This Row],[AWAL]],"",BIASA[[#This Row],[CTN]])</f>
        <v/>
      </c>
    </row>
    <row r="1560" spans="1:9" x14ac:dyDescent="0.25">
      <c r="A1560" t="str">
        <f>LOWER(SUBSTITUTE(SUBSTITUTE(SUBSTITUTE(BIASA[[#This Row],[NAMA BARANG]]," ",""),"-",""),".",""))</f>
        <v>pcklgb56910</v>
      </c>
      <c r="B1560">
        <f>IF(BIASA[[#This Row],[CTN]]=0,"",COUNT($B$2:$B1559)+1)</f>
        <v>1558</v>
      </c>
      <c r="C1560" t="s">
        <v>1831</v>
      </c>
      <c r="D1560" s="9" t="s">
        <v>210</v>
      </c>
      <c r="E1560">
        <f>SUM(BIASA[[#This Row],[AWAL]]-BIASA[[#This Row],[KELUAR]])</f>
        <v>2</v>
      </c>
      <c r="F1560">
        <v>2</v>
      </c>
      <c r="G1560" t="str">
        <f>IFERROR(INDEX(masuk[CTN],MATCH("B"&amp;ROW()-ROWS($A$1:$A$2),masuk[id],0)),"")</f>
        <v/>
      </c>
      <c r="H1560">
        <f>SUMIF(keluar[concat],BIASA[[#This Row],[concat]],keluar[CTN])</f>
        <v>0</v>
      </c>
      <c r="I1560" s="16" t="str">
        <f>IF(BIASA[[#This Row],[CTN]]=BIASA[[#This Row],[AWAL]],"",BIASA[[#This Row],[CTN]])</f>
        <v/>
      </c>
    </row>
    <row r="1561" spans="1:9" x14ac:dyDescent="0.25">
      <c r="A1561" t="str">
        <f>LOWER(SUBSTITUTE(SUBSTITUTE(SUBSTITUTE(BIASA[[#This Row],[NAMA BARANG]]," ",""),"-",""),".",""))</f>
        <v>pcklgb652</v>
      </c>
      <c r="B1561">
        <f>IF(BIASA[[#This Row],[CTN]]=0,"",COUNT($B$2:$B1560)+1)</f>
        <v>1559</v>
      </c>
      <c r="C1561" t="s">
        <v>1832</v>
      </c>
      <c r="D1561" s="9" t="s">
        <v>2788</v>
      </c>
      <c r="E1561">
        <f>SUM(BIASA[[#This Row],[AWAL]]-BIASA[[#This Row],[KELUAR]])</f>
        <v>10</v>
      </c>
      <c r="F1561">
        <v>10</v>
      </c>
      <c r="G1561" t="str">
        <f>IFERROR(INDEX(masuk[CTN],MATCH("B"&amp;ROW()-ROWS($A$1:$A$2),masuk[id],0)),"")</f>
        <v/>
      </c>
      <c r="H1561">
        <f>SUMIF(keluar[concat],BIASA[[#This Row],[concat]],keluar[CTN])</f>
        <v>0</v>
      </c>
      <c r="I1561" s="16" t="str">
        <f>IF(BIASA[[#This Row],[CTN]]=BIASA[[#This Row],[AWAL]],"",BIASA[[#This Row],[CTN]])</f>
        <v/>
      </c>
    </row>
    <row r="1562" spans="1:9" x14ac:dyDescent="0.25">
      <c r="A1562" t="str">
        <f>LOWER(SUBSTITUTE(SUBSTITUTE(SUBSTITUTE(BIASA[[#This Row],[NAMA BARANG]]," ",""),"-",""),".",""))</f>
        <v>pcklgb597mobilset</v>
      </c>
      <c r="B1562">
        <f>IF(BIASA[[#This Row],[CTN]]=0,"",COUNT($B$2:$B1561)+1)</f>
        <v>1560</v>
      </c>
      <c r="C1562" t="s">
        <v>1833</v>
      </c>
      <c r="D1562" s="9" t="s">
        <v>235</v>
      </c>
      <c r="E1562">
        <f>SUM(BIASA[[#This Row],[AWAL]]-BIASA[[#This Row],[KELUAR]])</f>
        <v>1</v>
      </c>
      <c r="F1562">
        <v>1</v>
      </c>
      <c r="G1562" t="str">
        <f>IFERROR(INDEX(masuk[CTN],MATCH("B"&amp;ROW()-ROWS($A$1:$A$2),masuk[id],0)),"")</f>
        <v/>
      </c>
      <c r="H1562">
        <f>SUMIF(keluar[concat],BIASA[[#This Row],[concat]],keluar[CTN])</f>
        <v>0</v>
      </c>
      <c r="I1562" s="16" t="str">
        <f>IF(BIASA[[#This Row],[CTN]]=BIASA[[#This Row],[AWAL]],"",BIASA[[#This Row],[CTN]])</f>
        <v/>
      </c>
    </row>
    <row r="1563" spans="1:9" x14ac:dyDescent="0.25">
      <c r="A1563" t="str">
        <f>LOWER(SUBSTITUTE(SUBSTITUTE(SUBSTITUTE(BIASA[[#This Row],[NAMA BARANG]]," ",""),"-",""),".",""))</f>
        <v>pcklgb715mobil2susun</v>
      </c>
      <c r="B1563">
        <f>IF(BIASA[[#This Row],[CTN]]=0,"",COUNT($B$2:$B1562)+1)</f>
        <v>1561</v>
      </c>
      <c r="C1563" t="s">
        <v>1834</v>
      </c>
      <c r="D1563" s="9" t="s">
        <v>235</v>
      </c>
      <c r="E1563">
        <f>SUM(BIASA[[#This Row],[AWAL]]-BIASA[[#This Row],[KELUAR]])</f>
        <v>4</v>
      </c>
      <c r="F1563">
        <v>4</v>
      </c>
      <c r="G1563" t="str">
        <f>IFERROR(INDEX(masuk[CTN],MATCH("B"&amp;ROW()-ROWS($A$1:$A$2),masuk[id],0)),"")</f>
        <v/>
      </c>
      <c r="H1563">
        <f>SUMIF(keluar[concat],BIASA[[#This Row],[concat]],keluar[CTN])</f>
        <v>0</v>
      </c>
      <c r="I1563" s="16" t="str">
        <f>IF(BIASA[[#This Row],[CTN]]=BIASA[[#This Row],[AWAL]],"",BIASA[[#This Row],[CTN]])</f>
        <v/>
      </c>
    </row>
    <row r="1564" spans="1:9" x14ac:dyDescent="0.25">
      <c r="A1564" t="str">
        <f>LOWER(SUBSTITUTE(SUBSTITUTE(SUBSTITUTE(BIASA[[#This Row],[NAMA BARANG]]," ",""),"-",""),".",""))</f>
        <v>pcklgcarsmurfb6815/6816</v>
      </c>
      <c r="B1564">
        <f>IF(BIASA[[#This Row],[CTN]]=0,"",COUNT($B$2:$B1563)+1)</f>
        <v>1562</v>
      </c>
      <c r="C1564" t="s">
        <v>1835</v>
      </c>
      <c r="D1564" s="9" t="s">
        <v>214</v>
      </c>
      <c r="E1564">
        <f>SUM(BIASA[[#This Row],[AWAL]]-BIASA[[#This Row],[KELUAR]])</f>
        <v>4</v>
      </c>
      <c r="F1564">
        <v>4</v>
      </c>
      <c r="G1564" t="str">
        <f>IFERROR(INDEX(masuk[CTN],MATCH("B"&amp;ROW()-ROWS($A$1:$A$2),masuk[id],0)),"")</f>
        <v/>
      </c>
      <c r="H1564">
        <f>SUMIF(keluar[concat],BIASA[[#This Row],[concat]],keluar[CTN])</f>
        <v>0</v>
      </c>
      <c r="I1564" s="16" t="str">
        <f>IF(BIASA[[#This Row],[CTN]]=BIASA[[#This Row],[AWAL]],"",BIASA[[#This Row],[CTN]])</f>
        <v/>
      </c>
    </row>
    <row r="1565" spans="1:9" x14ac:dyDescent="0.25">
      <c r="A1565" t="str">
        <f>LOWER(SUBSTITUTE(SUBSTITUTE(SUBSTITUTE(BIASA[[#This Row],[NAMA BARANG]]," ",""),"-",""),".",""))</f>
        <v>pcklgd13</v>
      </c>
      <c r="B1565">
        <f>IF(BIASA[[#This Row],[CTN]]=0,"",COUNT($B$2:$B1564)+1)</f>
        <v>1563</v>
      </c>
      <c r="C1565" t="s">
        <v>1836</v>
      </c>
      <c r="D1565" s="9" t="s">
        <v>221</v>
      </c>
      <c r="E1565">
        <f>SUM(BIASA[[#This Row],[AWAL]]-BIASA[[#This Row],[KELUAR]])</f>
        <v>60</v>
      </c>
      <c r="F1565">
        <v>60</v>
      </c>
      <c r="G1565" t="str">
        <f>IFERROR(INDEX(masuk[CTN],MATCH("B"&amp;ROW()-ROWS($A$1:$A$2),masuk[id],0)),"")</f>
        <v/>
      </c>
      <c r="H1565">
        <f>SUMIF(keluar[concat],BIASA[[#This Row],[concat]],keluar[CTN])</f>
        <v>0</v>
      </c>
      <c r="I1565" s="16" t="str">
        <f>IF(BIASA[[#This Row],[CTN]]=BIASA[[#This Row],[AWAL]],"",BIASA[[#This Row],[CTN]])</f>
        <v/>
      </c>
    </row>
    <row r="1566" spans="1:9" x14ac:dyDescent="0.25">
      <c r="A1566" t="str">
        <f>LOWER(SUBSTITUTE(SUBSTITUTE(SUBSTITUTE(BIASA[[#This Row],[NAMA BARANG]]," ",""),"-",""),".",""))</f>
        <v>pcklgd8</v>
      </c>
      <c r="B1566">
        <f>IF(BIASA[[#This Row],[CTN]]=0,"",COUNT($B$2:$B1565)+1)</f>
        <v>1564</v>
      </c>
      <c r="C1566" t="s">
        <v>1837</v>
      </c>
      <c r="D1566" s="9" t="s">
        <v>221</v>
      </c>
      <c r="E1566">
        <f>SUM(BIASA[[#This Row],[AWAL]]-BIASA[[#This Row],[KELUAR]])</f>
        <v>4</v>
      </c>
      <c r="F1566">
        <v>4</v>
      </c>
      <c r="G1566" t="str">
        <f>IFERROR(INDEX(masuk[CTN],MATCH("B"&amp;ROW()-ROWS($A$1:$A$2),masuk[id],0)),"")</f>
        <v/>
      </c>
      <c r="H1566">
        <f>SUMIF(keluar[concat],BIASA[[#This Row],[concat]],keluar[CTN])</f>
        <v>0</v>
      </c>
      <c r="I1566" s="16" t="str">
        <f>IF(BIASA[[#This Row],[CTN]]=BIASA[[#This Row],[AWAL]],"",BIASA[[#This Row],[CTN]])</f>
        <v/>
      </c>
    </row>
    <row r="1567" spans="1:9" x14ac:dyDescent="0.25">
      <c r="A1567" t="str">
        <f>LOWER(SUBSTITUTE(SUBSTITUTE(SUBSTITUTE(BIASA[[#This Row],[NAMA BARANG]]," ",""),"-",""),".",""))</f>
        <v>pcklgdisneysmurff43(c120106)</v>
      </c>
      <c r="B1567">
        <f>IF(BIASA[[#This Row],[CTN]]=0,"",COUNT($B$2:$B1566)+1)</f>
        <v>1565</v>
      </c>
      <c r="C1567" t="s">
        <v>1838</v>
      </c>
      <c r="D1567" s="9" t="s">
        <v>214</v>
      </c>
      <c r="E1567">
        <f>SUM(BIASA[[#This Row],[AWAL]]-BIASA[[#This Row],[KELUAR]])</f>
        <v>16</v>
      </c>
      <c r="F1567">
        <v>16</v>
      </c>
      <c r="G1567" t="str">
        <f>IFERROR(INDEX(masuk[CTN],MATCH("B"&amp;ROW()-ROWS($A$1:$A$2),masuk[id],0)),"")</f>
        <v/>
      </c>
      <c r="H1567">
        <f>SUMIF(keluar[concat],BIASA[[#This Row],[concat]],keluar[CTN])</f>
        <v>0</v>
      </c>
      <c r="I1567" s="16" t="str">
        <f>IF(BIASA[[#This Row],[CTN]]=BIASA[[#This Row],[AWAL]],"",BIASA[[#This Row],[CTN]])</f>
        <v/>
      </c>
    </row>
    <row r="1568" spans="1:9" x14ac:dyDescent="0.25">
      <c r="A1568" t="str">
        <f>LOWER(SUBSTITUTE(SUBSTITUTE(SUBSTITUTE(BIASA[[#This Row],[NAMA BARANG]]," ",""),"-",""),".",""))</f>
        <v>pcklgdkk288</v>
      </c>
      <c r="B1568">
        <f>IF(BIASA[[#This Row],[CTN]]=0,"",COUNT($B$2:$B1567)+1)</f>
        <v>1566</v>
      </c>
      <c r="C1568" t="s">
        <v>1839</v>
      </c>
      <c r="D1568" s="9" t="s">
        <v>206</v>
      </c>
      <c r="E1568">
        <f>SUM(BIASA[[#This Row],[AWAL]]-BIASA[[#This Row],[KELUAR]])</f>
        <v>2</v>
      </c>
      <c r="F1568">
        <v>2</v>
      </c>
      <c r="G1568" t="str">
        <f>IFERROR(INDEX(masuk[CTN],MATCH("B"&amp;ROW()-ROWS($A$1:$A$2),masuk[id],0)),"")</f>
        <v/>
      </c>
      <c r="H1568">
        <f>SUMIF(keluar[concat],BIASA[[#This Row],[concat]],keluar[CTN])</f>
        <v>0</v>
      </c>
      <c r="I1568" s="16" t="str">
        <f>IF(BIASA[[#This Row],[CTN]]=BIASA[[#This Row],[AWAL]],"",BIASA[[#This Row],[CTN]])</f>
        <v/>
      </c>
    </row>
    <row r="1569" spans="1:9" x14ac:dyDescent="0.25">
      <c r="A1569" t="str">
        <f>LOWER(SUBSTITUTE(SUBSTITUTE(SUBSTITUTE(BIASA[[#This Row],[NAMA BARANG]]," ",""),"-",""),".",""))</f>
        <v>pcklgdm6305</v>
      </c>
      <c r="B1569">
        <f>IF(BIASA[[#This Row],[CTN]]=0,"",COUNT($B$2:$B1568)+1)</f>
        <v>1567</v>
      </c>
      <c r="C1569" t="s">
        <v>1840</v>
      </c>
      <c r="D1569" s="9" t="s">
        <v>215</v>
      </c>
      <c r="E1569">
        <f>SUM(BIASA[[#This Row],[AWAL]]-BIASA[[#This Row],[KELUAR]])</f>
        <v>2</v>
      </c>
      <c r="F1569">
        <v>2</v>
      </c>
      <c r="G1569" t="str">
        <f>IFERROR(INDEX(masuk[CTN],MATCH("B"&amp;ROW()-ROWS($A$1:$A$2),masuk[id],0)),"")</f>
        <v/>
      </c>
      <c r="H1569">
        <f>SUMIF(keluar[concat],BIASA[[#This Row],[concat]],keluar[CTN])</f>
        <v>0</v>
      </c>
      <c r="I1569" s="16" t="str">
        <f>IF(BIASA[[#This Row],[CTN]]=BIASA[[#This Row],[AWAL]],"",BIASA[[#This Row],[CTN]])</f>
        <v/>
      </c>
    </row>
    <row r="1570" spans="1:9" x14ac:dyDescent="0.25">
      <c r="A1570" t="str">
        <f>LOWER(SUBSTITUTE(SUBSTITUTE(SUBSTITUTE(BIASA[[#This Row],[NAMA BARANG]]," ",""),"-",""),".",""))</f>
        <v>pcklgdm6610</v>
      </c>
      <c r="B1570">
        <f>IF(BIASA[[#This Row],[CTN]]=0,"",COUNT($B$2:$B1569)+1)</f>
        <v>1568</v>
      </c>
      <c r="C1570" t="s">
        <v>1841</v>
      </c>
      <c r="D1570" s="9" t="s">
        <v>214</v>
      </c>
      <c r="E1570">
        <f>SUM(BIASA[[#This Row],[AWAL]]-BIASA[[#This Row],[KELUAR]])</f>
        <v>1</v>
      </c>
      <c r="F1570">
        <v>1</v>
      </c>
      <c r="G1570" t="str">
        <f>IFERROR(INDEX(masuk[CTN],MATCH("B"&amp;ROW()-ROWS($A$1:$A$2),masuk[id],0)),"")</f>
        <v/>
      </c>
      <c r="H1570">
        <f>SUMIF(keluar[concat],BIASA[[#This Row],[concat]],keluar[CTN])</f>
        <v>0</v>
      </c>
      <c r="I1570" s="16" t="str">
        <f>IF(BIASA[[#This Row],[CTN]]=BIASA[[#This Row],[AWAL]],"",BIASA[[#This Row],[CTN]])</f>
        <v/>
      </c>
    </row>
    <row r="1571" spans="1:9" x14ac:dyDescent="0.25">
      <c r="A1571" t="str">
        <f>LOWER(SUBSTITUTE(SUBSTITUTE(SUBSTITUTE(BIASA[[#This Row],[NAMA BARANG]]," ",""),"-",""),".",""))</f>
        <v>pcklgf39mobil3susun</v>
      </c>
      <c r="B1571">
        <f>IF(BIASA[[#This Row],[CTN]]=0,"",COUNT($B$2:$B1570)+1)</f>
        <v>1569</v>
      </c>
      <c r="C1571" t="s">
        <v>1842</v>
      </c>
      <c r="D1571" s="9" t="s">
        <v>223</v>
      </c>
      <c r="E1571">
        <f>SUM(BIASA[[#This Row],[AWAL]]-BIASA[[#This Row],[KELUAR]])</f>
        <v>8</v>
      </c>
      <c r="F1571">
        <v>8</v>
      </c>
      <c r="G1571" t="str">
        <f>IFERROR(INDEX(masuk[CTN],MATCH("B"&amp;ROW()-ROWS($A$1:$A$2),masuk[id],0)),"")</f>
        <v/>
      </c>
      <c r="H1571">
        <f>SUMIF(keluar[concat],BIASA[[#This Row],[concat]],keluar[CTN])</f>
        <v>0</v>
      </c>
      <c r="I1571" s="16" t="str">
        <f>IF(BIASA[[#This Row],[CTN]]=BIASA[[#This Row],[AWAL]],"",BIASA[[#This Row],[CTN]])</f>
        <v/>
      </c>
    </row>
    <row r="1572" spans="1:9" x14ac:dyDescent="0.25">
      <c r="A1572" t="str">
        <f>LOWER(SUBSTITUTE(SUBSTITUTE(SUBSTITUTE(BIASA[[#This Row],[NAMA BARANG]]," ",""),"-",""),".",""))</f>
        <v>pcklgh1113sheep(c12014)</v>
      </c>
      <c r="B1572">
        <f>IF(BIASA[[#This Row],[CTN]]=0,"",COUNT($B$2:$B1571)+1)</f>
        <v>1570</v>
      </c>
      <c r="C1572" t="s">
        <v>1843</v>
      </c>
      <c r="D1572" s="9" t="s">
        <v>2788</v>
      </c>
      <c r="E1572">
        <f>SUM(BIASA[[#This Row],[AWAL]]-BIASA[[#This Row],[KELUAR]])</f>
        <v>34</v>
      </c>
      <c r="F1572">
        <v>34</v>
      </c>
      <c r="G1572" t="str">
        <f>IFERROR(INDEX(masuk[CTN],MATCH("B"&amp;ROW()-ROWS($A$1:$A$2),masuk[id],0)),"")</f>
        <v/>
      </c>
      <c r="H1572">
        <f>SUMIF(keluar[concat],BIASA[[#This Row],[concat]],keluar[CTN])</f>
        <v>0</v>
      </c>
      <c r="I1572" s="16" t="str">
        <f>IF(BIASA[[#This Row],[CTN]]=BIASA[[#This Row],[AWAL]],"",BIASA[[#This Row],[CTN]])</f>
        <v/>
      </c>
    </row>
    <row r="1573" spans="1:9" x14ac:dyDescent="0.25">
      <c r="A1573" t="str">
        <f>LOWER(SUBSTITUTE(SUBSTITUTE(SUBSTITUTE(BIASA[[#This Row],[NAMA BARANG]]," ",""),"-",""),".",""))</f>
        <v>pcklgk367</v>
      </c>
      <c r="B1573">
        <f>IF(BIASA[[#This Row],[CTN]]=0,"",COUNT($B$2:$B1572)+1)</f>
        <v>1571</v>
      </c>
      <c r="C1573" t="s">
        <v>1844</v>
      </c>
      <c r="D1573" s="9" t="s">
        <v>235</v>
      </c>
      <c r="E1573">
        <f>SUM(BIASA[[#This Row],[AWAL]]-BIASA[[#This Row],[KELUAR]])</f>
        <v>6</v>
      </c>
      <c r="F1573">
        <v>6</v>
      </c>
      <c r="G1573" t="str">
        <f>IFERROR(INDEX(masuk[CTN],MATCH("B"&amp;ROW()-ROWS($A$1:$A$2),masuk[id],0)),"")</f>
        <v/>
      </c>
      <c r="H1573">
        <f>SUMIF(keluar[concat],BIASA[[#This Row],[concat]],keluar[CTN])</f>
        <v>0</v>
      </c>
      <c r="I1573" s="16" t="str">
        <f>IF(BIASA[[#This Row],[CTN]]=BIASA[[#This Row],[AWAL]],"",BIASA[[#This Row],[CTN]])</f>
        <v/>
      </c>
    </row>
    <row r="1574" spans="1:9" x14ac:dyDescent="0.25">
      <c r="A1574" t="str">
        <f>LOWER(SUBSTITUTE(SUBSTITUTE(SUBSTITUTE(BIASA[[#This Row],[NAMA BARANG]]," ",""),"-",""),".",""))</f>
        <v>pcklgkaraktersn7109</v>
      </c>
      <c r="B1574">
        <f>IF(BIASA[[#This Row],[CTN]]=0,"",COUNT($B$2:$B1573)+1)</f>
        <v>1572</v>
      </c>
      <c r="C1574" t="s">
        <v>1845</v>
      </c>
      <c r="D1574" s="9" t="s">
        <v>235</v>
      </c>
      <c r="E1574">
        <f>SUM(BIASA[[#This Row],[AWAL]]-BIASA[[#This Row],[KELUAR]])</f>
        <v>1</v>
      </c>
      <c r="F1574">
        <v>1</v>
      </c>
      <c r="G1574" t="str">
        <f>IFERROR(INDEX(masuk[CTN],MATCH("B"&amp;ROW()-ROWS($A$1:$A$2),masuk[id],0)),"")</f>
        <v/>
      </c>
      <c r="H1574">
        <f>SUMIF(keluar[concat],BIASA[[#This Row],[concat]],keluar[CTN])</f>
        <v>0</v>
      </c>
      <c r="I1574" s="16" t="str">
        <f>IF(BIASA[[#This Row],[CTN]]=BIASA[[#This Row],[AWAL]],"",BIASA[[#This Row],[CTN]])</f>
        <v/>
      </c>
    </row>
    <row r="1575" spans="1:9" x14ac:dyDescent="0.25">
      <c r="A1575" t="str">
        <f>LOWER(SUBSTITUTE(SUBSTITUTE(SUBSTITUTE(BIASA[[#This Row],[NAMA BARANG]]," ",""),"-",""),".",""))</f>
        <v>pcklgkt6612+stdset</v>
      </c>
      <c r="B1575">
        <f>IF(BIASA[[#This Row],[CTN]]=0,"",COUNT($B$2:$B1574)+1)</f>
        <v>1573</v>
      </c>
      <c r="C1575" t="s">
        <v>1846</v>
      </c>
      <c r="D1575" s="9" t="s">
        <v>235</v>
      </c>
      <c r="E1575">
        <f>SUM(BIASA[[#This Row],[AWAL]]-BIASA[[#This Row],[KELUAR]])</f>
        <v>1</v>
      </c>
      <c r="F1575">
        <v>1</v>
      </c>
      <c r="G1575" t="str">
        <f>IFERROR(INDEX(masuk[CTN],MATCH("B"&amp;ROW()-ROWS($A$1:$A$2),masuk[id],0)),"")</f>
        <v/>
      </c>
      <c r="H1575">
        <f>SUMIF(keluar[concat],BIASA[[#This Row],[concat]],keluar[CTN])</f>
        <v>0</v>
      </c>
      <c r="I1575" s="16" t="str">
        <f>IF(BIASA[[#This Row],[CTN]]=BIASA[[#This Row],[AWAL]],"",BIASA[[#This Row],[CTN]])</f>
        <v/>
      </c>
    </row>
    <row r="1576" spans="1:9" x14ac:dyDescent="0.25">
      <c r="A1576" t="str">
        <f>LOWER(SUBSTITUTE(SUBSTITUTE(SUBSTITUTE(BIASA[[#This Row],[NAMA BARANG]]," ",""),"-",""),".",""))</f>
        <v>pcklglpy992</v>
      </c>
      <c r="B1576">
        <f>IF(BIASA[[#This Row],[CTN]]=0,"",COUNT($B$2:$B1575)+1)</f>
        <v>1574</v>
      </c>
      <c r="C1576" t="s">
        <v>1847</v>
      </c>
      <c r="D1576" s="9" t="s">
        <v>225</v>
      </c>
      <c r="E1576">
        <f>SUM(BIASA[[#This Row],[AWAL]]-BIASA[[#This Row],[KELUAR]])</f>
        <v>3</v>
      </c>
      <c r="F1576">
        <v>3</v>
      </c>
      <c r="G1576" t="str">
        <f>IFERROR(INDEX(masuk[CTN],MATCH("B"&amp;ROW()-ROWS($A$1:$A$2),masuk[id],0)),"")</f>
        <v/>
      </c>
      <c r="H1576">
        <f>SUMIF(keluar[concat],BIASA[[#This Row],[concat]],keluar[CTN])</f>
        <v>0</v>
      </c>
      <c r="I1576" s="16" t="str">
        <f>IF(BIASA[[#This Row],[CTN]]=BIASA[[#This Row],[AWAL]],"",BIASA[[#This Row],[CTN]])</f>
        <v/>
      </c>
    </row>
    <row r="1577" spans="1:9" x14ac:dyDescent="0.25">
      <c r="A1577" t="str">
        <f>LOWER(SUBSTITUTE(SUBSTITUTE(SUBSTITUTE(BIASA[[#This Row],[NAMA BARANG]]," ",""),"-",""),".",""))</f>
        <v>pcklgqz1011kalkulator</v>
      </c>
      <c r="B1577">
        <f>IF(BIASA[[#This Row],[CTN]]=0,"",COUNT($B$2:$B1576)+1)</f>
        <v>1575</v>
      </c>
      <c r="C1577" t="s">
        <v>1848</v>
      </c>
      <c r="D1577" s="9" t="s">
        <v>212</v>
      </c>
      <c r="E1577">
        <f>SUM(BIASA[[#This Row],[AWAL]]-BIASA[[#This Row],[KELUAR]])</f>
        <v>30</v>
      </c>
      <c r="F1577">
        <v>30</v>
      </c>
      <c r="G1577" t="str">
        <f>IFERROR(INDEX(masuk[CTN],MATCH("B"&amp;ROW()-ROWS($A$1:$A$2),masuk[id],0)),"")</f>
        <v/>
      </c>
      <c r="H1577">
        <f>SUMIF(keluar[concat],BIASA[[#This Row],[concat]],keluar[CTN])</f>
        <v>0</v>
      </c>
      <c r="I1577" s="16" t="str">
        <f>IF(BIASA[[#This Row],[CTN]]=BIASA[[#This Row],[AWAL]],"",BIASA[[#This Row],[CTN]])</f>
        <v/>
      </c>
    </row>
    <row r="1578" spans="1:9" x14ac:dyDescent="0.25">
      <c r="A1578" t="str">
        <f>LOWER(SUBSTITUTE(SUBSTITUTE(SUBSTITUTE(BIASA[[#This Row],[NAMA BARANG]]," ",""),"-",""),".",""))</f>
        <v>pcklgqz5912</v>
      </c>
      <c r="B1578">
        <f>IF(BIASA[[#This Row],[CTN]]=0,"",COUNT($B$2:$B1577)+1)</f>
        <v>1576</v>
      </c>
      <c r="C1578" t="s">
        <v>1849</v>
      </c>
      <c r="D1578" s="9" t="s">
        <v>215</v>
      </c>
      <c r="E1578">
        <f>SUM(BIASA[[#This Row],[AWAL]]-BIASA[[#This Row],[KELUAR]])</f>
        <v>10</v>
      </c>
      <c r="F1578">
        <v>10</v>
      </c>
      <c r="G1578" t="str">
        <f>IFERROR(INDEX(masuk[CTN],MATCH("B"&amp;ROW()-ROWS($A$1:$A$2),masuk[id],0)),"")</f>
        <v/>
      </c>
      <c r="H1578">
        <f>SUMIF(keluar[concat],BIASA[[#This Row],[concat]],keluar[CTN])</f>
        <v>0</v>
      </c>
      <c r="I1578" s="16" t="str">
        <f>IF(BIASA[[#This Row],[CTN]]=BIASA[[#This Row],[AWAL]],"",BIASA[[#This Row],[CTN]])</f>
        <v/>
      </c>
    </row>
    <row r="1579" spans="1:9" x14ac:dyDescent="0.25">
      <c r="A1579" t="str">
        <f>LOWER(SUBSTITUTE(SUBSTITUTE(SUBSTITUTE(BIASA[[#This Row],[NAMA BARANG]]," ",""),"-",""),".",""))</f>
        <v>pcklgqz9011</v>
      </c>
      <c r="B1579">
        <f>IF(BIASA[[#This Row],[CTN]]=0,"",COUNT($B$2:$B1578)+1)</f>
        <v>1577</v>
      </c>
      <c r="C1579" t="s">
        <v>1850</v>
      </c>
      <c r="D1579" s="9" t="s">
        <v>3001</v>
      </c>
      <c r="E1579">
        <f>SUM(BIASA[[#This Row],[AWAL]]-BIASA[[#This Row],[KELUAR]])</f>
        <v>35</v>
      </c>
      <c r="F1579">
        <v>35</v>
      </c>
      <c r="G1579" t="str">
        <f>IFERROR(INDEX(masuk[CTN],MATCH("B"&amp;ROW()-ROWS($A$1:$A$2),masuk[id],0)),"")</f>
        <v/>
      </c>
      <c r="H1579">
        <f>SUMIF(keluar[concat],BIASA[[#This Row],[concat]],keluar[CTN])</f>
        <v>0</v>
      </c>
      <c r="I1579" s="16" t="str">
        <f>IF(BIASA[[#This Row],[CTN]]=BIASA[[#This Row],[AWAL]],"",BIASA[[#This Row],[CTN]])</f>
        <v/>
      </c>
    </row>
    <row r="1580" spans="1:9" x14ac:dyDescent="0.25">
      <c r="A1580" t="str">
        <f>LOWER(SUBSTITUTE(SUBSTITUTE(SUBSTITUTE(BIASA[[#This Row],[NAMA BARANG]]," ",""),"-",""),".",""))</f>
        <v>pcklgreta84</v>
      </c>
      <c r="B1580">
        <f>IF(BIASA[[#This Row],[CTN]]=0,"",COUNT($B$2:$B1579)+1)</f>
        <v>1578</v>
      </c>
      <c r="C1580" t="s">
        <v>1851</v>
      </c>
      <c r="D1580" s="9" t="s">
        <v>225</v>
      </c>
      <c r="E1580">
        <f>SUM(BIASA[[#This Row],[AWAL]]-BIASA[[#This Row],[KELUAR]])</f>
        <v>2</v>
      </c>
      <c r="F1580">
        <v>2</v>
      </c>
      <c r="G1580" t="str">
        <f>IFERROR(INDEX(masuk[CTN],MATCH("B"&amp;ROW()-ROWS($A$1:$A$2),masuk[id],0)),"")</f>
        <v/>
      </c>
      <c r="H1580">
        <f>SUMIF(keluar[concat],BIASA[[#This Row],[concat]],keluar[CTN])</f>
        <v>0</v>
      </c>
      <c r="I1580" s="16" t="str">
        <f>IF(BIASA[[#This Row],[CTN]]=BIASA[[#This Row],[AWAL]],"",BIASA[[#This Row],[CTN]])</f>
        <v/>
      </c>
    </row>
    <row r="1581" spans="1:9" x14ac:dyDescent="0.25">
      <c r="A1581" t="str">
        <f>LOWER(SUBSTITUTE(SUBSTITUTE(SUBSTITUTE(BIASA[[#This Row],[NAMA BARANG]]," ",""),"-",""),".",""))</f>
        <v>pcklgretd94kotak</v>
      </c>
      <c r="B1581">
        <f>IF(BIASA[[#This Row],[CTN]]=0,"",COUNT($B$2:$B1580)+1)</f>
        <v>1579</v>
      </c>
      <c r="C1581" t="s">
        <v>1852</v>
      </c>
      <c r="D1581" s="9" t="s">
        <v>2820</v>
      </c>
      <c r="E1581">
        <f>SUM(BIASA[[#This Row],[AWAL]]-BIASA[[#This Row],[KELUAR]])</f>
        <v>4</v>
      </c>
      <c r="F1581">
        <v>4</v>
      </c>
      <c r="G1581" t="str">
        <f>IFERROR(INDEX(masuk[CTN],MATCH("B"&amp;ROW()-ROWS($A$1:$A$2),masuk[id],0)),"")</f>
        <v/>
      </c>
      <c r="H1581">
        <f>SUMIF(keluar[concat],BIASA[[#This Row],[concat]],keluar[CTN])</f>
        <v>0</v>
      </c>
      <c r="I1581" s="16" t="str">
        <f>IF(BIASA[[#This Row],[CTN]]=BIASA[[#This Row],[AWAL]],"",BIASA[[#This Row],[CTN]])</f>
        <v/>
      </c>
    </row>
    <row r="1582" spans="1:9" x14ac:dyDescent="0.25">
      <c r="A1582" t="str">
        <f>LOWER(SUBSTITUTE(SUBSTITUTE(SUBSTITUTE(BIASA[[#This Row],[NAMA BARANG]]," ",""),"-",""),".",""))</f>
        <v>pcklgsetkt6601(blk)</v>
      </c>
      <c r="B1582">
        <f>IF(BIASA[[#This Row],[CTN]]=0,"",COUNT($B$2:$B1581)+1)</f>
        <v>1580</v>
      </c>
      <c r="C1582" t="s">
        <v>1853</v>
      </c>
      <c r="D1582" s="9">
        <v>192</v>
      </c>
      <c r="E1582">
        <f>SUM(BIASA[[#This Row],[AWAL]]-BIASA[[#This Row],[KELUAR]])</f>
        <v>61</v>
      </c>
      <c r="F1582">
        <v>61</v>
      </c>
      <c r="G1582" t="str">
        <f>IFERROR(INDEX(masuk[CTN],MATCH("B"&amp;ROW()-ROWS($A$1:$A$2),masuk[id],0)),"")</f>
        <v/>
      </c>
      <c r="H1582">
        <f>SUMIF(keluar[concat],BIASA[[#This Row],[concat]],keluar[CTN])</f>
        <v>0</v>
      </c>
      <c r="I1582" s="16" t="str">
        <f>IF(BIASA[[#This Row],[CTN]]=BIASA[[#This Row],[AWAL]],"",BIASA[[#This Row],[CTN]])</f>
        <v/>
      </c>
    </row>
    <row r="1583" spans="1:9" x14ac:dyDescent="0.25">
      <c r="A1583" t="str">
        <f>LOWER(SUBSTITUTE(SUBSTITUTE(SUBSTITUTE(BIASA[[#This Row],[NAMA BARANG]]," ",""),"-",""),".",""))</f>
        <v>pcklgsusunsika</v>
      </c>
      <c r="B1583">
        <f>IF(BIASA[[#This Row],[CTN]]=0,"",COUNT($B$2:$B1582)+1)</f>
        <v>1581</v>
      </c>
      <c r="C1583" t="s">
        <v>1854</v>
      </c>
      <c r="D1583" s="9" t="s">
        <v>216</v>
      </c>
      <c r="E1583">
        <f>SUM(BIASA[[#This Row],[AWAL]]-BIASA[[#This Row],[KELUAR]])</f>
        <v>15</v>
      </c>
      <c r="F1583">
        <v>15</v>
      </c>
      <c r="G1583" t="str">
        <f>IFERROR(INDEX(masuk[CTN],MATCH("B"&amp;ROW()-ROWS($A$1:$A$2),masuk[id],0)),"")</f>
        <v/>
      </c>
      <c r="H1583">
        <f>SUMIF(keluar[concat],BIASA[[#This Row],[concat]],keluar[CTN])</f>
        <v>0</v>
      </c>
      <c r="I1583" s="16" t="str">
        <f>IF(BIASA[[#This Row],[CTN]]=BIASA[[#This Row],[AWAL]],"",BIASA[[#This Row],[CTN]])</f>
        <v/>
      </c>
    </row>
    <row r="1584" spans="1:9" x14ac:dyDescent="0.25">
      <c r="A1584" t="str">
        <f>LOWER(SUBSTITUTE(SUBSTITUTE(SUBSTITUTE(BIASA[[#This Row],[NAMA BARANG]]," ",""),"-",""),".",""))</f>
        <v>pcklgzg6913</v>
      </c>
      <c r="B1584">
        <f>IF(BIASA[[#This Row],[CTN]]=0,"",COUNT($B$2:$B1583)+1)</f>
        <v>1582</v>
      </c>
      <c r="C1584" t="s">
        <v>1855</v>
      </c>
      <c r="D1584" s="9" t="s">
        <v>214</v>
      </c>
      <c r="E1584">
        <f>SUM(BIASA[[#This Row],[AWAL]]-BIASA[[#This Row],[KELUAR]])</f>
        <v>18</v>
      </c>
      <c r="F1584">
        <v>18</v>
      </c>
      <c r="G1584" t="str">
        <f>IFERROR(INDEX(masuk[CTN],MATCH("B"&amp;ROW()-ROWS($A$1:$A$2),masuk[id],0)),"")</f>
        <v/>
      </c>
      <c r="H1584">
        <f>SUMIF(keluar[concat],BIASA[[#This Row],[concat]],keluar[CTN])</f>
        <v>0</v>
      </c>
      <c r="I1584" s="16" t="str">
        <f>IF(BIASA[[#This Row],[CTN]]=BIASA[[#This Row],[AWAL]],"",BIASA[[#This Row],[CTN]])</f>
        <v/>
      </c>
    </row>
    <row r="1585" spans="1:9" x14ac:dyDescent="0.25">
      <c r="A1585" t="str">
        <f>LOWER(SUBSTITUTE(SUBSTITUTE(SUBSTITUTE(BIASA[[#This Row],[NAMA BARANG]]," ",""),"-",""),".",""))</f>
        <v>pckm2wtp</v>
      </c>
      <c r="B1585">
        <f>IF(BIASA[[#This Row],[CTN]]=0,"",COUNT($B$2:$B1584)+1)</f>
        <v>1583</v>
      </c>
      <c r="C1585" t="s">
        <v>1856</v>
      </c>
      <c r="E1585">
        <f>SUM(BIASA[[#This Row],[AWAL]]-BIASA[[#This Row],[KELUAR]])</f>
        <v>2</v>
      </c>
      <c r="F1585">
        <v>2</v>
      </c>
      <c r="G1585" t="str">
        <f>IFERROR(INDEX(masuk[CTN],MATCH("B"&amp;ROW()-ROWS($A$1:$A$2),masuk[id],0)),"")</f>
        <v/>
      </c>
      <c r="H1585">
        <f>SUMIF(keluar[concat],BIASA[[#This Row],[concat]],keluar[CTN])</f>
        <v>0</v>
      </c>
      <c r="I1585" s="16" t="str">
        <f>IF(BIASA[[#This Row],[CTN]]=BIASA[[#This Row],[AWAL]],"",BIASA[[#This Row],[CTN]])</f>
        <v/>
      </c>
    </row>
    <row r="1586" spans="1:9" x14ac:dyDescent="0.25">
      <c r="A1586" t="str">
        <f>LOWER(SUBSTITUTE(SUBSTITUTE(SUBSTITUTE(BIASA[[#This Row],[NAMA BARANG]]," ",""),"-",""),".",""))</f>
        <v>pckm21(5)/311a(2)</v>
      </c>
      <c r="B1586">
        <f>IF(BIASA[[#This Row],[CTN]]=0,"",COUNT($B$2:$B1585)+1)</f>
        <v>1584</v>
      </c>
      <c r="C1586" t="s">
        <v>1857</v>
      </c>
      <c r="D1586" s="9" t="s">
        <v>214</v>
      </c>
      <c r="E1586">
        <f>SUM(BIASA[[#This Row],[AWAL]]-BIASA[[#This Row],[KELUAR]])</f>
        <v>7</v>
      </c>
      <c r="F1586">
        <v>7</v>
      </c>
      <c r="G1586" t="str">
        <f>IFERROR(INDEX(masuk[CTN],MATCH("B"&amp;ROW()-ROWS($A$1:$A$2),masuk[id],0)),"")</f>
        <v/>
      </c>
      <c r="H1586">
        <f>SUMIF(keluar[concat],BIASA[[#This Row],[concat]],keluar[CTN])</f>
        <v>0</v>
      </c>
      <c r="I1586" s="16" t="str">
        <f>IF(BIASA[[#This Row],[CTN]]=BIASA[[#This Row],[AWAL]],"",BIASA[[#This Row],[CTN]])</f>
        <v/>
      </c>
    </row>
    <row r="1587" spans="1:9" x14ac:dyDescent="0.25">
      <c r="A1587" t="str">
        <f>LOWER(SUBSTITUTE(SUBSTITUTE(SUBSTITUTE(BIASA[[#This Row],[NAMA BARANG]]," ",""),"-",""),".",""))</f>
        <v>pckm22(11)/km23(7)</v>
      </c>
      <c r="B1587">
        <f>IF(BIASA[[#This Row],[CTN]]=0,"",COUNT($B$2:$B1586)+1)</f>
        <v>1585</v>
      </c>
      <c r="C1587" t="s">
        <v>1858</v>
      </c>
      <c r="D1587" s="9" t="s">
        <v>214</v>
      </c>
      <c r="E1587">
        <f>SUM(BIASA[[#This Row],[AWAL]]-BIASA[[#This Row],[KELUAR]])</f>
        <v>18</v>
      </c>
      <c r="F1587">
        <v>18</v>
      </c>
      <c r="G1587" t="str">
        <f>IFERROR(INDEX(masuk[CTN],MATCH("B"&amp;ROW()-ROWS($A$1:$A$2),masuk[id],0)),"")</f>
        <v/>
      </c>
      <c r="H1587">
        <f>SUMIF(keluar[concat],BIASA[[#This Row],[concat]],keluar[CTN])</f>
        <v>0</v>
      </c>
      <c r="I1587" s="16" t="str">
        <f>IF(BIASA[[#This Row],[CTN]]=BIASA[[#This Row],[AWAL]],"",BIASA[[#This Row],[CTN]])</f>
        <v/>
      </c>
    </row>
    <row r="1588" spans="1:9" x14ac:dyDescent="0.25">
      <c r="A1588" t="str">
        <f>LOWER(SUBSTITUTE(SUBSTITUTE(SUBSTITUTE(BIASA[[#This Row],[NAMA BARANG]]," ",""),"-",""),".",""))</f>
        <v>pckm30c(blk)</v>
      </c>
      <c r="B1588">
        <f>IF(BIASA[[#This Row],[CTN]]=0,"",COUNT($B$2:$B1587)+1)</f>
        <v>1586</v>
      </c>
      <c r="C1588" t="s">
        <v>1859</v>
      </c>
      <c r="D1588" s="9" t="s">
        <v>2883</v>
      </c>
      <c r="E1588">
        <f>SUM(BIASA[[#This Row],[AWAL]]-BIASA[[#This Row],[KELUAR]])</f>
        <v>11</v>
      </c>
      <c r="F1588">
        <v>11</v>
      </c>
      <c r="G1588" t="str">
        <f>IFERROR(INDEX(masuk[CTN],MATCH("B"&amp;ROW()-ROWS($A$1:$A$2),masuk[id],0)),"")</f>
        <v/>
      </c>
      <c r="H1588">
        <f>SUMIF(keluar[concat],BIASA[[#This Row],[concat]],keluar[CTN])</f>
        <v>0</v>
      </c>
      <c r="I1588" s="16" t="str">
        <f>IF(BIASA[[#This Row],[CTN]]=BIASA[[#This Row],[AWAL]],"",BIASA[[#This Row],[CTN]])</f>
        <v/>
      </c>
    </row>
    <row r="1589" spans="1:9" x14ac:dyDescent="0.25">
      <c r="A1589" t="str">
        <f>LOWER(SUBSTITUTE(SUBSTITUTE(SUBSTITUTE(BIASA[[#This Row],[NAMA BARANG]]," ",""),"-",""),".",""))</f>
        <v>pckodek22</v>
      </c>
      <c r="B1589">
        <f>IF(BIASA[[#This Row],[CTN]]=0,"",COUNT($B$2:$B1588)+1)</f>
        <v>1587</v>
      </c>
      <c r="C1589" t="s">
        <v>1860</v>
      </c>
      <c r="D1589" s="9" t="s">
        <v>2875</v>
      </c>
      <c r="E1589">
        <f>SUM(BIASA[[#This Row],[AWAL]]-BIASA[[#This Row],[KELUAR]])</f>
        <v>64</v>
      </c>
      <c r="F1589">
        <v>64</v>
      </c>
      <c r="G1589" t="str">
        <f>IFERROR(INDEX(masuk[CTN],MATCH("B"&amp;ROW()-ROWS($A$1:$A$2),masuk[id],0)),"")</f>
        <v/>
      </c>
      <c r="H1589">
        <f>SUMIF(keluar[concat],BIASA[[#This Row],[concat]],keluar[CTN])</f>
        <v>0</v>
      </c>
      <c r="I1589" s="16" t="str">
        <f>IF(BIASA[[#This Row],[CTN]]=BIASA[[#This Row],[AWAL]],"",BIASA[[#This Row],[CTN]])</f>
        <v/>
      </c>
    </row>
    <row r="1590" spans="1:9" x14ac:dyDescent="0.25">
      <c r="A1590" t="str">
        <f>LOWER(SUBSTITUTE(SUBSTITUTE(SUBSTITUTE(BIASA[[#This Row],[NAMA BARANG]]," ",""),"-",""),".",""))</f>
        <v>pckrtlampu3320</v>
      </c>
      <c r="B1590">
        <f>IF(BIASA[[#This Row],[CTN]]=0,"",COUNT($B$2:$B1589)+1)</f>
        <v>1588</v>
      </c>
      <c r="C1590" t="s">
        <v>1861</v>
      </c>
      <c r="D1590" s="9" t="s">
        <v>215</v>
      </c>
      <c r="E1590">
        <f>SUM(BIASA[[#This Row],[AWAL]]-BIASA[[#This Row],[KELUAR]])</f>
        <v>16</v>
      </c>
      <c r="F1590">
        <v>16</v>
      </c>
      <c r="G1590" t="str">
        <f>IFERROR(INDEX(masuk[CTN],MATCH("B"&amp;ROW()-ROWS($A$1:$A$2),masuk[id],0)),"")</f>
        <v/>
      </c>
      <c r="H1590">
        <f>SUMIF(keluar[concat],BIASA[[#This Row],[concat]],keluar[CTN])</f>
        <v>0</v>
      </c>
      <c r="I1590" s="16" t="str">
        <f>IF(BIASA[[#This Row],[CTN]]=BIASA[[#This Row],[AWAL]],"",BIASA[[#This Row],[CTN]])</f>
        <v/>
      </c>
    </row>
    <row r="1591" spans="1:9" x14ac:dyDescent="0.25">
      <c r="A1591" t="str">
        <f>LOWER(SUBSTITUTE(SUBSTITUTE(SUBSTITUTE(BIASA[[#This Row],[NAMA BARANG]]," ",""),"-",""),".",""))</f>
        <v>pckw2255</v>
      </c>
      <c r="B1591">
        <f>IF(BIASA[[#This Row],[CTN]]=0,"",COUNT($B$2:$B1590)+1)</f>
        <v>1589</v>
      </c>
      <c r="C1591" t="s">
        <v>1862</v>
      </c>
      <c r="D1591" s="9" t="s">
        <v>206</v>
      </c>
      <c r="E1591">
        <f>SUM(BIASA[[#This Row],[AWAL]]-BIASA[[#This Row],[KELUAR]])</f>
        <v>1</v>
      </c>
      <c r="F1591">
        <v>1</v>
      </c>
      <c r="G1591" t="str">
        <f>IFERROR(INDEX(masuk[CTN],MATCH("B"&amp;ROW()-ROWS($A$1:$A$2),masuk[id],0)),"")</f>
        <v/>
      </c>
      <c r="H1591">
        <f>SUMIF(keluar[concat],BIASA[[#This Row],[concat]],keluar[CTN])</f>
        <v>0</v>
      </c>
      <c r="I1591" s="16" t="str">
        <f>IF(BIASA[[#This Row],[CTN]]=BIASA[[#This Row],[AWAL]],"",BIASA[[#This Row],[CTN]])</f>
        <v/>
      </c>
    </row>
    <row r="1592" spans="1:9" x14ac:dyDescent="0.25">
      <c r="A1592" t="str">
        <f>LOWER(SUBSTITUTE(SUBSTITUTE(SUBSTITUTE(BIASA[[#This Row],[NAMA BARANG]]," ",""),"-",""),".",""))</f>
        <v>pckx20102disneyc16161(atas)</v>
      </c>
      <c r="B1592">
        <f>IF(BIASA[[#This Row],[CTN]]=0,"",COUNT($B$2:$B1591)+1)</f>
        <v>1590</v>
      </c>
      <c r="C1592" t="s">
        <v>1863</v>
      </c>
      <c r="D1592" s="9" t="s">
        <v>212</v>
      </c>
      <c r="E1592">
        <f>SUM(BIASA[[#This Row],[AWAL]]-BIASA[[#This Row],[KELUAR]])</f>
        <v>1</v>
      </c>
      <c r="F1592">
        <v>1</v>
      </c>
      <c r="G1592" t="str">
        <f>IFERROR(INDEX(masuk[CTN],MATCH("B"&amp;ROW()-ROWS($A$1:$A$2),masuk[id],0)),"")</f>
        <v/>
      </c>
      <c r="H1592">
        <f>SUMIF(keluar[concat],BIASA[[#This Row],[concat]],keluar[CTN])</f>
        <v>0</v>
      </c>
      <c r="I1592" s="16" t="str">
        <f>IF(BIASA[[#This Row],[CTN]]=BIASA[[#This Row],[AWAL]],"",BIASA[[#This Row],[CTN]])</f>
        <v/>
      </c>
    </row>
    <row r="1593" spans="1:9" x14ac:dyDescent="0.25">
      <c r="A1593" t="str">
        <f>LOWER(SUBSTITUTE(SUBSTITUTE(SUBSTITUTE(BIASA[[#This Row],[NAMA BARANG]]," ",""),"-",""),".",""))</f>
        <v>pcla1005/fahma</v>
      </c>
      <c r="B1593">
        <f>IF(BIASA[[#This Row],[CTN]]=0,"",COUNT($B$2:$B1592)+1)</f>
        <v>1591</v>
      </c>
      <c r="C1593" t="s">
        <v>1864</v>
      </c>
      <c r="D1593" s="9" t="s">
        <v>2960</v>
      </c>
      <c r="E1593">
        <f>SUM(BIASA[[#This Row],[AWAL]]-BIASA[[#This Row],[KELUAR]])</f>
        <v>1</v>
      </c>
      <c r="F1593">
        <v>1</v>
      </c>
      <c r="G1593" t="str">
        <f>IFERROR(INDEX(masuk[CTN],MATCH("B"&amp;ROW()-ROWS($A$1:$A$2),masuk[id],0)),"")</f>
        <v/>
      </c>
      <c r="H1593">
        <f>SUMIF(keluar[concat],BIASA[[#This Row],[concat]],keluar[CTN])</f>
        <v>0</v>
      </c>
      <c r="I1593" s="16" t="str">
        <f>IF(BIASA[[#This Row],[CTN]]=BIASA[[#This Row],[AWAL]],"",BIASA[[#This Row],[CTN]])</f>
        <v/>
      </c>
    </row>
    <row r="1594" spans="1:9" x14ac:dyDescent="0.25">
      <c r="A1594" t="str">
        <f>LOWER(SUBSTITUTE(SUBSTITUTE(SUBSTITUTE(BIASA[[#This Row],[NAMA BARANG]]," ",""),"-",""),".",""))</f>
        <v>pclce393/a/segi</v>
      </c>
      <c r="B1594">
        <f>IF(BIASA[[#This Row],[CTN]]=0,"",COUNT($B$2:$B1593)+1)</f>
        <v>1592</v>
      </c>
      <c r="C1594" t="s">
        <v>1865</v>
      </c>
      <c r="D1594" s="9" t="s">
        <v>2787</v>
      </c>
      <c r="E1594">
        <f>SUM(BIASA[[#This Row],[AWAL]]-BIASA[[#This Row],[KELUAR]])</f>
        <v>1</v>
      </c>
      <c r="F1594">
        <v>1</v>
      </c>
      <c r="G1594" t="str">
        <f>IFERROR(INDEX(masuk[CTN],MATCH("B"&amp;ROW()-ROWS($A$1:$A$2),masuk[id],0)),"")</f>
        <v/>
      </c>
      <c r="H1594">
        <f>SUMIF(keluar[concat],BIASA[[#This Row],[concat]],keluar[CTN])</f>
        <v>0</v>
      </c>
      <c r="I1594" s="16" t="str">
        <f>IF(BIASA[[#This Row],[CTN]]=BIASA[[#This Row],[AWAL]],"",BIASA[[#This Row],[CTN]])</f>
        <v/>
      </c>
    </row>
    <row r="1595" spans="1:9" x14ac:dyDescent="0.25">
      <c r="A1595" t="str">
        <f>LOWER(SUBSTITUTE(SUBSTITUTE(SUBSTITUTE(BIASA[[#This Row],[NAMA BARANG]]," ",""),"-",""),".",""))</f>
        <v>pclxt9907</v>
      </c>
      <c r="B1595">
        <f>IF(BIASA[[#This Row],[CTN]]=0,"",COUNT($B$2:$B1594)+1)</f>
        <v>1593</v>
      </c>
      <c r="C1595" t="s">
        <v>1866</v>
      </c>
      <c r="D1595" s="9" t="s">
        <v>2787</v>
      </c>
      <c r="E1595">
        <f>SUM(BIASA[[#This Row],[AWAL]]-BIASA[[#This Row],[KELUAR]])</f>
        <v>1</v>
      </c>
      <c r="F1595">
        <v>1</v>
      </c>
      <c r="G1595" t="str">
        <f>IFERROR(INDEX(masuk[CTN],MATCH("B"&amp;ROW()-ROWS($A$1:$A$2),masuk[id],0)),"")</f>
        <v/>
      </c>
      <c r="H1595">
        <f>SUMIF(keluar[concat],BIASA[[#This Row],[concat]],keluar[CTN])</f>
        <v>0</v>
      </c>
      <c r="I1595" s="16" t="str">
        <f>IF(BIASA[[#This Row],[CTN]]=BIASA[[#This Row],[AWAL]],"",BIASA[[#This Row],[CTN]])</f>
        <v/>
      </c>
    </row>
    <row r="1596" spans="1:9" x14ac:dyDescent="0.25">
      <c r="A1596" t="str">
        <f>LOWER(SUBSTITUTE(SUBSTITUTE(SUBSTITUTE(BIASA[[#This Row],[NAMA BARANG]]," ",""),"-",""),".",""))</f>
        <v>pclzm3452</v>
      </c>
      <c r="B1596">
        <f>IF(BIASA[[#This Row],[CTN]]=0,"",COUNT($B$2:$B1595)+1)</f>
        <v>1594</v>
      </c>
      <c r="C1596" t="s">
        <v>1867</v>
      </c>
      <c r="D1596" s="9" t="s">
        <v>2820</v>
      </c>
      <c r="E1596">
        <f>SUM(BIASA[[#This Row],[AWAL]]-BIASA[[#This Row],[KELUAR]])</f>
        <v>1</v>
      </c>
      <c r="F1596">
        <v>1</v>
      </c>
      <c r="G1596" t="str">
        <f>IFERROR(INDEX(masuk[CTN],MATCH("B"&amp;ROW()-ROWS($A$1:$A$2),masuk[id],0)),"")</f>
        <v/>
      </c>
      <c r="H1596">
        <f>SUMIF(keluar[concat],BIASA[[#This Row],[concat]],keluar[CTN])</f>
        <v>0</v>
      </c>
      <c r="I1596" s="16" t="str">
        <f>IF(BIASA[[#This Row],[CTN]]=BIASA[[#This Row],[AWAL]],"",BIASA[[#This Row],[CTN]])</f>
        <v/>
      </c>
    </row>
    <row r="1597" spans="1:9" x14ac:dyDescent="0.25">
      <c r="A1597" t="str">
        <f>LOWER(SUBSTITUTE(SUBSTITUTE(SUBSTITUTE(BIASA[[#This Row],[NAMA BARANG]]," ",""),"-",""),".",""))</f>
        <v>pclampu66351unicorn</v>
      </c>
      <c r="B1597">
        <f>IF(BIASA[[#This Row],[CTN]]=0,"",COUNT($B$2:$B1596)+1)</f>
        <v>1595</v>
      </c>
      <c r="C1597" t="s">
        <v>1868</v>
      </c>
      <c r="D1597" s="9" t="s">
        <v>2769</v>
      </c>
      <c r="E1597">
        <f>SUM(BIASA[[#This Row],[AWAL]]-BIASA[[#This Row],[KELUAR]])</f>
        <v>2</v>
      </c>
      <c r="F1597">
        <v>2</v>
      </c>
      <c r="G1597" t="str">
        <f>IFERROR(INDEX(masuk[CTN],MATCH("B"&amp;ROW()-ROWS($A$1:$A$2),masuk[id],0)),"")</f>
        <v/>
      </c>
      <c r="H1597">
        <f>SUMIF(keluar[concat],BIASA[[#This Row],[concat]],keluar[CTN])</f>
        <v>0</v>
      </c>
      <c r="I1597" s="16" t="str">
        <f>IF(BIASA[[#This Row],[CTN]]=BIASA[[#This Row],[AWAL]],"",BIASA[[#This Row],[CTN]])</f>
        <v/>
      </c>
    </row>
    <row r="1598" spans="1:9" x14ac:dyDescent="0.25">
      <c r="A1598" t="str">
        <f>LOWER(SUBSTITUTE(SUBSTITUTE(SUBSTITUTE(BIASA[[#This Row],[NAMA BARANG]]," ",""),"-",""),".",""))</f>
        <v>pclampu66352lol</v>
      </c>
      <c r="B1598">
        <f>IF(BIASA[[#This Row],[CTN]]=0,"",COUNT($B$2:$B1597)+1)</f>
        <v>1596</v>
      </c>
      <c r="C1598" t="s">
        <v>1869</v>
      </c>
      <c r="D1598" s="9" t="s">
        <v>2769</v>
      </c>
      <c r="E1598">
        <f>SUM(BIASA[[#This Row],[AWAL]]-BIASA[[#This Row],[KELUAR]])</f>
        <v>2</v>
      </c>
      <c r="F1598">
        <v>2</v>
      </c>
      <c r="G1598" t="str">
        <f>IFERROR(INDEX(masuk[CTN],MATCH("B"&amp;ROW()-ROWS($A$1:$A$2),masuk[id],0)),"")</f>
        <v/>
      </c>
      <c r="H1598">
        <f>SUMIF(keluar[concat],BIASA[[#This Row],[concat]],keluar[CTN])</f>
        <v>0</v>
      </c>
      <c r="I1598" s="16" t="str">
        <f>IF(BIASA[[#This Row],[CTN]]=BIASA[[#This Row],[AWAL]],"",BIASA[[#This Row],[CTN]])</f>
        <v/>
      </c>
    </row>
    <row r="1599" spans="1:9" x14ac:dyDescent="0.25">
      <c r="A1599" t="str">
        <f>LOWER(SUBSTITUTE(SUBSTITUTE(SUBSTITUTE(BIASA[[#This Row],[NAMA BARANG]]," ",""),"-",""),".",""))</f>
        <v>pclampu66352lol</v>
      </c>
      <c r="B1599">
        <f>IF(BIASA[[#This Row],[CTN]]=0,"",COUNT($B$2:$B1598)+1)</f>
        <v>1597</v>
      </c>
      <c r="C1599" t="s">
        <v>1869</v>
      </c>
      <c r="D1599" s="9" t="s">
        <v>2960</v>
      </c>
      <c r="E1599">
        <f>SUM(BIASA[[#This Row],[AWAL]]-BIASA[[#This Row],[KELUAR]])</f>
        <v>5</v>
      </c>
      <c r="F1599">
        <v>5</v>
      </c>
      <c r="G1599" t="str">
        <f>IFERROR(INDEX(masuk[CTN],MATCH("B"&amp;ROW()-ROWS($A$1:$A$2),masuk[id],0)),"")</f>
        <v/>
      </c>
      <c r="H1599">
        <f>SUMIF(keluar[concat],BIASA[[#This Row],[concat]],keluar[CTN])</f>
        <v>0</v>
      </c>
      <c r="I1599" s="16" t="str">
        <f>IF(BIASA[[#This Row],[CTN]]=BIASA[[#This Row],[AWAL]],"",BIASA[[#This Row],[CTN]])</f>
        <v/>
      </c>
    </row>
    <row r="1600" spans="1:9" x14ac:dyDescent="0.25">
      <c r="A1600" t="str">
        <f>LOWER(SUBSTITUTE(SUBSTITUTE(SUBSTITUTE(BIASA[[#This Row],[NAMA BARANG]]," ",""),"-",""),".",""))</f>
        <v>pclampu66355bts</v>
      </c>
      <c r="B1600">
        <f>IF(BIASA[[#This Row],[CTN]]=0,"",COUNT($B$2:$B1599)+1)</f>
        <v>1598</v>
      </c>
      <c r="C1600" t="s">
        <v>1870</v>
      </c>
      <c r="D1600" s="9" t="s">
        <v>2960</v>
      </c>
      <c r="E1600">
        <f>SUM(BIASA[[#This Row],[AWAL]]-BIASA[[#This Row],[KELUAR]])</f>
        <v>5</v>
      </c>
      <c r="F1600">
        <v>5</v>
      </c>
      <c r="G1600" t="str">
        <f>IFERROR(INDEX(masuk[CTN],MATCH("B"&amp;ROW()-ROWS($A$1:$A$2),masuk[id],0)),"")</f>
        <v/>
      </c>
      <c r="H1600">
        <f>SUMIF(keluar[concat],BIASA[[#This Row],[concat]],keluar[CTN])</f>
        <v>0</v>
      </c>
      <c r="I1600" s="16" t="str">
        <f>IF(BIASA[[#This Row],[CTN]]=BIASA[[#This Row],[AWAL]],"",BIASA[[#This Row],[CTN]])</f>
        <v/>
      </c>
    </row>
    <row r="1601" spans="1:9" x14ac:dyDescent="0.25">
      <c r="A1601" t="str">
        <f>LOWER(SUBSTITUTE(SUBSTITUTE(SUBSTITUTE(BIASA[[#This Row],[NAMA BARANG]]," ",""),"-",""),".",""))</f>
        <v>pclampu66361unicorn</v>
      </c>
      <c r="B1601">
        <f>IF(BIASA[[#This Row],[CTN]]=0,"",COUNT($B$2:$B1600)+1)</f>
        <v>1599</v>
      </c>
      <c r="C1601" t="s">
        <v>1871</v>
      </c>
      <c r="D1601" s="9" t="s">
        <v>2960</v>
      </c>
      <c r="E1601">
        <f>SUM(BIASA[[#This Row],[AWAL]]-BIASA[[#This Row],[KELUAR]])</f>
        <v>1</v>
      </c>
      <c r="F1601">
        <v>1</v>
      </c>
      <c r="G1601" t="str">
        <f>IFERROR(INDEX(masuk[CTN],MATCH("B"&amp;ROW()-ROWS($A$1:$A$2),masuk[id],0)),"")</f>
        <v/>
      </c>
      <c r="H1601">
        <f>SUMIF(keluar[concat],BIASA[[#This Row],[concat]],keluar[CTN])</f>
        <v>0</v>
      </c>
      <c r="I1601" s="16" t="str">
        <f>IF(BIASA[[#This Row],[CTN]]=BIASA[[#This Row],[AWAL]],"",BIASA[[#This Row],[CTN]])</f>
        <v/>
      </c>
    </row>
    <row r="1602" spans="1:9" x14ac:dyDescent="0.25">
      <c r="A1602" t="str">
        <f>LOWER(SUBSTITUTE(SUBSTITUTE(SUBSTITUTE(BIASA[[#This Row],[NAMA BARANG]]," ",""),"-",""),".",""))</f>
        <v>pclampu66362lol</v>
      </c>
      <c r="B1602">
        <f>IF(BIASA[[#This Row],[CTN]]=0,"",COUNT($B$2:$B1601)+1)</f>
        <v>1600</v>
      </c>
      <c r="C1602" t="s">
        <v>1872</v>
      </c>
      <c r="D1602" s="9" t="s">
        <v>2769</v>
      </c>
      <c r="E1602">
        <f>SUM(BIASA[[#This Row],[AWAL]]-BIASA[[#This Row],[KELUAR]])</f>
        <v>4</v>
      </c>
      <c r="F1602">
        <v>4</v>
      </c>
      <c r="G1602" t="str">
        <f>IFERROR(INDEX(masuk[CTN],MATCH("B"&amp;ROW()-ROWS($A$1:$A$2),masuk[id],0)),"")</f>
        <v/>
      </c>
      <c r="H1602">
        <f>SUMIF(keluar[concat],BIASA[[#This Row],[concat]],keluar[CTN])</f>
        <v>0</v>
      </c>
      <c r="I1602" s="16" t="str">
        <f>IF(BIASA[[#This Row],[CTN]]=BIASA[[#This Row],[AWAL]],"",BIASA[[#This Row],[CTN]])</f>
        <v/>
      </c>
    </row>
    <row r="1603" spans="1:9" x14ac:dyDescent="0.25">
      <c r="A1603" t="str">
        <f>LOWER(SUBSTITUTE(SUBSTITUTE(SUBSTITUTE(BIASA[[#This Row],[NAMA BARANG]]," ",""),"-",""),".",""))</f>
        <v>pclampu66362lol</v>
      </c>
      <c r="B1603">
        <f>IF(BIASA[[#This Row],[CTN]]=0,"",COUNT($B$2:$B1602)+1)</f>
        <v>1601</v>
      </c>
      <c r="C1603" t="s">
        <v>1872</v>
      </c>
      <c r="D1603" s="9" t="s">
        <v>2960</v>
      </c>
      <c r="E1603">
        <f>SUM(BIASA[[#This Row],[AWAL]]-BIASA[[#This Row],[KELUAR]])</f>
        <v>5</v>
      </c>
      <c r="F1603">
        <v>5</v>
      </c>
      <c r="G1603" t="str">
        <f>IFERROR(INDEX(masuk[CTN],MATCH("B"&amp;ROW()-ROWS($A$1:$A$2),masuk[id],0)),"")</f>
        <v/>
      </c>
      <c r="H1603">
        <f>SUMIF(keluar[concat],BIASA[[#This Row],[concat]],keluar[CTN])</f>
        <v>0</v>
      </c>
      <c r="I1603" s="16" t="str">
        <f>IF(BIASA[[#This Row],[CTN]]=BIASA[[#This Row],[AWAL]],"",BIASA[[#This Row],[CTN]])</f>
        <v/>
      </c>
    </row>
    <row r="1604" spans="1:9" s="23" customFormat="1" x14ac:dyDescent="0.25">
      <c r="A1604" t="str">
        <f>LOWER(SUBSTITUTE(SUBSTITUTE(SUBSTITUTE(BIASA[[#This Row],[NAMA BARANG]]," ",""),"-",""),".",""))</f>
        <v>pclampu66363avenger</v>
      </c>
      <c r="B1604">
        <f>IF(BIASA[[#This Row],[CTN]]=0,"",COUNT($B$2:$B1603)+1)</f>
        <v>1602</v>
      </c>
      <c r="C1604" t="s">
        <v>1873</v>
      </c>
      <c r="D1604" s="9" t="s">
        <v>2960</v>
      </c>
      <c r="E1604">
        <f>SUM(BIASA[[#This Row],[AWAL]]-BIASA[[#This Row],[KELUAR]])</f>
        <v>3</v>
      </c>
      <c r="F1604">
        <v>3</v>
      </c>
      <c r="G1604" t="str">
        <f>IFERROR(INDEX(masuk[CTN],MATCH("B"&amp;ROW()-ROWS($A$1:$A$2),masuk[id],0)),"")</f>
        <v/>
      </c>
      <c r="H1604">
        <f>SUMIF(keluar[concat],BIASA[[#This Row],[concat]],keluar[CTN])</f>
        <v>0</v>
      </c>
      <c r="I1604" s="16" t="str">
        <f>IF(BIASA[[#This Row],[CTN]]=BIASA[[#This Row],[AWAL]],"",BIASA[[#This Row],[CTN]])</f>
        <v/>
      </c>
    </row>
    <row r="1605" spans="1:9" x14ac:dyDescent="0.25">
      <c r="A1605" t="str">
        <f>LOWER(SUBSTITUTE(SUBSTITUTE(SUBSTITUTE(BIASA[[#This Row],[NAMA BARANG]]," ",""),"-",""),".",""))</f>
        <v>pclampu66366bt21</v>
      </c>
      <c r="B1605">
        <f>IF(BIASA[[#This Row],[CTN]]=0,"",COUNT($B$2:$B1604)+1)</f>
        <v>1603</v>
      </c>
      <c r="C1605" t="s">
        <v>1874</v>
      </c>
      <c r="D1605" s="9" t="s">
        <v>2960</v>
      </c>
      <c r="E1605">
        <f>SUM(BIASA[[#This Row],[AWAL]]-BIASA[[#This Row],[KELUAR]])</f>
        <v>25</v>
      </c>
      <c r="F1605">
        <v>25</v>
      </c>
      <c r="G1605" t="str">
        <f>IFERROR(INDEX(masuk[CTN],MATCH("B"&amp;ROW()-ROWS($A$1:$A$2),masuk[id],0)),"")</f>
        <v/>
      </c>
      <c r="H1605">
        <f>SUMIF(keluar[concat],BIASA[[#This Row],[concat]],keluar[CTN])</f>
        <v>0</v>
      </c>
      <c r="I1605" s="16" t="str">
        <f>IF(BIASA[[#This Row],[CTN]]=BIASA[[#This Row],[AWAL]],"",BIASA[[#This Row],[CTN]])</f>
        <v/>
      </c>
    </row>
    <row r="1606" spans="1:9" x14ac:dyDescent="0.25">
      <c r="A1606" t="str">
        <f>LOWER(SUBSTITUTE(SUBSTITUTE(SUBSTITUTE(BIASA[[#This Row],[NAMA BARANG]]," ",""),"-",""),".",""))</f>
        <v>pcm65009kb</v>
      </c>
      <c r="B1606">
        <f>IF(BIASA[[#This Row],[CTN]]=0,"",COUNT($B$2:$B1605)+1)</f>
        <v>1604</v>
      </c>
      <c r="C1606" t="s">
        <v>1875</v>
      </c>
      <c r="D1606" s="9" t="s">
        <v>223</v>
      </c>
      <c r="E1606">
        <f>SUM(BIASA[[#This Row],[AWAL]]-BIASA[[#This Row],[KELUAR]])</f>
        <v>1</v>
      </c>
      <c r="F1606">
        <v>1</v>
      </c>
      <c r="G1606" t="str">
        <f>IFERROR(INDEX(masuk[CTN],MATCH("B"&amp;ROW()-ROWS($A$1:$A$2),masuk[id],0)),"")</f>
        <v/>
      </c>
      <c r="H1606">
        <f>SUMIF(keluar[concat],BIASA[[#This Row],[concat]],keluar[CTN])</f>
        <v>0</v>
      </c>
      <c r="I1606" s="16" t="str">
        <f>IF(BIASA[[#This Row],[CTN]]=BIASA[[#This Row],[AWAL]],"",BIASA[[#This Row],[CTN]])</f>
        <v/>
      </c>
    </row>
    <row r="1607" spans="1:9" x14ac:dyDescent="0.25">
      <c r="A1607" t="str">
        <f>LOWER(SUBSTITUTE(SUBSTITUTE(SUBSTITUTE(BIASA[[#This Row],[NAMA BARANG]]," ",""),"-",""),".",""))</f>
        <v>pcmagneta1190</v>
      </c>
      <c r="B1607">
        <f>IF(BIASA[[#This Row],[CTN]]=0,"",COUNT($B$2:$B1606)+1)</f>
        <v>1605</v>
      </c>
      <c r="C1607" t="s">
        <v>1876</v>
      </c>
      <c r="D1607" s="9" t="s">
        <v>235</v>
      </c>
      <c r="E1607">
        <f>SUM(BIASA[[#This Row],[AWAL]]-BIASA[[#This Row],[KELUAR]])</f>
        <v>3</v>
      </c>
      <c r="F1607">
        <v>3</v>
      </c>
      <c r="G1607" t="str">
        <f>IFERROR(INDEX(masuk[CTN],MATCH("B"&amp;ROW()-ROWS($A$1:$A$2),masuk[id],0)),"")</f>
        <v/>
      </c>
      <c r="H1607">
        <f>SUMIF(keluar[concat],BIASA[[#This Row],[concat]],keluar[CTN])</f>
        <v>0</v>
      </c>
      <c r="I1607" s="16" t="str">
        <f>IF(BIASA[[#This Row],[CTN]]=BIASA[[#This Row],[AWAL]],"",BIASA[[#This Row],[CTN]])</f>
        <v/>
      </c>
    </row>
    <row r="1608" spans="1:9" x14ac:dyDescent="0.25">
      <c r="A1608" t="str">
        <f>LOWER(SUBSTITUTE(SUBSTITUTE(SUBSTITUTE(BIASA[[#This Row],[NAMA BARANG]]," ",""),"-",""),".",""))</f>
        <v>pcmagnetcc7806+call</v>
      </c>
      <c r="B1608">
        <f>IF(BIASA[[#This Row],[CTN]]=0,"",COUNT($B$2:$B1607)+1)</f>
        <v>1606</v>
      </c>
      <c r="C1608" t="s">
        <v>1877</v>
      </c>
      <c r="D1608" s="9" t="s">
        <v>214</v>
      </c>
      <c r="E1608">
        <f>SUM(BIASA[[#This Row],[AWAL]]-BIASA[[#This Row],[KELUAR]])</f>
        <v>9</v>
      </c>
      <c r="F1608">
        <v>12</v>
      </c>
      <c r="G1608" t="str">
        <f>IFERROR(INDEX(masuk[CTN],MATCH("B"&amp;ROW()-ROWS($A$1:$A$2),masuk[id],0)),"")</f>
        <v/>
      </c>
      <c r="H1608">
        <f>SUMIF(keluar[concat],BIASA[[#This Row],[concat]],keluar[CTN])</f>
        <v>3</v>
      </c>
      <c r="I1608" s="16">
        <f>IF(BIASA[[#This Row],[CTN]]=BIASA[[#This Row],[AWAL]],"",BIASA[[#This Row],[CTN]])</f>
        <v>9</v>
      </c>
    </row>
    <row r="1609" spans="1:9" x14ac:dyDescent="0.25">
      <c r="A1609" t="str">
        <f>LOWER(SUBSTITUTE(SUBSTITUTE(SUBSTITUTE(BIASA[[#This Row],[NAMA BARANG]]," ",""),"-",""),".",""))</f>
        <v>pcmagnetkt208</v>
      </c>
      <c r="B1609">
        <f>IF(BIASA[[#This Row],[CTN]]=0,"",COUNT($B$2:$B1608)+1)</f>
        <v>1607</v>
      </c>
      <c r="C1609" t="s">
        <v>1878</v>
      </c>
      <c r="D1609" s="9">
        <v>120</v>
      </c>
      <c r="E1609">
        <f>SUM(BIASA[[#This Row],[AWAL]]-BIASA[[#This Row],[KELUAR]])</f>
        <v>5</v>
      </c>
      <c r="F1609">
        <v>5</v>
      </c>
      <c r="G1609" t="str">
        <f>IFERROR(INDEX(masuk[CTN],MATCH("B"&amp;ROW()-ROWS($A$1:$A$2),masuk[id],0)),"")</f>
        <v/>
      </c>
      <c r="H1609">
        <f>SUMIF(keluar[concat],BIASA[[#This Row],[concat]],keluar[CTN])</f>
        <v>0</v>
      </c>
      <c r="I1609" s="16" t="str">
        <f>IF(BIASA[[#This Row],[CTN]]=BIASA[[#This Row],[AWAL]],"",BIASA[[#This Row],[CTN]])</f>
        <v/>
      </c>
    </row>
    <row r="1610" spans="1:9" x14ac:dyDescent="0.25">
      <c r="A1610" t="str">
        <f>LOWER(SUBSTITUTE(SUBSTITUTE(SUBSTITUTE(BIASA[[#This Row],[NAMA BARANG]]," ",""),"-",""),".",""))</f>
        <v>pcmagnetkt77</v>
      </c>
      <c r="B1610">
        <f>IF(BIASA[[#This Row],[CTN]]=0,"",COUNT($B$2:$B1609)+1)</f>
        <v>1608</v>
      </c>
      <c r="C1610" t="s">
        <v>1879</v>
      </c>
      <c r="D1610" s="9" t="s">
        <v>235</v>
      </c>
      <c r="E1610">
        <f>SUM(BIASA[[#This Row],[AWAL]]-BIASA[[#This Row],[KELUAR]])</f>
        <v>8</v>
      </c>
      <c r="F1610">
        <v>8</v>
      </c>
      <c r="G1610" t="str">
        <f>IFERROR(INDEX(masuk[CTN],MATCH("B"&amp;ROW()-ROWS($A$1:$A$2),masuk[id],0)),"")</f>
        <v/>
      </c>
      <c r="H1610">
        <f>SUMIF(keluar[concat],BIASA[[#This Row],[concat]],keluar[CTN])</f>
        <v>0</v>
      </c>
      <c r="I1610" s="16" t="str">
        <f>IF(BIASA[[#This Row],[CTN]]=BIASA[[#This Row],[AWAL]],"",BIASA[[#This Row],[CTN]])</f>
        <v/>
      </c>
    </row>
    <row r="1611" spans="1:9" x14ac:dyDescent="0.25">
      <c r="A1611" t="str">
        <f>LOWER(SUBSTITUTE(SUBSTITUTE(SUBSTITUTE(BIASA[[#This Row],[NAMA BARANG]]," ",""),"-",""),".",""))</f>
        <v>pcmagnit0110disney/0110applebear</v>
      </c>
      <c r="B1611">
        <f>IF(BIASA[[#This Row],[CTN]]=0,"",COUNT($B$2:$B1610)+1)</f>
        <v>1609</v>
      </c>
      <c r="C1611" t="s">
        <v>1880</v>
      </c>
      <c r="D1611" s="9" t="s">
        <v>215</v>
      </c>
      <c r="E1611">
        <f>SUM(BIASA[[#This Row],[AWAL]]-BIASA[[#This Row],[KELUAR]])</f>
        <v>1</v>
      </c>
      <c r="F1611">
        <v>1</v>
      </c>
      <c r="G1611" t="str">
        <f>IFERROR(INDEX(masuk[CTN],MATCH("B"&amp;ROW()-ROWS($A$1:$A$2),masuk[id],0)),"")</f>
        <v/>
      </c>
      <c r="H1611">
        <f>SUMIF(keluar[concat],BIASA[[#This Row],[concat]],keluar[CTN])</f>
        <v>0</v>
      </c>
      <c r="I1611" s="16" t="str">
        <f>IF(BIASA[[#This Row],[CTN]]=BIASA[[#This Row],[AWAL]],"",BIASA[[#This Row],[CTN]])</f>
        <v/>
      </c>
    </row>
    <row r="1612" spans="1:9" x14ac:dyDescent="0.25">
      <c r="A1612" t="str">
        <f>LOWER(SUBSTITUTE(SUBSTITUTE(SUBSTITUTE(BIASA[[#This Row],[NAMA BARANG]]," ",""),"-",""),".",""))</f>
        <v>pcmagnit051mmblk</v>
      </c>
      <c r="B1612">
        <f>IF(BIASA[[#This Row],[CTN]]=0,"",COUNT($B$2:$B1611)+1)</f>
        <v>1610</v>
      </c>
      <c r="C1612" t="s">
        <v>1881</v>
      </c>
      <c r="D1612" s="9" t="s">
        <v>206</v>
      </c>
      <c r="E1612">
        <f>SUM(BIASA[[#This Row],[AWAL]]-BIASA[[#This Row],[KELUAR]])</f>
        <v>30</v>
      </c>
      <c r="F1612">
        <v>30</v>
      </c>
      <c r="G1612" t="str">
        <f>IFERROR(INDEX(masuk[CTN],MATCH("B"&amp;ROW()-ROWS($A$1:$A$2),masuk[id],0)),"")</f>
        <v/>
      </c>
      <c r="H1612">
        <f>SUMIF(keluar[concat],BIASA[[#This Row],[concat]],keluar[CTN])</f>
        <v>0</v>
      </c>
      <c r="I1612" s="16" t="str">
        <f>IF(BIASA[[#This Row],[CTN]]=BIASA[[#This Row],[AWAL]],"",BIASA[[#This Row],[CTN]])</f>
        <v/>
      </c>
    </row>
    <row r="1613" spans="1:9" x14ac:dyDescent="0.25">
      <c r="A1613" t="str">
        <f>LOWER(SUBSTITUTE(SUBSTITUTE(SUBSTITUTE(BIASA[[#This Row],[NAMA BARANG]]," ",""),"-",""),".",""))</f>
        <v>pcmagnit1151</v>
      </c>
      <c r="B1613">
        <f>IF(BIASA[[#This Row],[CTN]]=0,"",COUNT($B$2:$B1612)+1)</f>
        <v>1611</v>
      </c>
      <c r="C1613" t="s">
        <v>1882</v>
      </c>
      <c r="D1613" s="9" t="s">
        <v>235</v>
      </c>
      <c r="E1613">
        <f>SUM(BIASA[[#This Row],[AWAL]]-BIASA[[#This Row],[KELUAR]])</f>
        <v>3</v>
      </c>
      <c r="F1613">
        <v>3</v>
      </c>
      <c r="G1613" t="str">
        <f>IFERROR(INDEX(masuk[CTN],MATCH("B"&amp;ROW()-ROWS($A$1:$A$2),masuk[id],0)),"")</f>
        <v/>
      </c>
      <c r="H1613">
        <f>SUMIF(keluar[concat],BIASA[[#This Row],[concat]],keluar[CTN])</f>
        <v>0</v>
      </c>
      <c r="I1613" s="16" t="str">
        <f>IF(BIASA[[#This Row],[CTN]]=BIASA[[#This Row],[AWAL]],"",BIASA[[#This Row],[CTN]])</f>
        <v/>
      </c>
    </row>
    <row r="1614" spans="1:9" x14ac:dyDescent="0.25">
      <c r="A1614" t="str">
        <f>LOWER(SUBSTITUTE(SUBSTITUTE(SUBSTITUTE(BIASA[[#This Row],[NAMA BARANG]]," ",""),"-",""),".",""))</f>
        <v>pcmagnit351502</v>
      </c>
      <c r="B1614">
        <f>IF(BIASA[[#This Row],[CTN]]=0,"",COUNT($B$2:$B1613)+1)</f>
        <v>1612</v>
      </c>
      <c r="C1614" t="s">
        <v>1883</v>
      </c>
      <c r="D1614" s="9" t="s">
        <v>235</v>
      </c>
      <c r="E1614">
        <f>SUM(BIASA[[#This Row],[AWAL]]-BIASA[[#This Row],[KELUAR]])</f>
        <v>1</v>
      </c>
      <c r="F1614">
        <v>1</v>
      </c>
      <c r="G1614" t="str">
        <f>IFERROR(INDEX(masuk[CTN],MATCH("B"&amp;ROW()-ROWS($A$1:$A$2),masuk[id],0)),"")</f>
        <v/>
      </c>
      <c r="H1614">
        <f>SUMIF(keluar[concat],BIASA[[#This Row],[concat]],keluar[CTN])</f>
        <v>0</v>
      </c>
      <c r="I1614" s="16" t="str">
        <f>IF(BIASA[[#This Row],[CTN]]=BIASA[[#This Row],[AWAL]],"",BIASA[[#This Row],[CTN]])</f>
        <v/>
      </c>
    </row>
    <row r="1615" spans="1:9" x14ac:dyDescent="0.25">
      <c r="A1615" t="str">
        <f>LOWER(SUBSTITUTE(SUBSTITUTE(SUBSTITUTE(BIASA[[#This Row],[NAMA BARANG]]," ",""),"-",""),".",""))</f>
        <v>pcmagnit357820</v>
      </c>
      <c r="B1615">
        <f>IF(BIASA[[#This Row],[CTN]]=0,"",COUNT($B$2:$B1614)+1)</f>
        <v>1613</v>
      </c>
      <c r="C1615" t="s">
        <v>1884</v>
      </c>
      <c r="D1615" s="9" t="s">
        <v>215</v>
      </c>
      <c r="E1615">
        <f>SUM(BIASA[[#This Row],[AWAL]]-BIASA[[#This Row],[KELUAR]])</f>
        <v>7</v>
      </c>
      <c r="F1615">
        <v>7</v>
      </c>
      <c r="G1615" t="str">
        <f>IFERROR(INDEX(masuk[CTN],MATCH("B"&amp;ROW()-ROWS($A$1:$A$2),masuk[id],0)),"")</f>
        <v/>
      </c>
      <c r="H1615">
        <f>SUMIF(keluar[concat],BIASA[[#This Row],[concat]],keluar[CTN])</f>
        <v>0</v>
      </c>
      <c r="I1615" s="16" t="str">
        <f>IF(BIASA[[#This Row],[CTN]]=BIASA[[#This Row],[AWAL]],"",BIASA[[#This Row],[CTN]])</f>
        <v/>
      </c>
    </row>
    <row r="1616" spans="1:9" x14ac:dyDescent="0.25">
      <c r="A1616" t="str">
        <f>LOWER(SUBSTITUTE(SUBSTITUTE(SUBSTITUTE(BIASA[[#This Row],[NAMA BARANG]]," ",""),"-",""),".",""))</f>
        <v>pcmagnit3dkt8158</v>
      </c>
      <c r="B1616">
        <f>IF(BIASA[[#This Row],[CTN]]=0,"",COUNT($B$2:$B1615)+1)</f>
        <v>1614</v>
      </c>
      <c r="C1616" t="s">
        <v>1885</v>
      </c>
      <c r="D1616" s="9" t="s">
        <v>235</v>
      </c>
      <c r="E1616">
        <f>SUM(BIASA[[#This Row],[AWAL]]-BIASA[[#This Row],[KELUAR]])</f>
        <v>2</v>
      </c>
      <c r="F1616">
        <v>2</v>
      </c>
      <c r="G1616" t="str">
        <f>IFERROR(INDEX(masuk[CTN],MATCH("B"&amp;ROW()-ROWS($A$1:$A$2),masuk[id],0)),"")</f>
        <v/>
      </c>
      <c r="H1616">
        <f>SUMIF(keluar[concat],BIASA[[#This Row],[concat]],keluar[CTN])</f>
        <v>0</v>
      </c>
      <c r="I1616" s="16" t="str">
        <f>IF(BIASA[[#This Row],[CTN]]=BIASA[[#This Row],[AWAL]],"",BIASA[[#This Row],[CTN]])</f>
        <v/>
      </c>
    </row>
    <row r="1617" spans="1:9" x14ac:dyDescent="0.25">
      <c r="A1617" t="str">
        <f>LOWER(SUBSTITUTE(SUBSTITUTE(SUBSTITUTE(BIASA[[#This Row],[NAMA BARANG]]," ",""),"-",""),".",""))</f>
        <v>pcmagnit5501besar</v>
      </c>
      <c r="B1617">
        <f>IF(BIASA[[#This Row],[CTN]]=0,"",COUNT($B$2:$B1616)+1)</f>
        <v>1615</v>
      </c>
      <c r="C1617" t="s">
        <v>1886</v>
      </c>
      <c r="D1617" s="9" t="s">
        <v>215</v>
      </c>
      <c r="E1617">
        <f>SUM(BIASA[[#This Row],[AWAL]]-BIASA[[#This Row],[KELUAR]])</f>
        <v>1</v>
      </c>
      <c r="F1617">
        <v>1</v>
      </c>
      <c r="G1617" t="str">
        <f>IFERROR(INDEX(masuk[CTN],MATCH("B"&amp;ROW()-ROWS($A$1:$A$2),masuk[id],0)),"")</f>
        <v/>
      </c>
      <c r="H1617">
        <f>SUMIF(keluar[concat],BIASA[[#This Row],[concat]],keluar[CTN])</f>
        <v>0</v>
      </c>
      <c r="I1617" s="16" t="str">
        <f>IF(BIASA[[#This Row],[CTN]]=BIASA[[#This Row],[AWAL]],"",BIASA[[#This Row],[CTN]])</f>
        <v/>
      </c>
    </row>
    <row r="1618" spans="1:9" x14ac:dyDescent="0.25">
      <c r="A1618" t="str">
        <f>LOWER(SUBSTITUTE(SUBSTITUTE(SUBSTITUTE(BIASA[[#This Row],[NAMA BARANG]]," ",""),"-",""),".",""))</f>
        <v>pcmagnit65005(baru)</v>
      </c>
      <c r="B1618">
        <f>IF(BIASA[[#This Row],[CTN]]=0,"",COUNT($B$2:$B1617)+1)</f>
        <v>1616</v>
      </c>
      <c r="C1618" t="s">
        <v>1887</v>
      </c>
      <c r="D1618" s="9" t="s">
        <v>235</v>
      </c>
      <c r="E1618">
        <f>SUM(BIASA[[#This Row],[AWAL]]-BIASA[[#This Row],[KELUAR]])</f>
        <v>10</v>
      </c>
      <c r="F1618">
        <v>10</v>
      </c>
      <c r="G1618" t="str">
        <f>IFERROR(INDEX(masuk[CTN],MATCH("B"&amp;ROW()-ROWS($A$1:$A$2),masuk[id],0)),"")</f>
        <v/>
      </c>
      <c r="H1618">
        <f>SUMIF(keluar[concat],BIASA[[#This Row],[concat]],keluar[CTN])</f>
        <v>0</v>
      </c>
      <c r="I1618" s="16" t="str">
        <f>IF(BIASA[[#This Row],[CTN]]=BIASA[[#This Row],[AWAL]],"",BIASA[[#This Row],[CTN]])</f>
        <v/>
      </c>
    </row>
    <row r="1619" spans="1:9" x14ac:dyDescent="0.25">
      <c r="A1619" t="str">
        <f>LOWER(SUBSTITUTE(SUBSTITUTE(SUBSTITUTE(BIASA[[#This Row],[NAMA BARANG]]," ",""),"-",""),".",""))</f>
        <v>pcmagnit65005fr</v>
      </c>
      <c r="B1619">
        <f>IF(BIASA[[#This Row],[CTN]]=0,"",COUNT($B$2:$B1618)+1)</f>
        <v>1617</v>
      </c>
      <c r="C1619" t="s">
        <v>1888</v>
      </c>
      <c r="D1619" s="9" t="s">
        <v>235</v>
      </c>
      <c r="E1619">
        <f>SUM(BIASA[[#This Row],[AWAL]]-BIASA[[#This Row],[KELUAR]])</f>
        <v>5</v>
      </c>
      <c r="F1619">
        <v>5</v>
      </c>
      <c r="G1619" t="str">
        <f>IFERROR(INDEX(masuk[CTN],MATCH("B"&amp;ROW()-ROWS($A$1:$A$2),masuk[id],0)),"")</f>
        <v/>
      </c>
      <c r="H1619">
        <f>SUMIF(keluar[concat],BIASA[[#This Row],[concat]],keluar[CTN])</f>
        <v>0</v>
      </c>
      <c r="I1619" s="16" t="str">
        <f>IF(BIASA[[#This Row],[CTN]]=BIASA[[#This Row],[AWAL]],"",BIASA[[#This Row],[CTN]])</f>
        <v/>
      </c>
    </row>
    <row r="1620" spans="1:9" x14ac:dyDescent="0.25">
      <c r="A1620" t="str">
        <f>LOWER(SUBSTITUTE(SUBSTITUTE(SUBSTITUTE(BIASA[[#This Row],[NAMA BARANG]]," ",""),"-",""),".",""))</f>
        <v>pcmagnit65005xqbighero</v>
      </c>
      <c r="B1620">
        <f>IF(BIASA[[#This Row],[CTN]]=0,"",COUNT($B$2:$B1619)+1)</f>
        <v>1618</v>
      </c>
      <c r="C1620" t="s">
        <v>1889</v>
      </c>
      <c r="D1620" s="9" t="s">
        <v>2787</v>
      </c>
      <c r="E1620">
        <f>SUM(BIASA[[#This Row],[AWAL]]-BIASA[[#This Row],[KELUAR]])</f>
        <v>2</v>
      </c>
      <c r="F1620">
        <v>2</v>
      </c>
      <c r="G1620" t="str">
        <f>IFERROR(INDEX(masuk[CTN],MATCH("B"&amp;ROW()-ROWS($A$1:$A$2),masuk[id],0)),"")</f>
        <v/>
      </c>
      <c r="H1620">
        <f>SUMIF(keluar[concat],BIASA[[#This Row],[concat]],keluar[CTN])</f>
        <v>0</v>
      </c>
      <c r="I1620" s="16" t="str">
        <f>IF(BIASA[[#This Row],[CTN]]=BIASA[[#This Row],[AWAL]],"",BIASA[[#This Row],[CTN]])</f>
        <v/>
      </c>
    </row>
    <row r="1621" spans="1:9" x14ac:dyDescent="0.25">
      <c r="A1621" t="str">
        <f>LOWER(SUBSTITUTE(SUBSTITUTE(SUBSTITUTE(BIASA[[#This Row],[NAMA BARANG]]," ",""),"-",""),".",""))</f>
        <v>pcmagnit811kungfupanda</v>
      </c>
      <c r="B1621">
        <f>IF(BIASA[[#This Row],[CTN]]=0,"",COUNT($B$2:$B1620)+1)</f>
        <v>1619</v>
      </c>
      <c r="C1621" t="s">
        <v>1890</v>
      </c>
      <c r="D1621" s="9" t="s">
        <v>223</v>
      </c>
      <c r="E1621">
        <f>SUM(BIASA[[#This Row],[AWAL]]-BIASA[[#This Row],[KELUAR]])</f>
        <v>1</v>
      </c>
      <c r="F1621">
        <v>1</v>
      </c>
      <c r="G1621" t="str">
        <f>IFERROR(INDEX(masuk[CTN],MATCH("B"&amp;ROW()-ROWS($A$1:$A$2),masuk[id],0)),"")</f>
        <v/>
      </c>
      <c r="H1621">
        <f>SUMIF(keluar[concat],BIASA[[#This Row],[concat]],keluar[CTN])</f>
        <v>0</v>
      </c>
      <c r="I1621" s="16" t="str">
        <f>IF(BIASA[[#This Row],[CTN]]=BIASA[[#This Row],[AWAL]],"",BIASA[[#This Row],[CTN]])</f>
        <v/>
      </c>
    </row>
    <row r="1622" spans="1:9" x14ac:dyDescent="0.25">
      <c r="A1622" t="str">
        <f>LOWER(SUBSTITUTE(SUBSTITUTE(SUBSTITUTE(BIASA[[#This Row],[NAMA BARANG]]," ",""),"-",""),".",""))</f>
        <v>pcmagnit9342</v>
      </c>
      <c r="B1622">
        <f>IF(BIASA[[#This Row],[CTN]]=0,"",COUNT($B$2:$B1621)+1)</f>
        <v>1620</v>
      </c>
      <c r="C1622" t="s">
        <v>1892</v>
      </c>
      <c r="D1622" s="9" t="s">
        <v>2875</v>
      </c>
      <c r="E1622">
        <f>SUM(BIASA[[#This Row],[AWAL]]-BIASA[[#This Row],[KELUAR]])</f>
        <v>7</v>
      </c>
      <c r="F1622">
        <v>7</v>
      </c>
      <c r="G1622" t="str">
        <f>IFERROR(INDEX(masuk[CTN],MATCH("B"&amp;ROW()-ROWS($A$1:$A$2),masuk[id],0)),"")</f>
        <v/>
      </c>
      <c r="H1622">
        <f>SUMIF(keluar[concat],BIASA[[#This Row],[concat]],keluar[CTN])</f>
        <v>0</v>
      </c>
      <c r="I1622" s="16" t="str">
        <f>IF(BIASA[[#This Row],[CTN]]=BIASA[[#This Row],[AWAL]],"",BIASA[[#This Row],[CTN]])</f>
        <v/>
      </c>
    </row>
    <row r="1623" spans="1:9" x14ac:dyDescent="0.25">
      <c r="A1623" t="str">
        <f>LOWER(SUBSTITUTE(SUBSTITUTE(SUBSTITUTE(BIASA[[#This Row],[NAMA BARANG]]," ",""),"-",""),".",""))</f>
        <v>pcmagnit9354</v>
      </c>
      <c r="B1623">
        <f>IF(BIASA[[#This Row],[CTN]]=0,"",COUNT($B$2:$B1622)+1)</f>
        <v>1621</v>
      </c>
      <c r="C1623" t="s">
        <v>1893</v>
      </c>
      <c r="D1623" s="9" t="s">
        <v>225</v>
      </c>
      <c r="E1623">
        <f>SUM(BIASA[[#This Row],[AWAL]]-BIASA[[#This Row],[KELUAR]])</f>
        <v>7</v>
      </c>
      <c r="F1623">
        <v>7</v>
      </c>
      <c r="G1623" t="str">
        <f>IFERROR(INDEX(masuk[CTN],MATCH("B"&amp;ROW()-ROWS($A$1:$A$2),masuk[id],0)),"")</f>
        <v/>
      </c>
      <c r="H1623">
        <f>SUMIF(keluar[concat],BIASA[[#This Row],[concat]],keluar[CTN])</f>
        <v>0</v>
      </c>
      <c r="I1623" s="16" t="str">
        <f>IF(BIASA[[#This Row],[CTN]]=BIASA[[#This Row],[AWAL]],"",BIASA[[#This Row],[CTN]])</f>
        <v/>
      </c>
    </row>
    <row r="1624" spans="1:9" x14ac:dyDescent="0.25">
      <c r="A1624" t="str">
        <f>LOWER(SUBSTITUTE(SUBSTITUTE(SUBSTITUTE(BIASA[[#This Row],[NAMA BARANG]]," ",""),"-",""),".",""))</f>
        <v>pcmagnit9356</v>
      </c>
      <c r="B1624">
        <f>IF(BIASA[[#This Row],[CTN]]=0,"",COUNT($B$2:$B1623)+1)</f>
        <v>1622</v>
      </c>
      <c r="C1624" t="s">
        <v>1894</v>
      </c>
      <c r="D1624" s="9" t="s">
        <v>212</v>
      </c>
      <c r="E1624">
        <f>SUM(BIASA[[#This Row],[AWAL]]-BIASA[[#This Row],[KELUAR]])</f>
        <v>5</v>
      </c>
      <c r="F1624">
        <v>5</v>
      </c>
      <c r="G1624" t="str">
        <f>IFERROR(INDEX(masuk[CTN],MATCH("B"&amp;ROW()-ROWS($A$1:$A$2),masuk[id],0)),"")</f>
        <v/>
      </c>
      <c r="H1624">
        <f>SUMIF(keluar[concat],BIASA[[#This Row],[concat]],keluar[CTN])</f>
        <v>0</v>
      </c>
      <c r="I1624" s="16" t="str">
        <f>IF(BIASA[[#This Row],[CTN]]=BIASA[[#This Row],[AWAL]],"",BIASA[[#This Row],[CTN]])</f>
        <v/>
      </c>
    </row>
    <row r="1625" spans="1:9" x14ac:dyDescent="0.25">
      <c r="A1625" t="str">
        <f>LOWER(SUBSTITUTE(SUBSTITUTE(SUBSTITUTE(BIASA[[#This Row],[NAMA BARANG]]," ",""),"-",""),".",""))</f>
        <v>pcmagnit9357</v>
      </c>
      <c r="B1625">
        <f>IF(BIASA[[#This Row],[CTN]]=0,"",COUNT($B$2:$B1624)+1)</f>
        <v>1623</v>
      </c>
      <c r="C1625" t="s">
        <v>1895</v>
      </c>
      <c r="D1625" s="9" t="s">
        <v>212</v>
      </c>
      <c r="E1625">
        <f>SUM(BIASA[[#This Row],[AWAL]]-BIASA[[#This Row],[KELUAR]])</f>
        <v>3</v>
      </c>
      <c r="F1625">
        <v>4</v>
      </c>
      <c r="G1625" t="str">
        <f>IFERROR(INDEX(masuk[CTN],MATCH("B"&amp;ROW()-ROWS($A$1:$A$2),masuk[id],0)),"")</f>
        <v/>
      </c>
      <c r="H1625">
        <f>SUMIF(keluar[concat],BIASA[[#This Row],[concat]],keluar[CTN])</f>
        <v>1</v>
      </c>
      <c r="I1625" s="16">
        <f>IF(BIASA[[#This Row],[CTN]]=BIASA[[#This Row],[AWAL]],"",BIASA[[#This Row],[CTN]])</f>
        <v>3</v>
      </c>
    </row>
    <row r="1626" spans="1:9" x14ac:dyDescent="0.25">
      <c r="A1626" t="str">
        <f>LOWER(SUBSTITUTE(SUBSTITUTE(SUBSTITUTE(BIASA[[#This Row],[NAMA BARANG]]," ",""),"-",""),".",""))</f>
        <v>pcmagnit9696</v>
      </c>
      <c r="B1626">
        <f>IF(BIASA[[#This Row],[CTN]]=0,"",COUNT($B$2:$B1625)+1)</f>
        <v>1624</v>
      </c>
      <c r="C1626" t="s">
        <v>1896</v>
      </c>
      <c r="D1626" s="9" t="s">
        <v>223</v>
      </c>
      <c r="E1626">
        <f>SUM(BIASA[[#This Row],[AWAL]]-BIASA[[#This Row],[KELUAR]])</f>
        <v>5</v>
      </c>
      <c r="F1626">
        <v>5</v>
      </c>
      <c r="G1626" t="str">
        <f>IFERROR(INDEX(masuk[CTN],MATCH("B"&amp;ROW()-ROWS($A$1:$A$2),masuk[id],0)),"")</f>
        <v/>
      </c>
      <c r="H1626">
        <f>SUMIF(keluar[concat],BIASA[[#This Row],[concat]],keluar[CTN])</f>
        <v>0</v>
      </c>
      <c r="I1626" s="16" t="str">
        <f>IF(BIASA[[#This Row],[CTN]]=BIASA[[#This Row],[AWAL]],"",BIASA[[#This Row],[CTN]])</f>
        <v/>
      </c>
    </row>
    <row r="1627" spans="1:9" x14ac:dyDescent="0.25">
      <c r="A1627" t="str">
        <f>LOWER(SUBSTITUTE(SUBSTITUTE(SUBSTITUTE(BIASA[[#This Row],[NAMA BARANG]]," ",""),"-",""),".",""))</f>
        <v>pcmagnita1172</v>
      </c>
      <c r="B1627">
        <f>IF(BIASA[[#This Row],[CTN]]=0,"",COUNT($B$2:$B1626)+1)</f>
        <v>1625</v>
      </c>
      <c r="C1627" t="s">
        <v>1897</v>
      </c>
      <c r="D1627" s="9" t="s">
        <v>235</v>
      </c>
      <c r="E1627">
        <f>SUM(BIASA[[#This Row],[AWAL]]-BIASA[[#This Row],[KELUAR]])</f>
        <v>3</v>
      </c>
      <c r="F1627">
        <v>3</v>
      </c>
      <c r="G1627" t="str">
        <f>IFERROR(INDEX(masuk[CTN],MATCH("B"&amp;ROW()-ROWS($A$1:$A$2),masuk[id],0)),"")</f>
        <v/>
      </c>
      <c r="H1627">
        <f>SUMIF(keluar[concat],BIASA[[#This Row],[concat]],keluar[CTN])</f>
        <v>0</v>
      </c>
      <c r="I1627" s="16" t="str">
        <f>IF(BIASA[[#This Row],[CTN]]=BIASA[[#This Row],[AWAL]],"",BIASA[[#This Row],[CTN]])</f>
        <v/>
      </c>
    </row>
    <row r="1628" spans="1:9" x14ac:dyDescent="0.25">
      <c r="A1628" t="str">
        <f>LOWER(SUBSTITUTE(SUBSTITUTE(SUBSTITUTE(BIASA[[#This Row],[NAMA BARANG]]," ",""),"-",""),".",""))</f>
        <v>pcmagnita6857/3kal</v>
      </c>
      <c r="B1628">
        <f>IF(BIASA[[#This Row],[CTN]]=0,"",COUNT($B$2:$B1627)+1)</f>
        <v>1626</v>
      </c>
      <c r="C1628" t="s">
        <v>1898</v>
      </c>
      <c r="D1628" s="9" t="s">
        <v>235</v>
      </c>
      <c r="E1628">
        <f>SUM(BIASA[[#This Row],[AWAL]]-BIASA[[#This Row],[KELUAR]])</f>
        <v>3</v>
      </c>
      <c r="F1628">
        <v>3</v>
      </c>
      <c r="G1628" t="str">
        <f>IFERROR(INDEX(masuk[CTN],MATCH("B"&amp;ROW()-ROWS($A$1:$A$2),masuk[id],0)),"")</f>
        <v/>
      </c>
      <c r="H1628">
        <f>SUMIF(keluar[concat],BIASA[[#This Row],[concat]],keluar[CTN])</f>
        <v>0</v>
      </c>
      <c r="I1628" s="16" t="str">
        <f>IF(BIASA[[#This Row],[CTN]]=BIASA[[#This Row],[AWAL]],"",BIASA[[#This Row],[CTN]])</f>
        <v/>
      </c>
    </row>
    <row r="1629" spans="1:9" x14ac:dyDescent="0.25">
      <c r="A1629" t="str">
        <f>LOWER(SUBSTITUTE(SUBSTITUTE(SUBSTITUTE(BIASA[[#This Row],[NAMA BARANG]]," ",""),"-",""),".",""))</f>
        <v>pcmagnita853</v>
      </c>
      <c r="B1629">
        <f>IF(BIASA[[#This Row],[CTN]]=0,"",COUNT($B$2:$B1628)+1)</f>
        <v>1627</v>
      </c>
      <c r="C1629" t="s">
        <v>1900</v>
      </c>
      <c r="D1629" s="9" t="s">
        <v>215</v>
      </c>
      <c r="E1629">
        <f>SUM(BIASA[[#This Row],[AWAL]]-BIASA[[#This Row],[KELUAR]])</f>
        <v>16</v>
      </c>
      <c r="F1629">
        <v>16</v>
      </c>
      <c r="G1629" t="str">
        <f>IFERROR(INDEX(masuk[CTN],MATCH("B"&amp;ROW()-ROWS($A$1:$A$2),masuk[id],0)),"")</f>
        <v/>
      </c>
      <c r="H1629">
        <f>SUMIF(keluar[concat],BIASA[[#This Row],[concat]],keluar[CTN])</f>
        <v>0</v>
      </c>
      <c r="I1629" s="16" t="str">
        <f>IF(BIASA[[#This Row],[CTN]]=BIASA[[#This Row],[AWAL]],"",BIASA[[#This Row],[CTN]])</f>
        <v/>
      </c>
    </row>
    <row r="1630" spans="1:9" x14ac:dyDescent="0.25">
      <c r="A1630" t="str">
        <f>LOWER(SUBSTITUTE(SUBSTITUTE(SUBSTITUTE(BIASA[[#This Row],[NAMA BARANG]]," ",""),"-",""),".",""))</f>
        <v>pcmagnitasahanmeja70sshk/ab</v>
      </c>
      <c r="B1630">
        <f>IF(BIASA[[#This Row],[CTN]]=0,"",COUNT($B$2:$B1629)+1)</f>
        <v>1628</v>
      </c>
      <c r="C1630" t="s">
        <v>1902</v>
      </c>
      <c r="D1630" s="9" t="s">
        <v>223</v>
      </c>
      <c r="E1630">
        <f>SUM(BIASA[[#This Row],[AWAL]]-BIASA[[#This Row],[KELUAR]])</f>
        <v>29</v>
      </c>
      <c r="F1630">
        <v>29</v>
      </c>
      <c r="G1630" t="str">
        <f>IFERROR(INDEX(masuk[CTN],MATCH("B"&amp;ROW()-ROWS($A$1:$A$2),masuk[id],0)),"")</f>
        <v/>
      </c>
      <c r="H1630">
        <f>SUMIF(keluar[concat],BIASA[[#This Row],[concat]],keluar[CTN])</f>
        <v>0</v>
      </c>
      <c r="I1630" s="16" t="str">
        <f>IF(BIASA[[#This Row],[CTN]]=BIASA[[#This Row],[AWAL]],"",BIASA[[#This Row],[CTN]])</f>
        <v/>
      </c>
    </row>
    <row r="1631" spans="1:9" x14ac:dyDescent="0.25">
      <c r="A1631" t="str">
        <f>LOWER(SUBSTITUTE(SUBSTITUTE(SUBSTITUTE(BIASA[[#This Row],[NAMA BARANG]]," ",""),"-",""),".",""))</f>
        <v>pcmagnitaz3300blk</v>
      </c>
      <c r="B1631">
        <f>IF(BIASA[[#This Row],[CTN]]=0,"",COUNT($B$2:$B1630)+1)</f>
        <v>1629</v>
      </c>
      <c r="C1631" t="s">
        <v>1903</v>
      </c>
      <c r="D1631" s="9" t="s">
        <v>215</v>
      </c>
      <c r="E1631">
        <f>SUM(BIASA[[#This Row],[AWAL]]-BIASA[[#This Row],[KELUAR]])</f>
        <v>25</v>
      </c>
      <c r="F1631">
        <v>25</v>
      </c>
      <c r="G1631" t="str">
        <f>IFERROR(INDEX(masuk[CTN],MATCH("B"&amp;ROW()-ROWS($A$1:$A$2),masuk[id],0)),"")</f>
        <v/>
      </c>
      <c r="H1631">
        <f>SUMIF(keluar[concat],BIASA[[#This Row],[concat]],keluar[CTN])</f>
        <v>0</v>
      </c>
      <c r="I1631" s="16" t="str">
        <f>IF(BIASA[[#This Row],[CTN]]=BIASA[[#This Row],[AWAL]],"",BIASA[[#This Row],[CTN]])</f>
        <v/>
      </c>
    </row>
    <row r="1632" spans="1:9" x14ac:dyDescent="0.25">
      <c r="A1632" t="str">
        <f>LOWER(SUBSTITUTE(SUBSTITUTE(SUBSTITUTE(BIASA[[#This Row],[NAMA BARANG]]," ",""),"-",""),".",""))</f>
        <v>pcmagnitaz3301blk</v>
      </c>
      <c r="B1632">
        <f>IF(BIASA[[#This Row],[CTN]]=0,"",COUNT($B$2:$B1631)+1)</f>
        <v>1630</v>
      </c>
      <c r="C1632" t="s">
        <v>1904</v>
      </c>
      <c r="D1632" s="9" t="s">
        <v>215</v>
      </c>
      <c r="E1632">
        <f>SUM(BIASA[[#This Row],[AWAL]]-BIASA[[#This Row],[KELUAR]])</f>
        <v>63</v>
      </c>
      <c r="F1632">
        <v>63</v>
      </c>
      <c r="G1632" t="str">
        <f>IFERROR(INDEX(masuk[CTN],MATCH("B"&amp;ROW()-ROWS($A$1:$A$2),masuk[id],0)),"")</f>
        <v/>
      </c>
      <c r="H1632">
        <f>SUMIF(keluar[concat],BIASA[[#This Row],[concat]],keluar[CTN])</f>
        <v>0</v>
      </c>
      <c r="I1632" s="16" t="str">
        <f>IF(BIASA[[#This Row],[CTN]]=BIASA[[#This Row],[AWAL]],"",BIASA[[#This Row],[CTN]])</f>
        <v/>
      </c>
    </row>
    <row r="1633" spans="1:9" s="23" customFormat="1" x14ac:dyDescent="0.25">
      <c r="A1633" t="str">
        <f>LOWER(SUBSTITUTE(SUBSTITUTE(SUBSTITUTE(BIASA[[#This Row],[NAMA BARANG]]," ",""),"-",""),".",""))</f>
        <v>pcmagnitaz3302blk</v>
      </c>
      <c r="B1633">
        <f>IF(BIASA[[#This Row],[CTN]]=0,"",COUNT($B$2:$B1632)+1)</f>
        <v>1631</v>
      </c>
      <c r="C1633" t="s">
        <v>1905</v>
      </c>
      <c r="D1633" s="9" t="s">
        <v>215</v>
      </c>
      <c r="E1633">
        <f>SUM(BIASA[[#This Row],[AWAL]]-BIASA[[#This Row],[KELUAR]])</f>
        <v>59</v>
      </c>
      <c r="F1633">
        <v>59</v>
      </c>
      <c r="G1633" t="str">
        <f>IFERROR(INDEX(masuk[CTN],MATCH("B"&amp;ROW()-ROWS($A$1:$A$2),masuk[id],0)),"")</f>
        <v/>
      </c>
      <c r="H1633">
        <f>SUMIF(keluar[concat],BIASA[[#This Row],[concat]],keluar[CTN])</f>
        <v>0</v>
      </c>
      <c r="I1633" s="16" t="str">
        <f>IF(BIASA[[#This Row],[CTN]]=BIASA[[#This Row],[AWAL]],"",BIASA[[#This Row],[CTN]])</f>
        <v/>
      </c>
    </row>
    <row r="1634" spans="1:9" x14ac:dyDescent="0.25">
      <c r="A1634" t="str">
        <f>LOWER(SUBSTITUTE(SUBSTITUTE(SUBSTITUTE(BIASA[[#This Row],[NAMA BARANG]]," ",""),"-",""),".",""))</f>
        <v>pcmagnitb0011</v>
      </c>
      <c r="B1634">
        <f>IF(BIASA[[#This Row],[CTN]]=0,"",COUNT($B$2:$B1633)+1)</f>
        <v>1632</v>
      </c>
      <c r="C1634" t="s">
        <v>1906</v>
      </c>
      <c r="D1634" s="9" t="s">
        <v>235</v>
      </c>
      <c r="E1634">
        <f>SUM(BIASA[[#This Row],[AWAL]]-BIASA[[#This Row],[KELUAR]])</f>
        <v>9</v>
      </c>
      <c r="F1634">
        <v>9</v>
      </c>
      <c r="G1634" t="str">
        <f>IFERROR(INDEX(masuk[CTN],MATCH("B"&amp;ROW()-ROWS($A$1:$A$2),masuk[id],0)),"")</f>
        <v/>
      </c>
      <c r="H1634">
        <f>SUMIF(keluar[concat],BIASA[[#This Row],[concat]],keluar[CTN])</f>
        <v>0</v>
      </c>
      <c r="I1634" s="16" t="str">
        <f>IF(BIASA[[#This Row],[CTN]]=BIASA[[#This Row],[AWAL]],"",BIASA[[#This Row],[CTN]])</f>
        <v/>
      </c>
    </row>
    <row r="1635" spans="1:9" x14ac:dyDescent="0.25">
      <c r="A1635" t="str">
        <f>LOWER(SUBSTITUTE(SUBSTITUTE(SUBSTITUTE(BIASA[[#This Row],[NAMA BARANG]]," ",""),"-",""),".",""))</f>
        <v>pcmagnitb120s8065</v>
      </c>
      <c r="B1635">
        <f>IF(BIASA[[#This Row],[CTN]]=0,"",COUNT($B$2:$B1634)+1)</f>
        <v>1633</v>
      </c>
      <c r="C1635" t="s">
        <v>1907</v>
      </c>
      <c r="D1635" s="9" t="s">
        <v>235</v>
      </c>
      <c r="E1635">
        <f>SUM(BIASA[[#This Row],[AWAL]]-BIASA[[#This Row],[KELUAR]])</f>
        <v>17</v>
      </c>
      <c r="F1635">
        <v>17</v>
      </c>
      <c r="G1635" t="str">
        <f>IFERROR(INDEX(masuk[CTN],MATCH("B"&amp;ROW()-ROWS($A$1:$A$2),masuk[id],0)),"")</f>
        <v/>
      </c>
      <c r="H1635">
        <f>SUMIF(keluar[concat],BIASA[[#This Row],[concat]],keluar[CTN])</f>
        <v>0</v>
      </c>
      <c r="I1635" s="16" t="str">
        <f>IF(BIASA[[#This Row],[CTN]]=BIASA[[#This Row],[AWAL]],"",BIASA[[#This Row],[CTN]])</f>
        <v/>
      </c>
    </row>
    <row r="1636" spans="1:9" x14ac:dyDescent="0.25">
      <c r="A1636" t="str">
        <f>LOWER(SUBSTITUTE(SUBSTITUTE(SUBSTITUTE(BIASA[[#This Row],[NAMA BARANG]]," ",""),"-",""),".",""))</f>
        <v>pcmagnitb1902</v>
      </c>
      <c r="B1636">
        <f>IF(BIASA[[#This Row],[CTN]]=0,"",COUNT($B$2:$B1635)+1)</f>
        <v>1634</v>
      </c>
      <c r="C1636" t="s">
        <v>1908</v>
      </c>
      <c r="D1636" s="9" t="s">
        <v>215</v>
      </c>
      <c r="E1636">
        <f>SUM(BIASA[[#This Row],[AWAL]]-BIASA[[#This Row],[KELUAR]])</f>
        <v>6</v>
      </c>
      <c r="F1636">
        <v>6</v>
      </c>
      <c r="G1636" t="str">
        <f>IFERROR(INDEX(masuk[CTN],MATCH("B"&amp;ROW()-ROWS($A$1:$A$2),masuk[id],0)),"")</f>
        <v/>
      </c>
      <c r="H1636">
        <f>SUMIF(keluar[concat],BIASA[[#This Row],[concat]],keluar[CTN])</f>
        <v>0</v>
      </c>
      <c r="I1636" s="16" t="str">
        <f>IF(BIASA[[#This Row],[CTN]]=BIASA[[#This Row],[AWAL]],"",BIASA[[#This Row],[CTN]])</f>
        <v/>
      </c>
    </row>
    <row r="1637" spans="1:9" x14ac:dyDescent="0.25">
      <c r="A1637" s="23" t="str">
        <f>LOWER(SUBSTITUTE(SUBSTITUTE(SUBSTITUTE(BIASA[[#This Row],[NAMA BARANG]]," ",""),"-",""),".",""))</f>
        <v>pcmagnitb2008</v>
      </c>
      <c r="B1637" s="23">
        <f>IF(BIASA[[#This Row],[CTN]]=0,"",COUNT($B$2:$B1636)+1)</f>
        <v>1635</v>
      </c>
      <c r="C1637" s="23" t="s">
        <v>1909</v>
      </c>
      <c r="D1637" s="24" t="s">
        <v>235</v>
      </c>
      <c r="E1637" s="23">
        <f>SUM(BIASA[[#This Row],[AWAL]]-BIASA[[#This Row],[KELUAR]])</f>
        <v>3</v>
      </c>
      <c r="F1637" s="23">
        <v>3</v>
      </c>
      <c r="G1637" s="23" t="str">
        <f>IFERROR(INDEX(masuk[CTN],MATCH("B"&amp;ROW()-ROWS($A$1:$A$2),masuk[id],0)),"")</f>
        <v/>
      </c>
      <c r="H1637" s="23"/>
      <c r="I1637" s="25" t="str">
        <f>IF(BIASA[[#This Row],[CTN]]=BIASA[[#This Row],[AWAL]],"",BIASA[[#This Row],[CTN]])</f>
        <v/>
      </c>
    </row>
    <row r="1638" spans="1:9" x14ac:dyDescent="0.25">
      <c r="A1638" t="str">
        <f>LOWER(SUBSTITUTE(SUBSTITUTE(SUBSTITUTE(BIASA[[#This Row],[NAMA BARANG]]," ",""),"-",""),".",""))</f>
        <v>pcmagnitb200k/388</v>
      </c>
      <c r="B1638">
        <f>IF(BIASA[[#This Row],[CTN]]=0,"",COUNT($B$2:$B1637)+1)</f>
        <v>1636</v>
      </c>
      <c r="C1638" t="s">
        <v>1910</v>
      </c>
      <c r="D1638" s="9" t="s">
        <v>214</v>
      </c>
      <c r="E1638">
        <f>SUM(BIASA[[#This Row],[AWAL]]-BIASA[[#This Row],[KELUAR]])</f>
        <v>3</v>
      </c>
      <c r="F1638">
        <v>3</v>
      </c>
      <c r="G1638" t="str">
        <f>IFERROR(INDEX(masuk[CTN],MATCH("B"&amp;ROW()-ROWS($A$1:$A$2),masuk[id],0)),"")</f>
        <v/>
      </c>
      <c r="H1638">
        <f>SUMIF(keluar[concat],BIASA[[#This Row],[concat]],keluar[CTN])</f>
        <v>0</v>
      </c>
      <c r="I1638" s="16" t="str">
        <f>IF(BIASA[[#This Row],[CTN]]=BIASA[[#This Row],[AWAL]],"",BIASA[[#This Row],[CTN]])</f>
        <v/>
      </c>
    </row>
    <row r="1639" spans="1:9" x14ac:dyDescent="0.25">
      <c r="A1639" t="str">
        <f>LOWER(SUBSTITUTE(SUBSTITUTE(SUBSTITUTE(BIASA[[#This Row],[NAMA BARANG]]," ",""),"-",""),".",""))</f>
        <v>pcmagnitb206</v>
      </c>
      <c r="B1639">
        <f>IF(BIASA[[#This Row],[CTN]]=0,"",COUNT($B$2:$B1638)+1)</f>
        <v>1637</v>
      </c>
      <c r="C1639" t="s">
        <v>1911</v>
      </c>
      <c r="D1639" s="9" t="s">
        <v>235</v>
      </c>
      <c r="E1639">
        <f>SUM(BIASA[[#This Row],[AWAL]]-BIASA[[#This Row],[KELUAR]])</f>
        <v>2</v>
      </c>
      <c r="F1639">
        <v>2</v>
      </c>
      <c r="G1639" t="str">
        <f>IFERROR(INDEX(masuk[CTN],MATCH("B"&amp;ROW()-ROWS($A$1:$A$2),masuk[id],0)),"")</f>
        <v/>
      </c>
      <c r="H1639">
        <f>SUMIF(keluar[concat],BIASA[[#This Row],[concat]],keluar[CTN])</f>
        <v>0</v>
      </c>
      <c r="I1639" s="16" t="str">
        <f>IF(BIASA[[#This Row],[CTN]]=BIASA[[#This Row],[AWAL]],"",BIASA[[#This Row],[CTN]])</f>
        <v/>
      </c>
    </row>
    <row r="1640" spans="1:9" x14ac:dyDescent="0.25">
      <c r="A1640" t="str">
        <f>LOWER(SUBSTITUTE(SUBSTITUTE(SUBSTITUTE(BIASA[[#This Row],[NAMA BARANG]]," ",""),"-",""),".",""))</f>
        <v>pcmagnitb222mainan</v>
      </c>
      <c r="B1640">
        <f>IF(BIASA[[#This Row],[CTN]]=0,"",COUNT($B$2:$B1639)+1)</f>
        <v>1638</v>
      </c>
      <c r="C1640" t="s">
        <v>1912</v>
      </c>
      <c r="D1640" s="9" t="s">
        <v>215</v>
      </c>
      <c r="E1640">
        <f>SUM(BIASA[[#This Row],[AWAL]]-BIASA[[#This Row],[KELUAR]])</f>
        <v>3</v>
      </c>
      <c r="F1640">
        <v>3</v>
      </c>
      <c r="G1640" t="str">
        <f>IFERROR(INDEX(masuk[CTN],MATCH("B"&amp;ROW()-ROWS($A$1:$A$2),masuk[id],0)),"")</f>
        <v/>
      </c>
      <c r="H1640">
        <f>SUMIF(keluar[concat],BIASA[[#This Row],[concat]],keluar[CTN])</f>
        <v>0</v>
      </c>
      <c r="I1640" s="16" t="str">
        <f>IF(BIASA[[#This Row],[CTN]]=BIASA[[#This Row],[AWAL]],"",BIASA[[#This Row],[CTN]])</f>
        <v/>
      </c>
    </row>
    <row r="1641" spans="1:9" x14ac:dyDescent="0.25">
      <c r="A1641" t="str">
        <f>LOWER(SUBSTITUTE(SUBSTITUTE(SUBSTITUTE(BIASA[[#This Row],[NAMA BARANG]]," ",""),"-",""),".",""))</f>
        <v>pcmagnitb39y262</v>
      </c>
      <c r="B1641">
        <f>IF(BIASA[[#This Row],[CTN]]=0,"",COUNT($B$2:$B1640)+1)</f>
        <v>1639</v>
      </c>
      <c r="C1641" t="s">
        <v>1913</v>
      </c>
      <c r="D1641" s="9" t="s">
        <v>225</v>
      </c>
      <c r="E1641">
        <f>SUM(BIASA[[#This Row],[AWAL]]-BIASA[[#This Row],[KELUAR]])</f>
        <v>6</v>
      </c>
      <c r="F1641">
        <v>6</v>
      </c>
      <c r="G1641" t="str">
        <f>IFERROR(INDEX(masuk[CTN],MATCH("B"&amp;ROW()-ROWS($A$1:$A$2),masuk[id],0)),"")</f>
        <v/>
      </c>
      <c r="H1641">
        <f>SUMIF(keluar[concat],BIASA[[#This Row],[concat]],keluar[CTN])</f>
        <v>0</v>
      </c>
      <c r="I1641" s="16" t="str">
        <f>IF(BIASA[[#This Row],[CTN]]=BIASA[[#This Row],[AWAL]],"",BIASA[[#This Row],[CTN]])</f>
        <v/>
      </c>
    </row>
    <row r="1642" spans="1:9" x14ac:dyDescent="0.25">
      <c r="A1642" t="str">
        <f>LOWER(SUBSTITUTE(SUBSTITUTE(SUBSTITUTE(BIASA[[#This Row],[NAMA BARANG]]," ",""),"-",""),".",""))</f>
        <v>pcmagnitb018disney</v>
      </c>
      <c r="B1642">
        <f>IF(BIASA[[#This Row],[CTN]]=0,"",COUNT($B$2:$B1641)+1)</f>
        <v>1640</v>
      </c>
      <c r="C1642" t="s">
        <v>1914</v>
      </c>
      <c r="D1642" s="9" t="s">
        <v>235</v>
      </c>
      <c r="E1642">
        <f>SUM(BIASA[[#This Row],[AWAL]]-BIASA[[#This Row],[KELUAR]])</f>
        <v>5</v>
      </c>
      <c r="F1642">
        <v>5</v>
      </c>
      <c r="G1642" t="str">
        <f>IFERROR(INDEX(masuk[CTN],MATCH("B"&amp;ROW()-ROWS($A$1:$A$2),masuk[id],0)),"")</f>
        <v/>
      </c>
      <c r="H1642">
        <f>SUMIF(keluar[concat],BIASA[[#This Row],[concat]],keluar[CTN])</f>
        <v>0</v>
      </c>
      <c r="I1642" s="16" t="str">
        <f>IF(BIASA[[#This Row],[CTN]]=BIASA[[#This Row],[AWAL]],"",BIASA[[#This Row],[CTN]])</f>
        <v/>
      </c>
    </row>
    <row r="1643" spans="1:9" x14ac:dyDescent="0.25">
      <c r="A1643" t="str">
        <f>LOWER(SUBSTITUTE(SUBSTITUTE(SUBSTITUTE(BIASA[[#This Row],[NAMA BARANG]]," ",""),"-",""),".",""))</f>
        <v>pcmagnitc9962blkset</v>
      </c>
      <c r="B1643">
        <f>IF(BIASA[[#This Row],[CTN]]=0,"",COUNT($B$2:$B1642)+1)</f>
        <v>1641</v>
      </c>
      <c r="C1643" t="s">
        <v>1915</v>
      </c>
      <c r="D1643" s="9" t="s">
        <v>235</v>
      </c>
      <c r="E1643">
        <f>SUM(BIASA[[#This Row],[AWAL]]-BIASA[[#This Row],[KELUAR]])</f>
        <v>13</v>
      </c>
      <c r="F1643">
        <v>13</v>
      </c>
      <c r="G1643" t="str">
        <f>IFERROR(INDEX(masuk[CTN],MATCH("B"&amp;ROW()-ROWS($A$1:$A$2),masuk[id],0)),"")</f>
        <v/>
      </c>
      <c r="H1643">
        <f>SUMIF(keluar[concat],BIASA[[#This Row],[concat]],keluar[CTN])</f>
        <v>0</v>
      </c>
      <c r="I1643" s="16" t="str">
        <f>IF(BIASA[[#This Row],[CTN]]=BIASA[[#This Row],[AWAL]],"",BIASA[[#This Row],[CTN]])</f>
        <v/>
      </c>
    </row>
    <row r="1644" spans="1:9" x14ac:dyDescent="0.25">
      <c r="A1644" t="str">
        <f>LOWER(SUBSTITUTE(SUBSTITUTE(SUBSTITUTE(BIASA[[#This Row],[NAMA BARANG]]," ",""),"-",""),".",""))</f>
        <v>pcmagnitc2118barbie/princess/mm/wtp</v>
      </c>
      <c r="B1644">
        <f>IF(BIASA[[#This Row],[CTN]]=0,"",COUNT($B$2:$B1643)+1)</f>
        <v>1642</v>
      </c>
      <c r="C1644" t="s">
        <v>1916</v>
      </c>
      <c r="D1644" s="9" t="s">
        <v>235</v>
      </c>
      <c r="E1644">
        <f>SUM(BIASA[[#This Row],[AWAL]]-BIASA[[#This Row],[KELUAR]])</f>
        <v>3</v>
      </c>
      <c r="F1644">
        <v>3</v>
      </c>
      <c r="G1644" t="str">
        <f>IFERROR(INDEX(masuk[CTN],MATCH("B"&amp;ROW()-ROWS($A$1:$A$2),masuk[id],0)),"")</f>
        <v/>
      </c>
      <c r="H1644">
        <f>SUMIF(keluar[concat],BIASA[[#This Row],[concat]],keluar[CTN])</f>
        <v>0</v>
      </c>
      <c r="I1644" s="16" t="str">
        <f>IF(BIASA[[#This Row],[CTN]]=BIASA[[#This Row],[AWAL]],"",BIASA[[#This Row],[CTN]])</f>
        <v/>
      </c>
    </row>
    <row r="1645" spans="1:9" x14ac:dyDescent="0.25">
      <c r="A1645" t="str">
        <f>LOWER(SUBSTITUTE(SUBSTITUTE(SUBSTITUTE(BIASA[[#This Row],[NAMA BARANG]]," ",""),"-",""),".",""))</f>
        <v>pcmagnitcardcc1012b</v>
      </c>
      <c r="B1645">
        <f>IF(BIASA[[#This Row],[CTN]]=0,"",COUNT($B$2:$B1644)+1)</f>
        <v>1643</v>
      </c>
      <c r="C1645" t="s">
        <v>1917</v>
      </c>
      <c r="D1645" s="9" t="s">
        <v>215</v>
      </c>
      <c r="E1645">
        <f>SUM(BIASA[[#This Row],[AWAL]]-BIASA[[#This Row],[KELUAR]])</f>
        <v>58</v>
      </c>
      <c r="F1645">
        <v>58</v>
      </c>
      <c r="G1645" t="str">
        <f>IFERROR(INDEX(masuk[CTN],MATCH("B"&amp;ROW()-ROWS($A$1:$A$2),masuk[id],0)),"")</f>
        <v/>
      </c>
      <c r="H1645">
        <f>SUMIF(keluar[concat],BIASA[[#This Row],[concat]],keluar[CTN])</f>
        <v>0</v>
      </c>
      <c r="I1645" s="16" t="str">
        <f>IF(BIASA[[#This Row],[CTN]]=BIASA[[#This Row],[AWAL]],"",BIASA[[#This Row],[CTN]])</f>
        <v/>
      </c>
    </row>
    <row r="1646" spans="1:9" x14ac:dyDescent="0.25">
      <c r="A1646" t="str">
        <f>LOWER(SUBSTITUTE(SUBSTITUTE(SUBSTITUTE(BIASA[[#This Row],[NAMA BARANG]]," ",""),"-",""),".",""))</f>
        <v>pcmagnitcardcc1017b</v>
      </c>
      <c r="B1646">
        <f>IF(BIASA[[#This Row],[CTN]]=0,"",COUNT($B$2:$B1645)+1)</f>
        <v>1644</v>
      </c>
      <c r="C1646" t="s">
        <v>1918</v>
      </c>
      <c r="D1646" s="9" t="s">
        <v>235</v>
      </c>
      <c r="E1646">
        <f>SUM(BIASA[[#This Row],[AWAL]]-BIASA[[#This Row],[KELUAR]])</f>
        <v>6</v>
      </c>
      <c r="F1646">
        <v>6</v>
      </c>
      <c r="G1646" t="str">
        <f>IFERROR(INDEX(masuk[CTN],MATCH("B"&amp;ROW()-ROWS($A$1:$A$2),masuk[id],0)),"")</f>
        <v/>
      </c>
      <c r="H1646">
        <f>SUMIF(keluar[concat],BIASA[[#This Row],[concat]],keluar[CTN])</f>
        <v>0</v>
      </c>
      <c r="I1646" s="16" t="str">
        <f>IF(BIASA[[#This Row],[CTN]]=BIASA[[#This Row],[AWAL]],"",BIASA[[#This Row],[CTN]])</f>
        <v/>
      </c>
    </row>
    <row r="1647" spans="1:9" x14ac:dyDescent="0.25">
      <c r="A1647" t="str">
        <f>LOWER(SUBSTITUTE(SUBSTITUTE(SUBSTITUTE(BIASA[[#This Row],[NAMA BARANG]]," ",""),"-",""),".",""))</f>
        <v>pcmagnitcc856</v>
      </c>
      <c r="B1647">
        <f>IF(BIASA[[#This Row],[CTN]]=0,"",COUNT($B$2:$B1646)+1)</f>
        <v>1645</v>
      </c>
      <c r="C1647" t="s">
        <v>1919</v>
      </c>
      <c r="D1647" s="9" t="s">
        <v>235</v>
      </c>
      <c r="E1647">
        <f>SUM(BIASA[[#This Row],[AWAL]]-BIASA[[#This Row],[KELUAR]])</f>
        <v>5</v>
      </c>
      <c r="F1647">
        <v>5</v>
      </c>
      <c r="G1647" t="str">
        <f>IFERROR(INDEX(masuk[CTN],MATCH("B"&amp;ROW()-ROWS($A$1:$A$2),masuk[id],0)),"")</f>
        <v/>
      </c>
      <c r="H1647">
        <f>SUMIF(keluar[concat],BIASA[[#This Row],[concat]],keluar[CTN])</f>
        <v>0</v>
      </c>
      <c r="I1647" s="16" t="str">
        <f>IF(BIASA[[#This Row],[CTN]]=BIASA[[#This Row],[AWAL]],"",BIASA[[#This Row],[CTN]])</f>
        <v/>
      </c>
    </row>
    <row r="1648" spans="1:9" x14ac:dyDescent="0.25">
      <c r="A1648" t="str">
        <f>LOWER(SUBSTITUTE(SUBSTITUTE(SUBSTITUTE(BIASA[[#This Row],[NAMA BARANG]]," ",""),"-",""),".",""))</f>
        <v>pcmagnitd0052</v>
      </c>
      <c r="B1648">
        <f>IF(BIASA[[#This Row],[CTN]]=0,"",COUNT($B$2:$B1647)+1)</f>
        <v>1646</v>
      </c>
      <c r="C1648" t="s">
        <v>1920</v>
      </c>
      <c r="D1648" s="9" t="s">
        <v>215</v>
      </c>
      <c r="E1648">
        <f>SUM(BIASA[[#This Row],[AWAL]]-BIASA[[#This Row],[KELUAR]])</f>
        <v>4</v>
      </c>
      <c r="F1648">
        <v>4</v>
      </c>
      <c r="G1648" t="str">
        <f>IFERROR(INDEX(masuk[CTN],MATCH("B"&amp;ROW()-ROWS($A$1:$A$2),masuk[id],0)),"")</f>
        <v/>
      </c>
      <c r="H1648">
        <f>SUMIF(keluar[concat],BIASA[[#This Row],[concat]],keluar[CTN])</f>
        <v>0</v>
      </c>
      <c r="I1648" s="16" t="str">
        <f>IF(BIASA[[#This Row],[CTN]]=BIASA[[#This Row],[AWAL]],"",BIASA[[#This Row],[CTN]])</f>
        <v/>
      </c>
    </row>
    <row r="1649" spans="1:9" x14ac:dyDescent="0.25">
      <c r="A1649" t="str">
        <f>LOWER(SUBSTITUTE(SUBSTITUTE(SUBSTITUTE(BIASA[[#This Row],[NAMA BARANG]]," ",""),"-",""),".",""))</f>
        <v>pcmagnitdkk9907</v>
      </c>
      <c r="B1649">
        <f>IF(BIASA[[#This Row],[CTN]]=0,"",COUNT($B$2:$B1648)+1)</f>
        <v>1647</v>
      </c>
      <c r="C1649" t="s">
        <v>1921</v>
      </c>
      <c r="D1649" s="9" t="s">
        <v>212</v>
      </c>
      <c r="E1649">
        <f>SUM(BIASA[[#This Row],[AWAL]]-BIASA[[#This Row],[KELUAR]])</f>
        <v>16</v>
      </c>
      <c r="F1649">
        <v>16</v>
      </c>
      <c r="G1649" t="str">
        <f>IFERROR(INDEX(masuk[CTN],MATCH("B"&amp;ROW()-ROWS($A$1:$A$2),masuk[id],0)),"")</f>
        <v/>
      </c>
      <c r="H1649">
        <f>SUMIF(keluar[concat],BIASA[[#This Row],[concat]],keluar[CTN])</f>
        <v>0</v>
      </c>
      <c r="I1649" s="16" t="str">
        <f>IF(BIASA[[#This Row],[CTN]]=BIASA[[#This Row],[AWAL]],"",BIASA[[#This Row],[CTN]])</f>
        <v/>
      </c>
    </row>
    <row r="1650" spans="1:9" x14ac:dyDescent="0.25">
      <c r="A1650" t="str">
        <f>LOWER(SUBSTITUTE(SUBSTITUTE(SUBSTITUTE(BIASA[[#This Row],[NAMA BARANG]]," ",""),"-",""),".",""))</f>
        <v>pcmagnitdkk9908</v>
      </c>
      <c r="B1650">
        <f>IF(BIASA[[#This Row],[CTN]]=0,"",COUNT($B$2:$B1649)+1)</f>
        <v>1648</v>
      </c>
      <c r="C1650" t="s">
        <v>1922</v>
      </c>
      <c r="D1650" s="9" t="s">
        <v>212</v>
      </c>
      <c r="E1650">
        <f>SUM(BIASA[[#This Row],[AWAL]]-BIASA[[#This Row],[KELUAR]])</f>
        <v>21</v>
      </c>
      <c r="F1650">
        <v>21</v>
      </c>
      <c r="G1650" t="str">
        <f>IFERROR(INDEX(masuk[CTN],MATCH("B"&amp;ROW()-ROWS($A$1:$A$2),masuk[id],0)),"")</f>
        <v/>
      </c>
      <c r="H1650">
        <f>SUMIF(keluar[concat],BIASA[[#This Row],[concat]],keluar[CTN])</f>
        <v>0</v>
      </c>
      <c r="I1650" s="16" t="str">
        <f>IF(BIASA[[#This Row],[CTN]]=BIASA[[#This Row],[AWAL]],"",BIASA[[#This Row],[CTN]])</f>
        <v/>
      </c>
    </row>
    <row r="1651" spans="1:9" x14ac:dyDescent="0.25">
      <c r="A1651" t="str">
        <f>LOWER(SUBSTITUTE(SUBSTITUTE(SUBSTITUTE(BIASA[[#This Row],[NAMA BARANG]]," ",""),"-",""),".",""))</f>
        <v>pcmagnitdkk9910</v>
      </c>
      <c r="B1651">
        <f>IF(BIASA[[#This Row],[CTN]]=0,"",COUNT($B$2:$B1650)+1)</f>
        <v>1649</v>
      </c>
      <c r="C1651" t="s">
        <v>1923</v>
      </c>
      <c r="D1651" s="9" t="s">
        <v>3002</v>
      </c>
      <c r="E1651">
        <f>SUM(BIASA[[#This Row],[AWAL]]-BIASA[[#This Row],[KELUAR]])</f>
        <v>21</v>
      </c>
      <c r="F1651">
        <v>21</v>
      </c>
      <c r="G1651" t="str">
        <f>IFERROR(INDEX(masuk[CTN],MATCH("B"&amp;ROW()-ROWS($A$1:$A$2),masuk[id],0)),"")</f>
        <v/>
      </c>
      <c r="H1651">
        <f>SUMIF(keluar[concat],BIASA[[#This Row],[concat]],keluar[CTN])</f>
        <v>0</v>
      </c>
      <c r="I1651" s="16" t="str">
        <f>IF(BIASA[[#This Row],[CTN]]=BIASA[[#This Row],[AWAL]],"",BIASA[[#This Row],[CTN]])</f>
        <v/>
      </c>
    </row>
    <row r="1652" spans="1:9" x14ac:dyDescent="0.25">
      <c r="A1652" t="str">
        <f>LOWER(SUBSTITUTE(SUBSTITUTE(SUBSTITUTE(BIASA[[#This Row],[NAMA BARANG]]," ",""),"-",""),".",""))</f>
        <v>pcmagnitjumbo357519</v>
      </c>
      <c r="B1652">
        <f>IF(BIASA[[#This Row],[CTN]]=0,"",COUNT($B$2:$B1651)+1)</f>
        <v>1650</v>
      </c>
      <c r="C1652" t="s">
        <v>1924</v>
      </c>
      <c r="D1652" s="9" t="s">
        <v>206</v>
      </c>
      <c r="E1652">
        <f>SUM(BIASA[[#This Row],[AWAL]]-BIASA[[#This Row],[KELUAR]])</f>
        <v>39</v>
      </c>
      <c r="F1652">
        <v>39</v>
      </c>
      <c r="G1652" t="str">
        <f>IFERROR(INDEX(masuk[CTN],MATCH("B"&amp;ROW()-ROWS($A$1:$A$2),masuk[id],0)),"")</f>
        <v/>
      </c>
      <c r="H1652">
        <f>SUMIF(keluar[concat],BIASA[[#This Row],[concat]],keluar[CTN])</f>
        <v>0</v>
      </c>
      <c r="I1652" s="16" t="str">
        <f>IF(BIASA[[#This Row],[CTN]]=BIASA[[#This Row],[AWAL]],"",BIASA[[#This Row],[CTN]])</f>
        <v/>
      </c>
    </row>
    <row r="1653" spans="1:9" x14ac:dyDescent="0.25">
      <c r="A1653" t="str">
        <f>LOWER(SUBSTITUTE(SUBSTITUTE(SUBSTITUTE(BIASA[[#This Row],[NAMA BARANG]]," ",""),"-",""),".",""))</f>
        <v>pcmagnitjumbob357619</v>
      </c>
      <c r="B1653">
        <f>IF(BIASA[[#This Row],[CTN]]=0,"",COUNT($B$2:$B1652)+1)</f>
        <v>1651</v>
      </c>
      <c r="C1653" t="s">
        <v>1925</v>
      </c>
      <c r="D1653" s="9">
        <v>48</v>
      </c>
      <c r="E1653">
        <f>SUM(BIASA[[#This Row],[AWAL]]-BIASA[[#This Row],[KELUAR]])</f>
        <v>1</v>
      </c>
      <c r="F1653">
        <v>1</v>
      </c>
      <c r="G1653" t="str">
        <f>IFERROR(INDEX(masuk[CTN],MATCH("B"&amp;ROW()-ROWS($A$1:$A$2),masuk[id],0)),"")</f>
        <v/>
      </c>
      <c r="H1653">
        <f>SUMIF(keluar[concat],BIASA[[#This Row],[concat]],keluar[CTN])</f>
        <v>0</v>
      </c>
      <c r="I1653" s="16" t="str">
        <f>IF(BIASA[[#This Row],[CTN]]=BIASA[[#This Row],[AWAL]],"",BIASA[[#This Row],[CTN]])</f>
        <v/>
      </c>
    </row>
    <row r="1654" spans="1:9" x14ac:dyDescent="0.25">
      <c r="A1654" t="str">
        <f>LOWER(SUBSTITUTE(SUBSTITUTE(SUBSTITUTE(BIASA[[#This Row],[NAMA BARANG]]," ",""),"-",""),".",""))</f>
        <v>pcmagnitjumbokalkulatorpb33</v>
      </c>
      <c r="B1654">
        <f>IF(BIASA[[#This Row],[CTN]]=0,"",COUNT($B$2:$B1653)+1)</f>
        <v>1652</v>
      </c>
      <c r="C1654" t="s">
        <v>1926</v>
      </c>
      <c r="D1654" s="9" t="s">
        <v>215</v>
      </c>
      <c r="E1654">
        <f>SUM(BIASA[[#This Row],[AWAL]]-BIASA[[#This Row],[KELUAR]])</f>
        <v>11</v>
      </c>
      <c r="F1654">
        <v>11</v>
      </c>
      <c r="G1654" t="str">
        <f>IFERROR(INDEX(masuk[CTN],MATCH("B"&amp;ROW()-ROWS($A$1:$A$2),masuk[id],0)),"")</f>
        <v/>
      </c>
      <c r="H1654">
        <f>SUMIF(keluar[concat],BIASA[[#This Row],[concat]],keluar[CTN])</f>
        <v>0</v>
      </c>
      <c r="I1654" s="16" t="str">
        <f>IF(BIASA[[#This Row],[CTN]]=BIASA[[#This Row],[AWAL]],"",BIASA[[#This Row],[CTN]])</f>
        <v/>
      </c>
    </row>
    <row r="1655" spans="1:9" x14ac:dyDescent="0.25">
      <c r="A1655" t="str">
        <f>LOWER(SUBSTITUTE(SUBSTITUTE(SUBSTITUTE(BIASA[[#This Row],[NAMA BARANG]]," ",""),"-",""),".",""))</f>
        <v>pcmagnitk27</v>
      </c>
      <c r="B1655">
        <f>IF(BIASA[[#This Row],[CTN]]=0,"",COUNT($B$2:$B1654)+1)</f>
        <v>1653</v>
      </c>
      <c r="C1655" t="s">
        <v>1927</v>
      </c>
      <c r="D1655" s="9" t="s">
        <v>214</v>
      </c>
      <c r="E1655">
        <f>SUM(BIASA[[#This Row],[AWAL]]-BIASA[[#This Row],[KELUAR]])</f>
        <v>4</v>
      </c>
      <c r="F1655">
        <v>4</v>
      </c>
      <c r="G1655" t="str">
        <f>IFERROR(INDEX(masuk[CTN],MATCH("B"&amp;ROW()-ROWS($A$1:$A$2),masuk[id],0)),"")</f>
        <v/>
      </c>
      <c r="H1655">
        <f>SUMIF(keluar[concat],BIASA[[#This Row],[concat]],keluar[CTN])</f>
        <v>0</v>
      </c>
      <c r="I1655" s="16" t="str">
        <f>IF(BIASA[[#This Row],[CTN]]=BIASA[[#This Row],[AWAL]],"",BIASA[[#This Row],[CTN]])</f>
        <v/>
      </c>
    </row>
    <row r="1656" spans="1:9" x14ac:dyDescent="0.25">
      <c r="A1656" t="str">
        <f>LOWER(SUBSTITUTE(SUBSTITUTE(SUBSTITUTE(BIASA[[#This Row],[NAMA BARANG]]," ",""),"-",""),".",""))</f>
        <v>pcmagnitk61boxmagnit</v>
      </c>
      <c r="B1656">
        <f>IF(BIASA[[#This Row],[CTN]]=0,"",COUNT($B$2:$B1655)+1)</f>
        <v>1654</v>
      </c>
      <c r="C1656" t="s">
        <v>1928</v>
      </c>
      <c r="D1656" s="9" t="s">
        <v>223</v>
      </c>
      <c r="E1656">
        <f>SUM(BIASA[[#This Row],[AWAL]]-BIASA[[#This Row],[KELUAR]])</f>
        <v>33</v>
      </c>
      <c r="F1656">
        <v>33</v>
      </c>
      <c r="G1656" t="str">
        <f>IFERROR(INDEX(masuk[CTN],MATCH("B"&amp;ROW()-ROWS($A$1:$A$2),masuk[id],0)),"")</f>
        <v/>
      </c>
      <c r="H1656">
        <f>SUMIF(keluar[concat],BIASA[[#This Row],[concat]],keluar[CTN])</f>
        <v>0</v>
      </c>
      <c r="I1656" s="16" t="str">
        <f>IF(BIASA[[#This Row],[CTN]]=BIASA[[#This Row],[AWAL]],"",BIASA[[#This Row],[CTN]])</f>
        <v/>
      </c>
    </row>
    <row r="1657" spans="1:9" x14ac:dyDescent="0.25">
      <c r="A1657" t="str">
        <f>LOWER(SUBSTITUTE(SUBSTITUTE(SUBSTITUTE(BIASA[[#This Row],[NAMA BARANG]]," ",""),"-",""),".",""))</f>
        <v>pcmagnitk62aboxmagnit</v>
      </c>
      <c r="B1657">
        <f>IF(BIASA[[#This Row],[CTN]]=0,"",COUNT($B$2:$B1656)+1)</f>
        <v>1655</v>
      </c>
      <c r="C1657" t="s">
        <v>1929</v>
      </c>
      <c r="D1657" s="9" t="s">
        <v>235</v>
      </c>
      <c r="E1657">
        <f>SUM(BIASA[[#This Row],[AWAL]]-BIASA[[#This Row],[KELUAR]])</f>
        <v>30</v>
      </c>
      <c r="F1657">
        <v>30</v>
      </c>
      <c r="G1657" t="str">
        <f>IFERROR(INDEX(masuk[CTN],MATCH("B"&amp;ROW()-ROWS($A$1:$A$2),masuk[id],0)),"")</f>
        <v/>
      </c>
      <c r="H1657">
        <f>SUMIF(keluar[concat],BIASA[[#This Row],[concat]],keluar[CTN])</f>
        <v>0</v>
      </c>
      <c r="I1657" s="16" t="str">
        <f>IF(BIASA[[#This Row],[CTN]]=BIASA[[#This Row],[AWAL]],"",BIASA[[#This Row],[CTN]])</f>
        <v/>
      </c>
    </row>
    <row r="1658" spans="1:9" x14ac:dyDescent="0.25">
      <c r="A1658" t="str">
        <f>LOWER(SUBSTITUTE(SUBSTITUTE(SUBSTITUTE(BIASA[[#This Row],[NAMA BARANG]]," ",""),"-",""),".",""))</f>
        <v>pcmagnitk28872</v>
      </c>
      <c r="B1658">
        <f>IF(BIASA[[#This Row],[CTN]]=0,"",COUNT($B$2:$B1657)+1)</f>
        <v>1656</v>
      </c>
      <c r="C1658" t="s">
        <v>1930</v>
      </c>
      <c r="D1658" s="9" t="s">
        <v>223</v>
      </c>
      <c r="E1658">
        <f>SUM(BIASA[[#This Row],[AWAL]]-BIASA[[#This Row],[KELUAR]])</f>
        <v>24</v>
      </c>
      <c r="F1658">
        <v>24</v>
      </c>
      <c r="G1658" t="str">
        <f>IFERROR(INDEX(masuk[CTN],MATCH("B"&amp;ROW()-ROWS($A$1:$A$2),masuk[id],0)),"")</f>
        <v/>
      </c>
      <c r="H1658">
        <f>SUMIF(keluar[concat],BIASA[[#This Row],[concat]],keluar[CTN])</f>
        <v>0</v>
      </c>
      <c r="I1658" s="16" t="str">
        <f>IF(BIASA[[#This Row],[CTN]]=BIASA[[#This Row],[AWAL]],"",BIASA[[#This Row],[CTN]])</f>
        <v/>
      </c>
    </row>
    <row r="1659" spans="1:9" x14ac:dyDescent="0.25">
      <c r="A1659" t="str">
        <f>LOWER(SUBSTITUTE(SUBSTITUTE(SUBSTITUTE(BIASA[[#This Row],[NAMA BARANG]]," ",""),"-",""),".",""))</f>
        <v>pcmagnitkm51861</v>
      </c>
      <c r="B1659">
        <f>IF(BIASA[[#This Row],[CTN]]=0,"",COUNT($B$2:$B1658)+1)</f>
        <v>1657</v>
      </c>
      <c r="C1659" t="s">
        <v>1931</v>
      </c>
      <c r="D1659" s="9" t="s">
        <v>215</v>
      </c>
      <c r="E1659">
        <f>SUM(BIASA[[#This Row],[AWAL]]-BIASA[[#This Row],[KELUAR]])</f>
        <v>14</v>
      </c>
      <c r="F1659">
        <v>14</v>
      </c>
      <c r="G1659" t="str">
        <f>IFERROR(INDEX(masuk[CTN],MATCH("B"&amp;ROW()-ROWS($A$1:$A$2),masuk[id],0)),"")</f>
        <v/>
      </c>
      <c r="H1659">
        <f>SUMIF(keluar[concat],BIASA[[#This Row],[concat]],keluar[CTN])</f>
        <v>0</v>
      </c>
      <c r="I1659" s="16" t="str">
        <f>IF(BIASA[[#This Row],[CTN]]=BIASA[[#This Row],[AWAL]],"",BIASA[[#This Row],[CTN]])</f>
        <v/>
      </c>
    </row>
    <row r="1660" spans="1:9" x14ac:dyDescent="0.25">
      <c r="A1660" t="str">
        <f>LOWER(SUBSTITUTE(SUBSTITUTE(SUBSTITUTE(BIASA[[#This Row],[NAMA BARANG]]," ",""),"-",""),".",""))</f>
        <v>pcmagnitkm51871</v>
      </c>
      <c r="B1660">
        <f>IF(BIASA[[#This Row],[CTN]]=0,"",COUNT($B$2:$B1659)+1)</f>
        <v>1658</v>
      </c>
      <c r="C1660" t="s">
        <v>1932</v>
      </c>
      <c r="D1660" s="9" t="s">
        <v>215</v>
      </c>
      <c r="E1660">
        <f>SUM(BIASA[[#This Row],[AWAL]]-BIASA[[#This Row],[KELUAR]])</f>
        <v>19</v>
      </c>
      <c r="F1660">
        <v>19</v>
      </c>
      <c r="G1660" t="str">
        <f>IFERROR(INDEX(masuk[CTN],MATCH("B"&amp;ROW()-ROWS($A$1:$A$2),masuk[id],0)),"")</f>
        <v/>
      </c>
      <c r="H1660">
        <f>SUMIF(keluar[concat],BIASA[[#This Row],[concat]],keluar[CTN])</f>
        <v>0</v>
      </c>
      <c r="I1660" s="16" t="str">
        <f>IF(BIASA[[#This Row],[CTN]]=BIASA[[#This Row],[AWAL]],"",BIASA[[#This Row],[CTN]])</f>
        <v/>
      </c>
    </row>
    <row r="1661" spans="1:9" x14ac:dyDescent="0.25">
      <c r="A1661" t="str">
        <f>LOWER(SUBSTITUTE(SUBSTITUTE(SUBSTITUTE(BIASA[[#This Row],[NAMA BARANG]]," ",""),"-",""),".",""))</f>
        <v>pcmagnitkm88376</v>
      </c>
      <c r="B1661">
        <f>IF(BIASA[[#This Row],[CTN]]=0,"",COUNT($B$2:$B1660)+1)</f>
        <v>1659</v>
      </c>
      <c r="C1661" t="s">
        <v>1933</v>
      </c>
      <c r="D1661" s="9" t="s">
        <v>215</v>
      </c>
      <c r="E1661">
        <f>SUM(BIASA[[#This Row],[AWAL]]-BIASA[[#This Row],[KELUAR]])</f>
        <v>1</v>
      </c>
      <c r="F1661">
        <v>1</v>
      </c>
      <c r="G1661" t="str">
        <f>IFERROR(INDEX(masuk[CTN],MATCH("B"&amp;ROW()-ROWS($A$1:$A$2),masuk[id],0)),"")</f>
        <v/>
      </c>
      <c r="H1661">
        <f>SUMIF(keluar[concat],BIASA[[#This Row],[concat]],keluar[CTN])</f>
        <v>0</v>
      </c>
      <c r="I1661" s="16" t="str">
        <f>IF(BIASA[[#This Row],[CTN]]=BIASA[[#This Row],[AWAL]],"",BIASA[[#This Row],[CTN]])</f>
        <v/>
      </c>
    </row>
    <row r="1662" spans="1:9" x14ac:dyDescent="0.25">
      <c r="A1662" t="str">
        <f>LOWER(SUBSTITUTE(SUBSTITUTE(SUBSTITUTE(BIASA[[#This Row],[NAMA BARANG]]," ",""),"-",""),".",""))</f>
        <v>pcmagnitkpm355103</v>
      </c>
      <c r="B1662">
        <f>IF(BIASA[[#This Row],[CTN]]=0,"",COUNT($B$2:$B1661)+1)</f>
        <v>1660</v>
      </c>
      <c r="C1662" t="s">
        <v>1934</v>
      </c>
      <c r="D1662" s="9" t="s">
        <v>215</v>
      </c>
      <c r="E1662">
        <f>SUM(BIASA[[#This Row],[AWAL]]-BIASA[[#This Row],[KELUAR]])</f>
        <v>2</v>
      </c>
      <c r="F1662">
        <v>2</v>
      </c>
      <c r="G1662" t="str">
        <f>IFERROR(INDEX(masuk[CTN],MATCH("B"&amp;ROW()-ROWS($A$1:$A$2),masuk[id],0)),"")</f>
        <v/>
      </c>
      <c r="H1662">
        <f>SUMIF(keluar[concat],BIASA[[#This Row],[concat]],keluar[CTN])</f>
        <v>0</v>
      </c>
      <c r="I1662" s="16" t="str">
        <f>IF(BIASA[[#This Row],[CTN]]=BIASA[[#This Row],[AWAL]],"",BIASA[[#This Row],[CTN]])</f>
        <v/>
      </c>
    </row>
    <row r="1663" spans="1:9" x14ac:dyDescent="0.25">
      <c r="A1663" t="str">
        <f>LOWER(SUBSTITUTE(SUBSTITUTE(SUBSTITUTE(BIASA[[#This Row],[NAMA BARANG]]," ",""),"-",""),".",""))</f>
        <v>pcmagnitkt06</v>
      </c>
      <c r="B1663">
        <f>IF(BIASA[[#This Row],[CTN]]=0,"",COUNT($B$2:$B1662)+1)</f>
        <v>1661</v>
      </c>
      <c r="C1663" t="s">
        <v>1935</v>
      </c>
      <c r="D1663" s="9" t="s">
        <v>235</v>
      </c>
      <c r="E1663">
        <f>SUM(BIASA[[#This Row],[AWAL]]-BIASA[[#This Row],[KELUAR]])</f>
        <v>3</v>
      </c>
      <c r="F1663">
        <v>3</v>
      </c>
      <c r="G1663" t="str">
        <f>IFERROR(INDEX(masuk[CTN],MATCH("B"&amp;ROW()-ROWS($A$1:$A$2),masuk[id],0)),"")</f>
        <v/>
      </c>
      <c r="H1663">
        <f>SUMIF(keluar[concat],BIASA[[#This Row],[concat]],keluar[CTN])</f>
        <v>0</v>
      </c>
      <c r="I1663" s="16" t="str">
        <f>IF(BIASA[[#This Row],[CTN]]=BIASA[[#This Row],[AWAL]],"",BIASA[[#This Row],[CTN]])</f>
        <v/>
      </c>
    </row>
    <row r="1664" spans="1:9" x14ac:dyDescent="0.25">
      <c r="A1664" t="str">
        <f>LOWER(SUBSTITUTE(SUBSTITUTE(SUBSTITUTE(BIASA[[#This Row],[NAMA BARANG]]," ",""),"-",""),".",""))</f>
        <v>pcmagnitkt07</v>
      </c>
      <c r="B1664">
        <f>IF(BIASA[[#This Row],[CTN]]=0,"",COUNT($B$2:$B1663)+1)</f>
        <v>1662</v>
      </c>
      <c r="C1664" t="s">
        <v>1936</v>
      </c>
      <c r="D1664" s="9" t="s">
        <v>235</v>
      </c>
      <c r="E1664">
        <f>SUM(BIASA[[#This Row],[AWAL]]-BIASA[[#This Row],[KELUAR]])</f>
        <v>28</v>
      </c>
      <c r="F1664">
        <v>28</v>
      </c>
      <c r="G1664" t="str">
        <f>IFERROR(INDEX(masuk[CTN],MATCH("B"&amp;ROW()-ROWS($A$1:$A$2),masuk[id],0)),"")</f>
        <v/>
      </c>
      <c r="H1664">
        <f>SUMIF(keluar[concat],BIASA[[#This Row],[concat]],keluar[CTN])</f>
        <v>0</v>
      </c>
      <c r="I1664" s="16" t="str">
        <f>IF(BIASA[[#This Row],[CTN]]=BIASA[[#This Row],[AWAL]],"",BIASA[[#This Row],[CTN]])</f>
        <v/>
      </c>
    </row>
    <row r="1665" spans="1:9" x14ac:dyDescent="0.25">
      <c r="A1665" t="str">
        <f>LOWER(SUBSTITUTE(SUBSTITUTE(SUBSTITUTE(BIASA[[#This Row],[NAMA BARANG]]," ",""),"-",""),".",""))</f>
        <v>pcmagnitkt532</v>
      </c>
      <c r="B1665">
        <f>IF(BIASA[[#This Row],[CTN]]=0,"",COUNT($B$2:$B1664)+1)</f>
        <v>1663</v>
      </c>
      <c r="C1665" t="s">
        <v>1937</v>
      </c>
      <c r="D1665" s="9" t="s">
        <v>235</v>
      </c>
      <c r="E1665">
        <f>SUM(BIASA[[#This Row],[AWAL]]-BIASA[[#This Row],[KELUAR]])</f>
        <v>1</v>
      </c>
      <c r="F1665">
        <v>1</v>
      </c>
      <c r="G1665" t="str">
        <f>IFERROR(INDEX(masuk[CTN],MATCH("B"&amp;ROW()-ROWS($A$1:$A$2),masuk[id],0)),"")</f>
        <v/>
      </c>
      <c r="H1665">
        <f>SUMIF(keluar[concat],BIASA[[#This Row],[concat]],keluar[CTN])</f>
        <v>0</v>
      </c>
      <c r="I1665" s="16" t="str">
        <f>IF(BIASA[[#This Row],[CTN]]=BIASA[[#This Row],[AWAL]],"",BIASA[[#This Row],[CTN]])</f>
        <v/>
      </c>
    </row>
    <row r="1666" spans="1:9" x14ac:dyDescent="0.25">
      <c r="A1666" t="str">
        <f>LOWER(SUBSTITUTE(SUBSTITUTE(SUBSTITUTE(BIASA[[#This Row],[NAMA BARANG]]," ",""),"-",""),".",""))</f>
        <v>pcmagnitkt858</v>
      </c>
      <c r="B1666">
        <f>IF(BIASA[[#This Row],[CTN]]=0,"",COUNT($B$2:$B1665)+1)</f>
        <v>1664</v>
      </c>
      <c r="C1666" t="s">
        <v>1938</v>
      </c>
      <c r="D1666" s="9" t="s">
        <v>235</v>
      </c>
      <c r="E1666">
        <f>SUM(BIASA[[#This Row],[AWAL]]-BIASA[[#This Row],[KELUAR]])</f>
        <v>5</v>
      </c>
      <c r="F1666">
        <v>6</v>
      </c>
      <c r="G1666" t="str">
        <f>IFERROR(INDEX(masuk[CTN],MATCH("B"&amp;ROW()-ROWS($A$1:$A$2),masuk[id],0)),"")</f>
        <v/>
      </c>
      <c r="H1666">
        <f>SUMIF(keluar[concat],BIASA[[#This Row],[concat]],keluar[CTN])</f>
        <v>1</v>
      </c>
      <c r="I1666" s="16">
        <f>IF(BIASA[[#This Row],[CTN]]=BIASA[[#This Row],[AWAL]],"",BIASA[[#This Row],[CTN]])</f>
        <v>5</v>
      </c>
    </row>
    <row r="1667" spans="1:9" x14ac:dyDescent="0.25">
      <c r="A1667" t="str">
        <f>LOWER(SUBSTITUTE(SUBSTITUTE(SUBSTITUTE(BIASA[[#This Row],[NAMA BARANG]]," ",""),"-",""),".",""))</f>
        <v>pcmagnitkt877(4)</v>
      </c>
      <c r="B1667">
        <f>IF(BIASA[[#This Row],[CTN]]=0,"",COUNT($B$2:$B1666)+1)</f>
        <v>1665</v>
      </c>
      <c r="C1667" t="s">
        <v>1939</v>
      </c>
      <c r="D1667" s="9" t="s">
        <v>223</v>
      </c>
      <c r="E1667">
        <f>SUM(BIASA[[#This Row],[AWAL]]-BIASA[[#This Row],[KELUAR]])</f>
        <v>1</v>
      </c>
      <c r="F1667">
        <v>1</v>
      </c>
      <c r="G1667" t="str">
        <f>IFERROR(INDEX(masuk[CTN],MATCH("B"&amp;ROW()-ROWS($A$1:$A$2),masuk[id],0)),"")</f>
        <v/>
      </c>
      <c r="H1667">
        <f>SUMIF(keluar[concat],BIASA[[#This Row],[concat]],keluar[CTN])</f>
        <v>0</v>
      </c>
      <c r="I1667" s="16" t="str">
        <f>IF(BIASA[[#This Row],[CTN]]=BIASA[[#This Row],[AWAL]],"",BIASA[[#This Row],[CTN]])</f>
        <v/>
      </c>
    </row>
    <row r="1668" spans="1:9" x14ac:dyDescent="0.25">
      <c r="A1668" t="str">
        <f>LOWER(SUBSTITUTE(SUBSTITUTE(SUBSTITUTE(BIASA[[#This Row],[NAMA BARANG]]," ",""),"-",""),".",""))</f>
        <v>pcmagnitkx16732lebar+wb</v>
      </c>
      <c r="B1668">
        <f>IF(BIASA[[#This Row],[CTN]]=0,"",COUNT($B$2:$B1667)+1)</f>
        <v>1666</v>
      </c>
      <c r="C1668" t="s">
        <v>1940</v>
      </c>
      <c r="D1668" s="9" t="s">
        <v>206</v>
      </c>
      <c r="E1668">
        <f>SUM(BIASA[[#This Row],[AWAL]]-BIASA[[#This Row],[KELUAR]])</f>
        <v>50</v>
      </c>
      <c r="F1668">
        <v>50</v>
      </c>
      <c r="G1668" t="str">
        <f>IFERROR(INDEX(masuk[CTN],MATCH("B"&amp;ROW()-ROWS($A$1:$A$2),masuk[id],0)),"")</f>
        <v/>
      </c>
      <c r="H1668">
        <f>SUMIF(keluar[concat],BIASA[[#This Row],[concat]],keluar[CTN])</f>
        <v>0</v>
      </c>
      <c r="I1668" s="16" t="str">
        <f>IF(BIASA[[#This Row],[CTN]]=BIASA[[#This Row],[AWAL]],"",BIASA[[#This Row],[CTN]])</f>
        <v/>
      </c>
    </row>
    <row r="1669" spans="1:9" x14ac:dyDescent="0.25">
      <c r="A1669" t="str">
        <f>LOWER(SUBSTITUTE(SUBSTITUTE(SUBSTITUTE(BIASA[[#This Row],[NAMA BARANG]]," ",""),"-",""),".",""))</f>
        <v>pcmagnitky779blk</v>
      </c>
      <c r="B1669">
        <f>IF(BIASA[[#This Row],[CTN]]=0,"",COUNT($B$2:$B1668)+1)</f>
        <v>1667</v>
      </c>
      <c r="C1669" t="s">
        <v>1941</v>
      </c>
      <c r="D1669" s="9" t="s">
        <v>235</v>
      </c>
      <c r="E1669">
        <f>SUM(BIASA[[#This Row],[AWAL]]-BIASA[[#This Row],[KELUAR]])</f>
        <v>9</v>
      </c>
      <c r="F1669">
        <v>9</v>
      </c>
      <c r="G1669" t="str">
        <f>IFERROR(INDEX(masuk[CTN],MATCH("B"&amp;ROW()-ROWS($A$1:$A$2),masuk[id],0)),"")</f>
        <v/>
      </c>
      <c r="H1669">
        <f>SUMIF(keluar[concat],BIASA[[#This Row],[concat]],keluar[CTN])</f>
        <v>0</v>
      </c>
      <c r="I1669" s="16" t="str">
        <f>IF(BIASA[[#This Row],[CTN]]=BIASA[[#This Row],[AWAL]],"",BIASA[[#This Row],[CTN]])</f>
        <v/>
      </c>
    </row>
    <row r="1670" spans="1:9" x14ac:dyDescent="0.25">
      <c r="A1670" t="str">
        <f>LOWER(SUBSTITUTE(SUBSTITUTE(SUBSTITUTE(BIASA[[#This Row],[NAMA BARANG]]," ",""),"-",""),".",""))</f>
        <v>pcmagnitlc5510lipatwb</v>
      </c>
      <c r="B1670">
        <f>IF(BIASA[[#This Row],[CTN]]=0,"",COUNT($B$2:$B1669)+1)</f>
        <v>1668</v>
      </c>
      <c r="C1670" t="s">
        <v>1942</v>
      </c>
      <c r="D1670" s="9" t="s">
        <v>235</v>
      </c>
      <c r="E1670">
        <f>SUM(BIASA[[#This Row],[AWAL]]-BIASA[[#This Row],[KELUAR]])</f>
        <v>21</v>
      </c>
      <c r="F1670">
        <v>21</v>
      </c>
      <c r="G1670" t="str">
        <f>IFERROR(INDEX(masuk[CTN],MATCH("B"&amp;ROW()-ROWS($A$1:$A$2),masuk[id],0)),"")</f>
        <v/>
      </c>
      <c r="H1670">
        <f>SUMIF(keluar[concat],BIASA[[#This Row],[concat]],keluar[CTN])</f>
        <v>0</v>
      </c>
      <c r="I1670" s="16" t="str">
        <f>IF(BIASA[[#This Row],[CTN]]=BIASA[[#This Row],[AWAL]],"",BIASA[[#This Row],[CTN]])</f>
        <v/>
      </c>
    </row>
    <row r="1671" spans="1:9" x14ac:dyDescent="0.25">
      <c r="A1671" t="str">
        <f>LOWER(SUBSTITUTE(SUBSTITUTE(SUBSTITUTE(BIASA[[#This Row],[NAMA BARANG]]," ",""),"-",""),".",""))</f>
        <v>pcmagnitlc8088</v>
      </c>
      <c r="B1671">
        <f>IF(BIASA[[#This Row],[CTN]]=0,"",COUNT($B$2:$B1670)+1)</f>
        <v>1669</v>
      </c>
      <c r="C1671" t="s">
        <v>1943</v>
      </c>
      <c r="D1671" s="9" t="s">
        <v>235</v>
      </c>
      <c r="E1671">
        <f>SUM(BIASA[[#This Row],[AWAL]]-BIASA[[#This Row],[KELUAR]])</f>
        <v>21</v>
      </c>
      <c r="F1671">
        <v>21</v>
      </c>
      <c r="G1671" t="str">
        <f>IFERROR(INDEX(masuk[CTN],MATCH("B"&amp;ROW()-ROWS($A$1:$A$2),masuk[id],0)),"")</f>
        <v/>
      </c>
      <c r="H1671">
        <f>SUMIF(keluar[concat],BIASA[[#This Row],[concat]],keluar[CTN])</f>
        <v>0</v>
      </c>
      <c r="I1671" s="16" t="str">
        <f>IF(BIASA[[#This Row],[CTN]]=BIASA[[#This Row],[AWAL]],"",BIASA[[#This Row],[CTN]])</f>
        <v/>
      </c>
    </row>
    <row r="1672" spans="1:9" x14ac:dyDescent="0.25">
      <c r="A1672" t="str">
        <f>LOWER(SUBSTITUTE(SUBSTITUTE(SUBSTITUTE(BIASA[[#This Row],[NAMA BARANG]]," ",""),"-",""),".",""))</f>
        <v>pcmagnitmc5238</v>
      </c>
      <c r="B1672">
        <f>IF(BIASA[[#This Row],[CTN]]=0,"",COUNT($B$2:$B1671)+1)</f>
        <v>1670</v>
      </c>
      <c r="C1672" t="s">
        <v>1944</v>
      </c>
      <c r="D1672" s="9" t="s">
        <v>235</v>
      </c>
      <c r="E1672">
        <f>SUM(BIASA[[#This Row],[AWAL]]-BIASA[[#This Row],[KELUAR]])</f>
        <v>18</v>
      </c>
      <c r="F1672">
        <v>18</v>
      </c>
      <c r="G1672" t="str">
        <f>IFERROR(INDEX(masuk[CTN],MATCH("B"&amp;ROW()-ROWS($A$1:$A$2),masuk[id],0)),"")</f>
        <v/>
      </c>
      <c r="H1672">
        <f>SUMIF(keluar[concat],BIASA[[#This Row],[concat]],keluar[CTN])</f>
        <v>0</v>
      </c>
      <c r="I1672" s="16" t="str">
        <f>IF(BIASA[[#This Row],[CTN]]=BIASA[[#This Row],[AWAL]],"",BIASA[[#This Row],[CTN]])</f>
        <v/>
      </c>
    </row>
    <row r="1673" spans="1:9" x14ac:dyDescent="0.25">
      <c r="A1673" t="str">
        <f>LOWER(SUBSTITUTE(SUBSTITUTE(SUBSTITUTE(BIASA[[#This Row],[NAMA BARANG]]," ",""),"-",""),".",""))</f>
        <v>pcmagnitmc8086</v>
      </c>
      <c r="B1673">
        <f>IF(BIASA[[#This Row],[CTN]]=0,"",COUNT($B$2:$B1672)+1)</f>
        <v>1671</v>
      </c>
      <c r="C1673" t="s">
        <v>1945</v>
      </c>
      <c r="D1673" s="9" t="s">
        <v>235</v>
      </c>
      <c r="E1673">
        <f>SUM(BIASA[[#This Row],[AWAL]]-BIASA[[#This Row],[KELUAR]])</f>
        <v>9</v>
      </c>
      <c r="F1673">
        <v>9</v>
      </c>
      <c r="G1673" t="str">
        <f>IFERROR(INDEX(masuk[CTN],MATCH("B"&amp;ROW()-ROWS($A$1:$A$2),masuk[id],0)),"")</f>
        <v/>
      </c>
      <c r="H1673">
        <f>SUMIF(keluar[concat],BIASA[[#This Row],[concat]],keluar[CTN])</f>
        <v>0</v>
      </c>
      <c r="I1673" s="16" t="str">
        <f>IF(BIASA[[#This Row],[CTN]]=BIASA[[#This Row],[AWAL]],"",BIASA[[#This Row],[CTN]])</f>
        <v/>
      </c>
    </row>
    <row r="1674" spans="1:9" x14ac:dyDescent="0.25">
      <c r="A1674" t="str">
        <f>LOWER(SUBSTITUTE(SUBSTITUTE(SUBSTITUTE(BIASA[[#This Row],[NAMA BARANG]]," ",""),"-",""),".",""))</f>
        <v>pcmagnitmc8088timbul</v>
      </c>
      <c r="B1674">
        <f>IF(BIASA[[#This Row],[CTN]]=0,"",COUNT($B$2:$B1673)+1)</f>
        <v>1672</v>
      </c>
      <c r="C1674" t="s">
        <v>1946</v>
      </c>
      <c r="D1674" s="9" t="s">
        <v>235</v>
      </c>
      <c r="E1674">
        <f>SUM(BIASA[[#This Row],[AWAL]]-BIASA[[#This Row],[KELUAR]])</f>
        <v>20</v>
      </c>
      <c r="F1674">
        <v>20</v>
      </c>
      <c r="G1674" t="str">
        <f>IFERROR(INDEX(masuk[CTN],MATCH("B"&amp;ROW()-ROWS($A$1:$A$2),masuk[id],0)),"")</f>
        <v/>
      </c>
      <c r="H1674">
        <f>SUMIF(keluar[concat],BIASA[[#This Row],[concat]],keluar[CTN])</f>
        <v>0</v>
      </c>
      <c r="I1674" s="16" t="str">
        <f>IF(BIASA[[#This Row],[CTN]]=BIASA[[#This Row],[AWAL]],"",BIASA[[#This Row],[CTN]])</f>
        <v/>
      </c>
    </row>
    <row r="1675" spans="1:9" x14ac:dyDescent="0.25">
      <c r="A1675" t="str">
        <f>LOWER(SUBSTITUTE(SUBSTITUTE(SUBSTITUTE(BIASA[[#This Row],[NAMA BARANG]]," ",""),"-",""),".",""))</f>
        <v>pcmagnitminiona720</v>
      </c>
      <c r="B1675">
        <f>IF(BIASA[[#This Row],[CTN]]=0,"",COUNT($B$2:$B1674)+1)</f>
        <v>1673</v>
      </c>
      <c r="C1675" t="s">
        <v>1947</v>
      </c>
      <c r="D1675" s="9" t="s">
        <v>235</v>
      </c>
      <c r="E1675">
        <f>SUM(BIASA[[#This Row],[AWAL]]-BIASA[[#This Row],[KELUAR]])</f>
        <v>6</v>
      </c>
      <c r="F1675">
        <v>6</v>
      </c>
      <c r="G1675" t="str">
        <f>IFERROR(INDEX(masuk[CTN],MATCH("B"&amp;ROW()-ROWS($A$1:$A$2),masuk[id],0)),"")</f>
        <v/>
      </c>
      <c r="H1675">
        <f>SUMIF(keluar[concat],BIASA[[#This Row],[concat]],keluar[CTN])</f>
        <v>0</v>
      </c>
      <c r="I1675" s="16" t="str">
        <f>IF(BIASA[[#This Row],[CTN]]=BIASA[[#This Row],[AWAL]],"",BIASA[[#This Row],[CTN]])</f>
        <v/>
      </c>
    </row>
    <row r="1676" spans="1:9" x14ac:dyDescent="0.25">
      <c r="A1676" t="str">
        <f>LOWER(SUBSTITUTE(SUBSTITUTE(SUBSTITUTE(BIASA[[#This Row],[NAMA BARANG]]," ",""),"-",""),".",""))</f>
        <v>pcmagnitminionkt535</v>
      </c>
      <c r="B1676">
        <f>IF(BIASA[[#This Row],[CTN]]=0,"",COUNT($B$2:$B1675)+1)</f>
        <v>1674</v>
      </c>
      <c r="C1676" t="s">
        <v>1948</v>
      </c>
      <c r="D1676" s="9" t="s">
        <v>235</v>
      </c>
      <c r="E1676">
        <f>SUM(BIASA[[#This Row],[AWAL]]-BIASA[[#This Row],[KELUAR]])</f>
        <v>3</v>
      </c>
      <c r="F1676">
        <v>3</v>
      </c>
      <c r="G1676" t="str">
        <f>IFERROR(INDEX(masuk[CTN],MATCH("B"&amp;ROW()-ROWS($A$1:$A$2),masuk[id],0)),"")</f>
        <v/>
      </c>
      <c r="H1676">
        <f>SUMIF(keluar[concat],BIASA[[#This Row],[concat]],keluar[CTN])</f>
        <v>0</v>
      </c>
      <c r="I1676" s="16" t="str">
        <f>IF(BIASA[[#This Row],[CTN]]=BIASA[[#This Row],[AWAL]],"",BIASA[[#This Row],[CTN]])</f>
        <v/>
      </c>
    </row>
    <row r="1677" spans="1:9" x14ac:dyDescent="0.25">
      <c r="A1677" t="str">
        <f>LOWER(SUBSTITUTE(SUBSTITUTE(SUBSTITUTE(BIASA[[#This Row],[NAMA BARANG]]," ",""),"-",""),".",""))</f>
        <v>pcmagnitminionkt569</v>
      </c>
      <c r="B1677">
        <f>IF(BIASA[[#This Row],[CTN]]=0,"",COUNT($B$2:$B1676)+1)</f>
        <v>1675</v>
      </c>
      <c r="C1677" t="s">
        <v>1949</v>
      </c>
      <c r="D1677" s="9" t="s">
        <v>235</v>
      </c>
      <c r="E1677">
        <f>SUM(BIASA[[#This Row],[AWAL]]-BIASA[[#This Row],[KELUAR]])</f>
        <v>2</v>
      </c>
      <c r="F1677">
        <v>2</v>
      </c>
      <c r="G1677" t="str">
        <f>IFERROR(INDEX(masuk[CTN],MATCH("B"&amp;ROW()-ROWS($A$1:$A$2),masuk[id],0)),"")</f>
        <v/>
      </c>
      <c r="H1677">
        <f>SUMIF(keluar[concat],BIASA[[#This Row],[concat]],keluar[CTN])</f>
        <v>0</v>
      </c>
      <c r="I1677" s="16" t="str">
        <f>IF(BIASA[[#This Row],[CTN]]=BIASA[[#This Row],[AWAL]],"",BIASA[[#This Row],[CTN]])</f>
        <v/>
      </c>
    </row>
    <row r="1678" spans="1:9" x14ac:dyDescent="0.25">
      <c r="A1678" t="str">
        <f>LOWER(SUBSTITUTE(SUBSTITUTE(SUBSTITUTE(BIASA[[#This Row],[NAMA BARANG]]," ",""),"-",""),".",""))</f>
        <v>pcmagnitms9022bussetroda</v>
      </c>
      <c r="B1678">
        <f>IF(BIASA[[#This Row],[CTN]]=0,"",COUNT($B$2:$B1677)+1)</f>
        <v>1676</v>
      </c>
      <c r="C1678" t="s">
        <v>1950</v>
      </c>
      <c r="D1678" s="9" t="s">
        <v>223</v>
      </c>
      <c r="E1678">
        <f>SUM(BIASA[[#This Row],[AWAL]]-BIASA[[#This Row],[KELUAR]])</f>
        <v>12</v>
      </c>
      <c r="F1678">
        <v>12</v>
      </c>
      <c r="G1678" t="str">
        <f>IFERROR(INDEX(masuk[CTN],MATCH("B"&amp;ROW()-ROWS($A$1:$A$2),masuk[id],0)),"")</f>
        <v/>
      </c>
      <c r="H1678">
        <f>SUMIF(keluar[concat],BIASA[[#This Row],[concat]],keluar[CTN])</f>
        <v>0</v>
      </c>
      <c r="I1678" s="16" t="str">
        <f>IF(BIASA[[#This Row],[CTN]]=BIASA[[#This Row],[AWAL]],"",BIASA[[#This Row],[CTN]])</f>
        <v/>
      </c>
    </row>
    <row r="1679" spans="1:9" x14ac:dyDescent="0.25">
      <c r="A1679" t="str">
        <f>LOWER(SUBSTITUTE(SUBSTITUTE(SUBSTITUTE(BIASA[[#This Row],[NAMA BARANG]]," ",""),"-",""),".",""))</f>
        <v>pcmagnitqm079disney</v>
      </c>
      <c r="B1679">
        <f>IF(BIASA[[#This Row],[CTN]]=0,"",COUNT($B$2:$B1678)+1)</f>
        <v>1677</v>
      </c>
      <c r="C1679" t="s">
        <v>1951</v>
      </c>
      <c r="D1679" s="9" t="s">
        <v>235</v>
      </c>
      <c r="E1679">
        <f>SUM(BIASA[[#This Row],[AWAL]]-BIASA[[#This Row],[KELUAR]])</f>
        <v>5</v>
      </c>
      <c r="F1679">
        <v>5</v>
      </c>
      <c r="G1679" t="str">
        <f>IFERROR(INDEX(masuk[CTN],MATCH("B"&amp;ROW()-ROWS($A$1:$A$2),masuk[id],0)),"")</f>
        <v/>
      </c>
      <c r="H1679">
        <f>SUMIF(keluar[concat],BIASA[[#This Row],[concat]],keluar[CTN])</f>
        <v>0</v>
      </c>
      <c r="I1679" s="16" t="str">
        <f>IF(BIASA[[#This Row],[CTN]]=BIASA[[#This Row],[AWAL]],"",BIASA[[#This Row],[CTN]])</f>
        <v/>
      </c>
    </row>
    <row r="1680" spans="1:9" x14ac:dyDescent="0.25">
      <c r="A1680" t="str">
        <f>LOWER(SUBSTITUTE(SUBSTITUTE(SUBSTITUTE(BIASA[[#This Row],[NAMA BARANG]]," ",""),"-",""),".",""))</f>
        <v>pcmagnitqy1kalkulatorblk</v>
      </c>
      <c r="B1680">
        <f>IF(BIASA[[#This Row],[CTN]]=0,"",COUNT($B$2:$B1679)+1)</f>
        <v>1678</v>
      </c>
      <c r="C1680" t="s">
        <v>1952</v>
      </c>
      <c r="D1680" s="9" t="s">
        <v>215</v>
      </c>
      <c r="E1680">
        <f>SUM(BIASA[[#This Row],[AWAL]]-BIASA[[#This Row],[KELUAR]])</f>
        <v>4</v>
      </c>
      <c r="F1680">
        <v>4</v>
      </c>
      <c r="G1680" t="str">
        <f>IFERROR(INDEX(masuk[CTN],MATCH("B"&amp;ROW()-ROWS($A$1:$A$2),masuk[id],0)),"")</f>
        <v/>
      </c>
      <c r="H1680">
        <f>SUMIF(keluar[concat],BIASA[[#This Row],[concat]],keluar[CTN])</f>
        <v>0</v>
      </c>
      <c r="I1680" s="16" t="str">
        <f>IF(BIASA[[#This Row],[CTN]]=BIASA[[#This Row],[AWAL]],"",BIASA[[#This Row],[CTN]])</f>
        <v/>
      </c>
    </row>
    <row r="1681" spans="1:9" x14ac:dyDescent="0.25">
      <c r="A1681" t="str">
        <f>LOWER(SUBSTITUTE(SUBSTITUTE(SUBSTITUTE(BIASA[[#This Row],[NAMA BARANG]]," ",""),"-",""),".",""))</f>
        <v>pcmagnits8088+wbprincess/mm/wtp</v>
      </c>
      <c r="B1681">
        <f>IF(BIASA[[#This Row],[CTN]]=0,"",COUNT($B$2:$B1680)+1)</f>
        <v>1679</v>
      </c>
      <c r="C1681" t="s">
        <v>1953</v>
      </c>
      <c r="D1681" s="9" t="s">
        <v>223</v>
      </c>
      <c r="E1681">
        <f>SUM(BIASA[[#This Row],[AWAL]]-BIASA[[#This Row],[KELUAR]])</f>
        <v>13</v>
      </c>
      <c r="F1681">
        <v>13</v>
      </c>
      <c r="G1681" t="str">
        <f>IFERROR(INDEX(masuk[CTN],MATCH("B"&amp;ROW()-ROWS($A$1:$A$2),masuk[id],0)),"")</f>
        <v/>
      </c>
      <c r="H1681">
        <f>SUMIF(keluar[concat],BIASA[[#This Row],[concat]],keluar[CTN])</f>
        <v>0</v>
      </c>
      <c r="I1681" s="16" t="str">
        <f>IF(BIASA[[#This Row],[CTN]]=BIASA[[#This Row],[AWAL]],"",BIASA[[#This Row],[CTN]])</f>
        <v/>
      </c>
    </row>
    <row r="1682" spans="1:9" x14ac:dyDescent="0.25">
      <c r="A1682" t="str">
        <f>LOWER(SUBSTITUTE(SUBSTITUTE(SUBSTITUTE(BIASA[[#This Row],[NAMA BARANG]]," ",""),"-",""),".",""))</f>
        <v>pcmagnittc1056</v>
      </c>
      <c r="B1682">
        <f>IF(BIASA[[#This Row],[CTN]]=0,"",COUNT($B$2:$B1681)+1)</f>
        <v>1680</v>
      </c>
      <c r="C1682" t="s">
        <v>1954</v>
      </c>
      <c r="D1682" s="9" t="s">
        <v>235</v>
      </c>
      <c r="E1682">
        <f>SUM(BIASA[[#This Row],[AWAL]]-BIASA[[#This Row],[KELUAR]])</f>
        <v>1</v>
      </c>
      <c r="F1682">
        <v>1</v>
      </c>
      <c r="G1682" t="str">
        <f>IFERROR(INDEX(masuk[CTN],MATCH("B"&amp;ROW()-ROWS($A$1:$A$2),masuk[id],0)),"")</f>
        <v/>
      </c>
      <c r="H1682">
        <f>SUMIF(keluar[concat],BIASA[[#This Row],[concat]],keluar[CTN])</f>
        <v>0</v>
      </c>
      <c r="I1682" s="16" t="str">
        <f>IF(BIASA[[#This Row],[CTN]]=BIASA[[#This Row],[AWAL]],"",BIASA[[#This Row],[CTN]])</f>
        <v/>
      </c>
    </row>
    <row r="1683" spans="1:9" x14ac:dyDescent="0.25">
      <c r="A1683" t="str">
        <f>LOWER(SUBSTITUTE(SUBSTITUTE(SUBSTITUTE(BIASA[[#This Row],[NAMA BARANG]]," ",""),"-",""),".",""))</f>
        <v>pcmagnitx501</v>
      </c>
      <c r="B1683">
        <f>IF(BIASA[[#This Row],[CTN]]=0,"",COUNT($B$2:$B1682)+1)</f>
        <v>1681</v>
      </c>
      <c r="C1683" t="s">
        <v>1955</v>
      </c>
      <c r="D1683" s="9" t="s">
        <v>235</v>
      </c>
      <c r="E1683">
        <f>SUM(BIASA[[#This Row],[AWAL]]-BIASA[[#This Row],[KELUAR]])</f>
        <v>16</v>
      </c>
      <c r="F1683">
        <v>16</v>
      </c>
      <c r="G1683" t="str">
        <f>IFERROR(INDEX(masuk[CTN],MATCH("B"&amp;ROW()-ROWS($A$1:$A$2),masuk[id],0)),"")</f>
        <v/>
      </c>
      <c r="H1683">
        <f>SUMIF(keluar[concat],BIASA[[#This Row],[concat]],keluar[CTN])</f>
        <v>0</v>
      </c>
      <c r="I1683" s="16" t="str">
        <f>IF(BIASA[[#This Row],[CTN]]=BIASA[[#This Row],[AWAL]],"",BIASA[[#This Row],[CTN]])</f>
        <v/>
      </c>
    </row>
    <row r="1684" spans="1:9" x14ac:dyDescent="0.25">
      <c r="A1684" t="str">
        <f>LOWER(SUBSTITUTE(SUBSTITUTE(SUBSTITUTE(BIASA[[#This Row],[NAMA BARANG]]," ",""),"-",""),".",""))</f>
        <v>pcmagnitxdc6102</v>
      </c>
      <c r="B1684">
        <f>IF(BIASA[[#This Row],[CTN]]=0,"",COUNT($B$2:$B1683)+1)</f>
        <v>1682</v>
      </c>
      <c r="C1684" t="s">
        <v>1956</v>
      </c>
      <c r="D1684" s="9" t="s">
        <v>235</v>
      </c>
      <c r="E1684">
        <f>SUM(BIASA[[#This Row],[AWAL]]-BIASA[[#This Row],[KELUAR]])</f>
        <v>5</v>
      </c>
      <c r="F1684">
        <v>5</v>
      </c>
      <c r="G1684" t="str">
        <f>IFERROR(INDEX(masuk[CTN],MATCH("B"&amp;ROW()-ROWS($A$1:$A$2),masuk[id],0)),"")</f>
        <v/>
      </c>
      <c r="H1684">
        <f>SUMIF(keluar[concat],BIASA[[#This Row],[concat]],keluar[CTN])</f>
        <v>0</v>
      </c>
      <c r="I1684" s="16" t="str">
        <f>IF(BIASA[[#This Row],[CTN]]=BIASA[[#This Row],[AWAL]],"",BIASA[[#This Row],[CTN]])</f>
        <v/>
      </c>
    </row>
    <row r="1685" spans="1:9" x14ac:dyDescent="0.25">
      <c r="A1685" t="str">
        <f>LOWER(SUBSTITUTE(SUBSTITUTE(SUBSTITUTE(BIASA[[#This Row],[NAMA BARANG]]," ",""),"-",""),".",""))</f>
        <v>pcmagnitxpm519010sandal</v>
      </c>
      <c r="B1685">
        <f>IF(BIASA[[#This Row],[CTN]]=0,"",COUNT($B$2:$B1684)+1)</f>
        <v>1683</v>
      </c>
      <c r="C1685" t="s">
        <v>1957</v>
      </c>
      <c r="D1685" s="9" t="s">
        <v>215</v>
      </c>
      <c r="E1685">
        <f>SUM(BIASA[[#This Row],[AWAL]]-BIASA[[#This Row],[KELUAR]])</f>
        <v>2</v>
      </c>
      <c r="F1685">
        <v>2</v>
      </c>
      <c r="G1685" t="str">
        <f>IFERROR(INDEX(masuk[CTN],MATCH("B"&amp;ROW()-ROWS($A$1:$A$2),masuk[id],0)),"")</f>
        <v/>
      </c>
      <c r="H1685">
        <f>SUMIF(keluar[concat],BIASA[[#This Row],[concat]],keluar[CTN])</f>
        <v>0</v>
      </c>
      <c r="I1685" s="16" t="str">
        <f>IF(BIASA[[#This Row],[CTN]]=BIASA[[#This Row],[AWAL]],"",BIASA[[#This Row],[CTN]])</f>
        <v/>
      </c>
    </row>
    <row r="1686" spans="1:9" x14ac:dyDescent="0.25">
      <c r="A1686" t="str">
        <f>LOWER(SUBSTITUTE(SUBSTITUTE(SUBSTITUTE(BIASA[[#This Row],[NAMA BARANG]]," ",""),"-",""),".",""))</f>
        <v>pcmagnitxu0030call(blk)</v>
      </c>
      <c r="B1686">
        <f>IF(BIASA[[#This Row],[CTN]]=0,"",COUNT($B$2:$B1685)+1)</f>
        <v>1684</v>
      </c>
      <c r="C1686" t="s">
        <v>1958</v>
      </c>
      <c r="D1686" s="9" t="s">
        <v>235</v>
      </c>
      <c r="E1686">
        <f>SUM(BIASA[[#This Row],[AWAL]]-BIASA[[#This Row],[KELUAR]])</f>
        <v>83</v>
      </c>
      <c r="F1686">
        <v>83</v>
      </c>
      <c r="G1686" t="str">
        <f>IFERROR(INDEX(masuk[CTN],MATCH("B"&amp;ROW()-ROWS($A$1:$A$2),masuk[id],0)),"")</f>
        <v/>
      </c>
      <c r="H1686">
        <f>SUMIF(keluar[concat],BIASA[[#This Row],[concat]],keluar[CTN])</f>
        <v>0</v>
      </c>
      <c r="I1686" s="16" t="str">
        <f>IF(BIASA[[#This Row],[CTN]]=BIASA[[#This Row],[AWAL]],"",BIASA[[#This Row],[CTN]])</f>
        <v/>
      </c>
    </row>
    <row r="1687" spans="1:9" x14ac:dyDescent="0.25">
      <c r="A1687" t="str">
        <f>LOWER(SUBSTITUTE(SUBSTITUTE(SUBSTITUTE(BIASA[[#This Row],[NAMA BARANG]]," ",""),"-",""),".",""))</f>
        <v>pcmagnitxu1219putar</v>
      </c>
      <c r="B1687">
        <f>IF(BIASA[[#This Row],[CTN]]=0,"",COUNT($B$2:$B1686)+1)</f>
        <v>1685</v>
      </c>
      <c r="C1687" t="s">
        <v>1959</v>
      </c>
      <c r="D1687" s="9" t="s">
        <v>223</v>
      </c>
      <c r="E1687">
        <f>SUM(BIASA[[#This Row],[AWAL]]-BIASA[[#This Row],[KELUAR]])</f>
        <v>8</v>
      </c>
      <c r="F1687">
        <v>8</v>
      </c>
      <c r="G1687" t="str">
        <f>IFERROR(INDEX(masuk[CTN],MATCH("B"&amp;ROW()-ROWS($A$1:$A$2),masuk[id],0)),"")</f>
        <v/>
      </c>
      <c r="H1687">
        <f>SUMIF(keluar[concat],BIASA[[#This Row],[concat]],keluar[CTN])</f>
        <v>0</v>
      </c>
      <c r="I1687" s="16" t="str">
        <f>IF(BIASA[[#This Row],[CTN]]=BIASA[[#This Row],[AWAL]],"",BIASA[[#This Row],[CTN]])</f>
        <v/>
      </c>
    </row>
    <row r="1688" spans="1:9" x14ac:dyDescent="0.25">
      <c r="A1688" t="str">
        <f>LOWER(SUBSTITUTE(SUBSTITUTE(SUBSTITUTE(BIASA[[#This Row],[NAMA BARANG]]," ",""),"-",""),".",""))</f>
        <v>pcmagnitxu6605whiteboard</v>
      </c>
      <c r="B1688">
        <f>IF(BIASA[[#This Row],[CTN]]=0,"",COUNT($B$2:$B1687)+1)</f>
        <v>1686</v>
      </c>
      <c r="C1688" t="s">
        <v>1960</v>
      </c>
      <c r="D1688" s="9" t="s">
        <v>223</v>
      </c>
      <c r="E1688">
        <f>SUM(BIASA[[#This Row],[AWAL]]-BIASA[[#This Row],[KELUAR]])</f>
        <v>1</v>
      </c>
      <c r="F1688">
        <v>1</v>
      </c>
      <c r="G1688" t="str">
        <f>IFERROR(INDEX(masuk[CTN],MATCH("B"&amp;ROW()-ROWS($A$1:$A$2),masuk[id],0)),"")</f>
        <v/>
      </c>
      <c r="H1688">
        <f>SUMIF(keluar[concat],BIASA[[#This Row],[concat]],keluar[CTN])</f>
        <v>0</v>
      </c>
      <c r="I1688" s="16" t="str">
        <f>IF(BIASA[[#This Row],[CTN]]=BIASA[[#This Row],[AWAL]],"",BIASA[[#This Row],[CTN]])</f>
        <v/>
      </c>
    </row>
    <row r="1689" spans="1:9" x14ac:dyDescent="0.25">
      <c r="A1689" t="str">
        <f>LOWER(SUBSTITUTE(SUBSTITUTE(SUBSTITUTE(BIASA[[#This Row],[NAMA BARANG]]," ",""),"-",""),".",""))</f>
        <v>pcmagnitza06blk</v>
      </c>
      <c r="B1689">
        <f>IF(BIASA[[#This Row],[CTN]]=0,"",COUNT($B$2:$B1688)+1)</f>
        <v>1687</v>
      </c>
      <c r="C1689" t="s">
        <v>1961</v>
      </c>
      <c r="D1689" s="9" t="s">
        <v>243</v>
      </c>
      <c r="E1689">
        <f>SUM(BIASA[[#This Row],[AWAL]]-BIASA[[#This Row],[KELUAR]])</f>
        <v>9</v>
      </c>
      <c r="F1689">
        <v>9</v>
      </c>
      <c r="G1689" t="str">
        <f>IFERROR(INDEX(masuk[CTN],MATCH("B"&amp;ROW()-ROWS($A$1:$A$2),masuk[id],0)),"")</f>
        <v/>
      </c>
      <c r="H1689">
        <f>SUMIF(keluar[concat],BIASA[[#This Row],[concat]],keluar[CTN])</f>
        <v>0</v>
      </c>
      <c r="I1689" s="16" t="str">
        <f>IF(BIASA[[#This Row],[CTN]]=BIASA[[#This Row],[AWAL]],"",BIASA[[#This Row],[CTN]])</f>
        <v/>
      </c>
    </row>
    <row r="1690" spans="1:9" x14ac:dyDescent="0.25">
      <c r="A1690" t="str">
        <f>LOWER(SUBSTITUTE(SUBSTITUTE(SUBSTITUTE(BIASA[[#This Row],[NAMA BARANG]]," ",""),"-",""),".",""))</f>
        <v>pcmagnit+kuncib3513821</v>
      </c>
      <c r="B1690">
        <f>IF(BIASA[[#This Row],[CTN]]=0,"",COUNT($B$2:$B1689)+1)</f>
        <v>1688</v>
      </c>
      <c r="C1690" t="s">
        <v>1962</v>
      </c>
      <c r="D1690" s="9" t="s">
        <v>215</v>
      </c>
      <c r="E1690">
        <f>SUM(BIASA[[#This Row],[AWAL]]-BIASA[[#This Row],[KELUAR]])</f>
        <v>1</v>
      </c>
      <c r="F1690">
        <v>1</v>
      </c>
      <c r="G1690" t="str">
        <f>IFERROR(INDEX(masuk[CTN],MATCH("B"&amp;ROW()-ROWS($A$1:$A$2),masuk[id],0)),"")</f>
        <v/>
      </c>
      <c r="H1690">
        <f>SUMIF(keluar[concat],BIASA[[#This Row],[concat]],keluar[CTN])</f>
        <v>0</v>
      </c>
      <c r="I1690" s="16" t="str">
        <f>IF(BIASA[[#This Row],[CTN]]=BIASA[[#This Row],[AWAL]],"",BIASA[[#This Row],[CTN]])</f>
        <v/>
      </c>
    </row>
    <row r="1691" spans="1:9" x14ac:dyDescent="0.25">
      <c r="A1691" t="str">
        <f>LOWER(SUBSTITUTE(SUBSTITUTE(SUBSTITUTE(BIASA[[#This Row],[NAMA BARANG]]," ",""),"-",""),".",""))</f>
        <v>pcmainan8054</v>
      </c>
      <c r="B1691">
        <f>IF(BIASA[[#This Row],[CTN]]=0,"",COUNT($B$2:$B1690)+1)</f>
        <v>1689</v>
      </c>
      <c r="C1691" t="s">
        <v>1963</v>
      </c>
      <c r="D1691" s="9" t="s">
        <v>2769</v>
      </c>
      <c r="E1691">
        <f>SUM(BIASA[[#This Row],[AWAL]]-BIASA[[#This Row],[KELUAR]])</f>
        <v>2</v>
      </c>
      <c r="F1691">
        <v>2</v>
      </c>
      <c r="G1691" t="str">
        <f>IFERROR(INDEX(masuk[CTN],MATCH("B"&amp;ROW()-ROWS($A$1:$A$2),masuk[id],0)),"")</f>
        <v/>
      </c>
      <c r="H1691">
        <f>SUMIF(keluar[concat],BIASA[[#This Row],[concat]],keluar[CTN])</f>
        <v>0</v>
      </c>
      <c r="I1691" s="16" t="str">
        <f>IF(BIASA[[#This Row],[CTN]]=BIASA[[#This Row],[AWAL]],"",BIASA[[#This Row],[CTN]])</f>
        <v/>
      </c>
    </row>
    <row r="1692" spans="1:9" x14ac:dyDescent="0.25">
      <c r="A1692" t="str">
        <f>LOWER(SUBSTITUTE(SUBSTITUTE(SUBSTITUTE(BIASA[[#This Row],[NAMA BARANG]]," ",""),"-",""),".",""))</f>
        <v>pcmetalboxa311klg(ds3914)</v>
      </c>
      <c r="B1692">
        <f>IF(BIASA[[#This Row],[CTN]]=0,"",COUNT($B$2:$B1691)+1)</f>
        <v>1690</v>
      </c>
      <c r="C1692" t="s">
        <v>1964</v>
      </c>
      <c r="D1692" s="9" t="s">
        <v>221</v>
      </c>
      <c r="E1692">
        <f>SUM(BIASA[[#This Row],[AWAL]]-BIASA[[#This Row],[KELUAR]])</f>
        <v>4</v>
      </c>
      <c r="F1692">
        <v>4</v>
      </c>
      <c r="G1692" t="str">
        <f>IFERROR(INDEX(masuk[CTN],MATCH("B"&amp;ROW()-ROWS($A$1:$A$2),masuk[id],0)),"")</f>
        <v/>
      </c>
      <c r="H1692">
        <f>SUMIF(keluar[concat],BIASA[[#This Row],[concat]],keluar[CTN])</f>
        <v>0</v>
      </c>
      <c r="I1692" s="16" t="str">
        <f>IF(BIASA[[#This Row],[CTN]]=BIASA[[#This Row],[AWAL]],"",BIASA[[#This Row],[CTN]])</f>
        <v/>
      </c>
    </row>
    <row r="1693" spans="1:9" x14ac:dyDescent="0.25">
      <c r="A1693" t="str">
        <f>LOWER(SUBSTITUTE(SUBSTITUTE(SUBSTITUTE(BIASA[[#This Row],[NAMA BARANG]]," ",""),"-",""),".",""))</f>
        <v>pcmikacerminpc218</v>
      </c>
      <c r="B1693">
        <f>IF(BIASA[[#This Row],[CTN]]=0,"",COUNT($B$2:$B1692)+1)</f>
        <v>1691</v>
      </c>
      <c r="C1693" t="s">
        <v>1965</v>
      </c>
      <c r="D1693" s="9" t="s">
        <v>2769</v>
      </c>
      <c r="E1693">
        <f>SUM(BIASA[[#This Row],[AWAL]]-BIASA[[#This Row],[KELUAR]])</f>
        <v>6</v>
      </c>
      <c r="F1693">
        <v>6</v>
      </c>
      <c r="G1693" t="str">
        <f>IFERROR(INDEX(masuk[CTN],MATCH("B"&amp;ROW()-ROWS($A$1:$A$2),masuk[id],0)),"")</f>
        <v/>
      </c>
      <c r="H1693">
        <f>SUMIF(keluar[concat],BIASA[[#This Row],[concat]],keluar[CTN])</f>
        <v>0</v>
      </c>
      <c r="I1693" s="16" t="str">
        <f>IF(BIASA[[#This Row],[CTN]]=BIASA[[#This Row],[AWAL]],"",BIASA[[#This Row],[CTN]])</f>
        <v/>
      </c>
    </row>
    <row r="1694" spans="1:9" x14ac:dyDescent="0.25">
      <c r="A1694" t="str">
        <f>LOWER(SUBSTITUTE(SUBSTITUTE(SUBSTITUTE(BIASA[[#This Row],[NAMA BARANG]]," ",""),"-",""),".",""))</f>
        <v>pcpa0960mobiltarik</v>
      </c>
      <c r="B1694">
        <f>IF(BIASA[[#This Row],[CTN]]=0,"",COUNT($B$2:$B1693)+1)</f>
        <v>1692</v>
      </c>
      <c r="C1694" t="s">
        <v>1966</v>
      </c>
      <c r="D1694" s="9" t="s">
        <v>215</v>
      </c>
      <c r="E1694">
        <f>SUM(BIASA[[#This Row],[AWAL]]-BIASA[[#This Row],[KELUAR]])</f>
        <v>3</v>
      </c>
      <c r="F1694">
        <v>3</v>
      </c>
      <c r="G1694" t="str">
        <f>IFERROR(INDEX(masuk[CTN],MATCH("B"&amp;ROW()-ROWS($A$1:$A$2),masuk[id],0)),"")</f>
        <v/>
      </c>
      <c r="H1694">
        <f>SUMIF(keluar[concat],BIASA[[#This Row],[concat]],keluar[CTN])</f>
        <v>0</v>
      </c>
      <c r="I1694" s="16" t="str">
        <f>IF(BIASA[[#This Row],[CTN]]=BIASA[[#This Row],[AWAL]],"",BIASA[[#This Row],[CTN]])</f>
        <v/>
      </c>
    </row>
    <row r="1695" spans="1:9" x14ac:dyDescent="0.25">
      <c r="A1695" t="str">
        <f>LOWER(SUBSTITUTE(SUBSTITUTE(SUBSTITUTE(BIASA[[#This Row],[NAMA BARANG]]," ",""),"-",""),".",""))</f>
        <v>pcpb22</v>
      </c>
      <c r="B1695">
        <f>IF(BIASA[[#This Row],[CTN]]=0,"",COUNT($B$2:$B1694)+1)</f>
        <v>1693</v>
      </c>
      <c r="C1695" t="s">
        <v>1967</v>
      </c>
      <c r="D1695" s="9" t="s">
        <v>215</v>
      </c>
      <c r="E1695">
        <f>SUM(BIASA[[#This Row],[AWAL]]-BIASA[[#This Row],[KELUAR]])</f>
        <v>29</v>
      </c>
      <c r="F1695">
        <v>29</v>
      </c>
      <c r="G1695" t="str">
        <f>IFERROR(INDEX(masuk[CTN],MATCH("B"&amp;ROW()-ROWS($A$1:$A$2),masuk[id],0)),"")</f>
        <v/>
      </c>
      <c r="H1695">
        <f>SUMIF(keluar[concat],BIASA[[#This Row],[concat]],keluar[CTN])</f>
        <v>0</v>
      </c>
      <c r="I1695" s="16" t="str">
        <f>IF(BIASA[[#This Row],[CTN]]=BIASA[[#This Row],[AWAL]],"",BIASA[[#This Row],[CTN]])</f>
        <v/>
      </c>
    </row>
    <row r="1696" spans="1:9" x14ac:dyDescent="0.25">
      <c r="A1696" t="str">
        <f>LOWER(SUBSTITUTE(SUBSTITUTE(SUBSTITUTE(BIASA[[#This Row],[NAMA BARANG]]," ",""),"-",""),".",""))</f>
        <v>pcpkm8861</v>
      </c>
      <c r="B1696">
        <f>IF(BIASA[[#This Row],[CTN]]=0,"",COUNT($B$2:$B1695)+1)</f>
        <v>1694</v>
      </c>
      <c r="C1696" t="s">
        <v>1968</v>
      </c>
      <c r="E1696">
        <f>SUM(BIASA[[#This Row],[AWAL]]-BIASA[[#This Row],[KELUAR]])</f>
        <v>2</v>
      </c>
      <c r="F1696">
        <v>2</v>
      </c>
      <c r="G1696" t="str">
        <f>IFERROR(INDEX(masuk[CTN],MATCH("B"&amp;ROW()-ROWS($A$1:$A$2),masuk[id],0)),"")</f>
        <v/>
      </c>
      <c r="H1696">
        <f>SUMIF(keluar[concat],BIASA[[#This Row],[concat]],keluar[CTN])</f>
        <v>0</v>
      </c>
      <c r="I1696" s="16" t="str">
        <f>IF(BIASA[[#This Row],[CTN]]=BIASA[[#This Row],[AWAL]],"",BIASA[[#This Row],[CTN]])</f>
        <v/>
      </c>
    </row>
    <row r="1697" spans="1:9" x14ac:dyDescent="0.25">
      <c r="A1697" t="str">
        <f>LOWER(SUBSTITUTE(SUBSTITUTE(SUBSTITUTE(BIASA[[#This Row],[NAMA BARANG]]," ",""),"-",""),".",""))</f>
        <v>pcplst0093</v>
      </c>
      <c r="B1697">
        <f>IF(BIASA[[#This Row],[CTN]]=0,"",COUNT($B$2:$B1696)+1)</f>
        <v>1695</v>
      </c>
      <c r="C1697" t="s">
        <v>1969</v>
      </c>
      <c r="D1697" s="9" t="s">
        <v>225</v>
      </c>
      <c r="E1697">
        <f>SUM(BIASA[[#This Row],[AWAL]]-BIASA[[#This Row],[KELUAR]])</f>
        <v>2</v>
      </c>
      <c r="F1697">
        <v>2</v>
      </c>
      <c r="G1697" t="str">
        <f>IFERROR(INDEX(masuk[CTN],MATCH("B"&amp;ROW()-ROWS($A$1:$A$2),masuk[id],0)),"")</f>
        <v/>
      </c>
      <c r="H1697">
        <f>SUMIF(keluar[concat],BIASA[[#This Row],[concat]],keluar[CTN])</f>
        <v>0</v>
      </c>
      <c r="I1697" s="16" t="str">
        <f>IF(BIASA[[#This Row],[CTN]]=BIASA[[#This Row],[AWAL]],"",BIASA[[#This Row],[CTN]])</f>
        <v/>
      </c>
    </row>
    <row r="1698" spans="1:9" x14ac:dyDescent="0.25">
      <c r="A1698" t="str">
        <f>LOWER(SUBSTITUTE(SUBSTITUTE(SUBSTITUTE(BIASA[[#This Row],[NAMA BARANG]]," ",""),"-",""),".",""))</f>
        <v>pcplst20107wb</v>
      </c>
      <c r="B1698">
        <f>IF(BIASA[[#This Row],[CTN]]=0,"",COUNT($B$2:$B1697)+1)</f>
        <v>1696</v>
      </c>
      <c r="C1698" t="s">
        <v>1970</v>
      </c>
      <c r="D1698" s="9" t="s">
        <v>215</v>
      </c>
      <c r="E1698">
        <f>SUM(BIASA[[#This Row],[AWAL]]-BIASA[[#This Row],[KELUAR]])</f>
        <v>2</v>
      </c>
      <c r="F1698">
        <v>2</v>
      </c>
      <c r="G1698" t="str">
        <f>IFERROR(INDEX(masuk[CTN],MATCH("B"&amp;ROW()-ROWS($A$1:$A$2),masuk[id],0)),"")</f>
        <v/>
      </c>
      <c r="H1698">
        <f>SUMIF(keluar[concat],BIASA[[#This Row],[concat]],keluar[CTN])</f>
        <v>0</v>
      </c>
      <c r="I1698" s="16" t="str">
        <f>IF(BIASA[[#This Row],[CTN]]=BIASA[[#This Row],[AWAL]],"",BIASA[[#This Row],[CTN]])</f>
        <v/>
      </c>
    </row>
    <row r="1699" spans="1:9" x14ac:dyDescent="0.25">
      <c r="A1699" t="str">
        <f>LOWER(SUBSTITUTE(SUBSTITUTE(SUBSTITUTE(BIASA[[#This Row],[NAMA BARANG]]," ",""),"-",""),".",""))</f>
        <v>pcplst908sailormoon</v>
      </c>
      <c r="B1699">
        <f>IF(BIASA[[#This Row],[CTN]]=0,"",COUNT($B$2:$B1698)+1)</f>
        <v>1697</v>
      </c>
      <c r="C1699" t="s">
        <v>1971</v>
      </c>
      <c r="D1699" s="9" t="s">
        <v>227</v>
      </c>
      <c r="E1699">
        <f>SUM(BIASA[[#This Row],[AWAL]]-BIASA[[#This Row],[KELUAR]])</f>
        <v>3</v>
      </c>
      <c r="F1699">
        <v>3</v>
      </c>
      <c r="G1699" t="str">
        <f>IFERROR(INDEX(masuk[CTN],MATCH("B"&amp;ROW()-ROWS($A$1:$A$2),masuk[id],0)),"")</f>
        <v/>
      </c>
      <c r="H1699">
        <f>SUMIF(keluar[concat],BIASA[[#This Row],[concat]],keluar[CTN])</f>
        <v>0</v>
      </c>
      <c r="I1699" s="16" t="str">
        <f>IF(BIASA[[#This Row],[CTN]]=BIASA[[#This Row],[AWAL]],"",BIASA[[#This Row],[CTN]])</f>
        <v/>
      </c>
    </row>
    <row r="1700" spans="1:9" x14ac:dyDescent="0.25">
      <c r="A1700" t="str">
        <f>LOWER(SUBSTITUTE(SUBSTITUTE(SUBSTITUTE(BIASA[[#This Row],[NAMA BARANG]]," ",""),"-",""),".",""))</f>
        <v>pcplstdisney0093/sb362mmouse</v>
      </c>
      <c r="B1700">
        <f>IF(BIASA[[#This Row],[CTN]]=0,"",COUNT($B$2:$B1699)+1)</f>
        <v>1698</v>
      </c>
      <c r="C1700" t="s">
        <v>1972</v>
      </c>
      <c r="D1700" s="9" t="s">
        <v>225</v>
      </c>
      <c r="E1700">
        <f>SUM(BIASA[[#This Row],[AWAL]]-BIASA[[#This Row],[KELUAR]])</f>
        <v>3</v>
      </c>
      <c r="F1700">
        <v>3</v>
      </c>
      <c r="G1700" t="str">
        <f>IFERROR(INDEX(masuk[CTN],MATCH("B"&amp;ROW()-ROWS($A$1:$A$2),masuk[id],0)),"")</f>
        <v/>
      </c>
      <c r="H1700">
        <f>SUMIF(keluar[concat],BIASA[[#This Row],[concat]],keluar[CTN])</f>
        <v>0</v>
      </c>
      <c r="I1700" s="16" t="str">
        <f>IF(BIASA[[#This Row],[CTN]]=BIASA[[#This Row],[AWAL]],"",BIASA[[#This Row],[CTN]])</f>
        <v/>
      </c>
    </row>
    <row r="1701" spans="1:9" x14ac:dyDescent="0.25">
      <c r="A1701" t="str">
        <f>LOWER(SUBSTITUTE(SUBSTITUTE(SUBSTITUTE(BIASA[[#This Row],[NAMA BARANG]]," ",""),"-",""),".",""))</f>
        <v>pcplstht1024minion</v>
      </c>
      <c r="B1701">
        <f>IF(BIASA[[#This Row],[CTN]]=0,"",COUNT($B$2:$B1700)+1)</f>
        <v>1699</v>
      </c>
      <c r="C1701" t="s">
        <v>1973</v>
      </c>
      <c r="D1701" s="9" t="s">
        <v>2884</v>
      </c>
      <c r="E1701">
        <f>SUM(BIASA[[#This Row],[AWAL]]-BIASA[[#This Row],[KELUAR]])</f>
        <v>6</v>
      </c>
      <c r="F1701">
        <v>6</v>
      </c>
      <c r="G1701" t="str">
        <f>IFERROR(INDEX(masuk[CTN],MATCH("B"&amp;ROW()-ROWS($A$1:$A$2),masuk[id],0)),"")</f>
        <v/>
      </c>
      <c r="H1701">
        <f>SUMIF(keluar[concat],BIASA[[#This Row],[concat]],keluar[CTN])</f>
        <v>0</v>
      </c>
      <c r="I1701" s="16" t="str">
        <f>IF(BIASA[[#This Row],[CTN]]=BIASA[[#This Row],[AWAL]],"",BIASA[[#This Row],[CTN]])</f>
        <v/>
      </c>
    </row>
    <row r="1702" spans="1:9" x14ac:dyDescent="0.25">
      <c r="A1702" t="str">
        <f>LOWER(SUBSTITUTE(SUBSTITUTE(SUBSTITUTE(BIASA[[#This Row],[NAMA BARANG]]," ",""),"-",""),".",""))</f>
        <v>pcplstht406</v>
      </c>
      <c r="B1702">
        <f>IF(BIASA[[#This Row],[CTN]]=0,"",COUNT($B$2:$B1701)+1)</f>
        <v>1700</v>
      </c>
      <c r="C1702" t="s">
        <v>1974</v>
      </c>
      <c r="D1702" s="9" t="s">
        <v>2769</v>
      </c>
      <c r="E1702">
        <f>SUM(BIASA[[#This Row],[AWAL]]-BIASA[[#This Row],[KELUAR]])</f>
        <v>7</v>
      </c>
      <c r="F1702">
        <v>8</v>
      </c>
      <c r="G1702" t="str">
        <f>IFERROR(INDEX(masuk[CTN],MATCH("B"&amp;ROW()-ROWS($A$1:$A$2),masuk[id],0)),"")</f>
        <v/>
      </c>
      <c r="H1702">
        <f>SUMIF(keluar[concat],BIASA[[#This Row],[concat]],keluar[CTN])</f>
        <v>1</v>
      </c>
      <c r="I1702" s="16">
        <f>IF(BIASA[[#This Row],[CTN]]=BIASA[[#This Row],[AWAL]],"",BIASA[[#This Row],[CTN]])</f>
        <v>7</v>
      </c>
    </row>
    <row r="1703" spans="1:9" x14ac:dyDescent="0.25">
      <c r="A1703" t="str">
        <f>LOWER(SUBSTITUTE(SUBSTITUTE(SUBSTITUTE(BIASA[[#This Row],[NAMA BARANG]]," ",""),"-",""),".",""))</f>
        <v>pcplstht408mm</v>
      </c>
      <c r="B1703">
        <f>IF(BIASA[[#This Row],[CTN]]=0,"",COUNT($B$2:$B1702)+1)</f>
        <v>1701</v>
      </c>
      <c r="C1703" t="s">
        <v>1975</v>
      </c>
      <c r="D1703" s="9" t="s">
        <v>235</v>
      </c>
      <c r="E1703">
        <f>SUM(BIASA[[#This Row],[AWAL]]-BIASA[[#This Row],[KELUAR]])</f>
        <v>5</v>
      </c>
      <c r="F1703">
        <v>5</v>
      </c>
      <c r="G1703" t="str">
        <f>IFERROR(INDEX(masuk[CTN],MATCH("B"&amp;ROW()-ROWS($A$1:$A$2),masuk[id],0)),"")</f>
        <v/>
      </c>
      <c r="H1703">
        <f>SUMIF(keluar[concat],BIASA[[#This Row],[concat]],keluar[CTN])</f>
        <v>0</v>
      </c>
      <c r="I1703" s="16" t="str">
        <f>IF(BIASA[[#This Row],[CTN]]=BIASA[[#This Row],[AWAL]],"",BIASA[[#This Row],[CTN]])</f>
        <v/>
      </c>
    </row>
    <row r="1704" spans="1:9" x14ac:dyDescent="0.25">
      <c r="A1704" t="str">
        <f>LOWER(SUBSTITUTE(SUBSTITUTE(SUBSTITUTE(BIASA[[#This Row],[NAMA BARANG]]," ",""),"-",""),".",""))</f>
        <v>pcplstkotakb1f1502</v>
      </c>
      <c r="B1704">
        <f>IF(BIASA[[#This Row],[CTN]]=0,"",COUNT($B$2:$B1703)+1)</f>
        <v>1702</v>
      </c>
      <c r="C1704" t="s">
        <v>1976</v>
      </c>
      <c r="D1704" s="9" t="s">
        <v>216</v>
      </c>
      <c r="E1704">
        <f>SUM(BIASA[[#This Row],[AWAL]]-BIASA[[#This Row],[KELUAR]])</f>
        <v>25</v>
      </c>
      <c r="F1704">
        <v>25</v>
      </c>
      <c r="G1704" t="str">
        <f>IFERROR(INDEX(masuk[CTN],MATCH("B"&amp;ROW()-ROWS($A$1:$A$2),masuk[id],0)),"")</f>
        <v/>
      </c>
      <c r="H1704">
        <f>SUMIF(keluar[concat],BIASA[[#This Row],[concat]],keluar[CTN])</f>
        <v>0</v>
      </c>
      <c r="I1704" s="16" t="str">
        <f>IF(BIASA[[#This Row],[CTN]]=BIASA[[#This Row],[AWAL]],"",BIASA[[#This Row],[CTN]])</f>
        <v/>
      </c>
    </row>
    <row r="1705" spans="1:9" x14ac:dyDescent="0.25">
      <c r="A1705" t="str">
        <f>LOWER(SUBSTITUTE(SUBSTITUTE(SUBSTITUTE(BIASA[[#This Row],[NAMA BARANG]]," ",""),"-",""),".",""))</f>
        <v>pcplstkotakb1f1504</v>
      </c>
      <c r="B1705">
        <f>IF(BIASA[[#This Row],[CTN]]=0,"",COUNT($B$2:$B1704)+1)</f>
        <v>1703</v>
      </c>
      <c r="C1705" t="s">
        <v>1977</v>
      </c>
      <c r="D1705" s="9" t="s">
        <v>2974</v>
      </c>
      <c r="E1705">
        <f>SUM(BIASA[[#This Row],[AWAL]]-BIASA[[#This Row],[KELUAR]])</f>
        <v>20</v>
      </c>
      <c r="F1705">
        <v>20</v>
      </c>
      <c r="G1705" t="str">
        <f>IFERROR(INDEX(masuk[CTN],MATCH("B"&amp;ROW()-ROWS($A$1:$A$2),masuk[id],0)),"")</f>
        <v/>
      </c>
      <c r="H1705">
        <f>SUMIF(keluar[concat],BIASA[[#This Row],[concat]],keluar[CTN])</f>
        <v>0</v>
      </c>
      <c r="I1705" s="16" t="str">
        <f>IF(BIASA[[#This Row],[CTN]]=BIASA[[#This Row],[AWAL]],"",BIASA[[#This Row],[CTN]])</f>
        <v/>
      </c>
    </row>
    <row r="1706" spans="1:9" x14ac:dyDescent="0.25">
      <c r="A1706" t="str">
        <f>LOWER(SUBSTITUTE(SUBSTITUTE(SUBSTITUTE(BIASA[[#This Row],[NAMA BARANG]]," ",""),"-",""),".",""))</f>
        <v>pcplstpc102pb(princess/disney)</v>
      </c>
      <c r="B1706">
        <f>IF(BIASA[[#This Row],[CTN]]=0,"",COUNT($B$2:$B1705)+1)</f>
        <v>1704</v>
      </c>
      <c r="C1706" t="s">
        <v>1978</v>
      </c>
      <c r="D1706" s="9" t="s">
        <v>3003</v>
      </c>
      <c r="E1706">
        <f>SUM(BIASA[[#This Row],[AWAL]]-BIASA[[#This Row],[KELUAR]])</f>
        <v>2</v>
      </c>
      <c r="F1706">
        <v>2</v>
      </c>
      <c r="G1706" t="str">
        <f>IFERROR(INDEX(masuk[CTN],MATCH("B"&amp;ROW()-ROWS($A$1:$A$2),masuk[id],0)),"")</f>
        <v/>
      </c>
      <c r="H1706">
        <f>SUMIF(keluar[concat],BIASA[[#This Row],[concat]],keluar[CTN])</f>
        <v>0</v>
      </c>
      <c r="I1706" s="16" t="str">
        <f>IF(BIASA[[#This Row],[CTN]]=BIASA[[#This Row],[AWAL]],"",BIASA[[#This Row],[CTN]])</f>
        <v/>
      </c>
    </row>
    <row r="1707" spans="1:9" x14ac:dyDescent="0.25">
      <c r="A1707" t="str">
        <f>LOWER(SUBSTITUTE(SUBSTITUTE(SUBSTITUTE(BIASA[[#This Row],[NAMA BARANG]]," ",""),"-",""),".",""))</f>
        <v>pcplstsh0121</v>
      </c>
      <c r="B1707">
        <f>IF(BIASA[[#This Row],[CTN]]=0,"",COUNT($B$2:$B1706)+1)</f>
        <v>1705</v>
      </c>
      <c r="C1707" t="s">
        <v>1979</v>
      </c>
      <c r="D1707" s="9" t="s">
        <v>215</v>
      </c>
      <c r="E1707">
        <f>SUM(BIASA[[#This Row],[AWAL]]-BIASA[[#This Row],[KELUAR]])</f>
        <v>3</v>
      </c>
      <c r="F1707">
        <v>3</v>
      </c>
      <c r="G1707" t="str">
        <f>IFERROR(INDEX(masuk[CTN],MATCH("B"&amp;ROW()-ROWS($A$1:$A$2),masuk[id],0)),"")</f>
        <v/>
      </c>
      <c r="H1707">
        <f>SUMIF(keluar[concat],BIASA[[#This Row],[concat]],keluar[CTN])</f>
        <v>0</v>
      </c>
      <c r="I1707" s="16" t="str">
        <f>IF(BIASA[[#This Row],[CTN]]=BIASA[[#This Row],[AWAL]],"",BIASA[[#This Row],[CTN]])</f>
        <v/>
      </c>
    </row>
    <row r="1708" spans="1:9" x14ac:dyDescent="0.25">
      <c r="A1708" t="str">
        <f>LOWER(SUBSTITUTE(SUBSTITUTE(SUBSTITUTE(BIASA[[#This Row],[NAMA BARANG]]," ",""),"-",""),".",""))</f>
        <v>pcplstsn7206</v>
      </c>
      <c r="B1708">
        <f>IF(BIASA[[#This Row],[CTN]]=0,"",COUNT($B$2:$B1707)+1)</f>
        <v>1706</v>
      </c>
      <c r="C1708" t="s">
        <v>1980</v>
      </c>
      <c r="D1708" s="9">
        <v>96</v>
      </c>
      <c r="E1708">
        <f>SUM(BIASA[[#This Row],[AWAL]]-BIASA[[#This Row],[KELUAR]])</f>
        <v>5</v>
      </c>
      <c r="F1708">
        <v>5</v>
      </c>
      <c r="G1708" t="str">
        <f>IFERROR(INDEX(masuk[CTN],MATCH("B"&amp;ROW()-ROWS($A$1:$A$2),masuk[id],0)),"")</f>
        <v/>
      </c>
      <c r="H1708">
        <f>SUMIF(keluar[concat],BIASA[[#This Row],[concat]],keluar[CTN])</f>
        <v>0</v>
      </c>
      <c r="I1708" s="16" t="str">
        <f>IF(BIASA[[#This Row],[CTN]]=BIASA[[#This Row],[AWAL]],"",BIASA[[#This Row],[CTN]])</f>
        <v/>
      </c>
    </row>
    <row r="1709" spans="1:9" x14ac:dyDescent="0.25">
      <c r="A1709" t="str">
        <f>LOWER(SUBSTITUTE(SUBSTITUTE(SUBSTITUTE(BIASA[[#This Row],[NAMA BARANG]]," ",""),"-",""),".",""))</f>
        <v>pcplsttoplapbc05</v>
      </c>
      <c r="B1709">
        <f>IF(BIASA[[#This Row],[CTN]]=0,"",COUNT($B$2:$B1708)+1)</f>
        <v>1707</v>
      </c>
      <c r="C1709" t="s">
        <v>1981</v>
      </c>
      <c r="D1709" s="9" t="s">
        <v>216</v>
      </c>
      <c r="E1709">
        <f>SUM(BIASA[[#This Row],[AWAL]]-BIASA[[#This Row],[KELUAR]])</f>
        <v>6</v>
      </c>
      <c r="F1709">
        <v>6</v>
      </c>
      <c r="G1709" t="str">
        <f>IFERROR(INDEX(masuk[CTN],MATCH("B"&amp;ROW()-ROWS($A$1:$A$2),masuk[id],0)),"")</f>
        <v/>
      </c>
      <c r="H1709">
        <f>SUMIF(keluar[concat],BIASA[[#This Row],[concat]],keluar[CTN])</f>
        <v>0</v>
      </c>
      <c r="I1709" s="16" t="str">
        <f>IF(BIASA[[#This Row],[CTN]]=BIASA[[#This Row],[AWAL]],"",BIASA[[#This Row],[CTN]])</f>
        <v/>
      </c>
    </row>
    <row r="1710" spans="1:9" x14ac:dyDescent="0.25">
      <c r="A1710" t="str">
        <f>LOWER(SUBSTITUTE(SUBSTITUTE(SUBSTITUTE(BIASA[[#This Row],[NAMA BARANG]]," ",""),"-",""),".",""))</f>
        <v>pcplsttt68006802kitty</v>
      </c>
      <c r="B1710">
        <f>IF(BIASA[[#This Row],[CTN]]=0,"",COUNT($B$2:$B1709)+1)</f>
        <v>1708</v>
      </c>
      <c r="C1710" t="s">
        <v>1982</v>
      </c>
      <c r="D1710" s="9" t="s">
        <v>215</v>
      </c>
      <c r="E1710">
        <f>SUM(BIASA[[#This Row],[AWAL]]-BIASA[[#This Row],[KELUAR]])</f>
        <v>5</v>
      </c>
      <c r="F1710">
        <v>5</v>
      </c>
      <c r="G1710" t="str">
        <f>IFERROR(INDEX(masuk[CTN],MATCH("B"&amp;ROW()-ROWS($A$1:$A$2),masuk[id],0)),"")</f>
        <v/>
      </c>
      <c r="H1710">
        <f>SUMIF(keluar[concat],BIASA[[#This Row],[concat]],keluar[CTN])</f>
        <v>0</v>
      </c>
      <c r="I1710" s="16" t="str">
        <f>IF(BIASA[[#This Row],[CTN]]=BIASA[[#This Row],[AWAL]],"",BIASA[[#This Row],[CTN]])</f>
        <v/>
      </c>
    </row>
    <row r="1711" spans="1:9" x14ac:dyDescent="0.25">
      <c r="A1711" t="str">
        <f>LOWER(SUBSTITUTE(SUBSTITUTE(SUBSTITUTE(BIASA[[#This Row],[NAMA BARANG]]," ",""),"-",""),".",""))</f>
        <v>pcplsttt68006802thomas</v>
      </c>
      <c r="B1711">
        <f>IF(BIASA[[#This Row],[CTN]]=0,"",COUNT($B$2:$B1710)+1)</f>
        <v>1709</v>
      </c>
      <c r="C1711" t="s">
        <v>1983</v>
      </c>
      <c r="D1711" s="9" t="s">
        <v>215</v>
      </c>
      <c r="E1711">
        <f>SUM(BIASA[[#This Row],[AWAL]]-BIASA[[#This Row],[KELUAR]])</f>
        <v>2</v>
      </c>
      <c r="F1711">
        <v>2</v>
      </c>
      <c r="G1711" t="str">
        <f>IFERROR(INDEX(masuk[CTN],MATCH("B"&amp;ROW()-ROWS($A$1:$A$2),masuk[id],0)),"")</f>
        <v/>
      </c>
      <c r="H1711">
        <f>SUMIF(keluar[concat],BIASA[[#This Row],[concat]],keluar[CTN])</f>
        <v>0</v>
      </c>
      <c r="I1711" s="16" t="str">
        <f>IF(BIASA[[#This Row],[CTN]]=BIASA[[#This Row],[AWAL]],"",BIASA[[#This Row],[CTN]])</f>
        <v/>
      </c>
    </row>
    <row r="1712" spans="1:9" x14ac:dyDescent="0.25">
      <c r="A1712" t="str">
        <f>LOWER(SUBSTITUTE(SUBSTITUTE(SUBSTITUTE(BIASA[[#This Row],[NAMA BARANG]]," ",""),"-",""),".",""))</f>
        <v>pcplstwb20108</v>
      </c>
      <c r="B1712">
        <f>IF(BIASA[[#This Row],[CTN]]=0,"",COUNT($B$2:$B1711)+1)</f>
        <v>1710</v>
      </c>
      <c r="C1712" t="s">
        <v>1984</v>
      </c>
      <c r="D1712" s="9" t="s">
        <v>215</v>
      </c>
      <c r="E1712">
        <f>SUM(BIASA[[#This Row],[AWAL]]-BIASA[[#This Row],[KELUAR]])</f>
        <v>1</v>
      </c>
      <c r="F1712">
        <v>1</v>
      </c>
      <c r="G1712" t="str">
        <f>IFERROR(INDEX(masuk[CTN],MATCH("B"&amp;ROW()-ROWS($A$1:$A$2),masuk[id],0)),"")</f>
        <v/>
      </c>
      <c r="H1712">
        <f>SUMIF(keluar[concat],BIASA[[#This Row],[concat]],keluar[CTN])</f>
        <v>0</v>
      </c>
      <c r="I1712" s="16" t="str">
        <f>IF(BIASA[[#This Row],[CTN]]=BIASA[[#This Row],[AWAL]],"",BIASA[[#This Row],[CTN]])</f>
        <v/>
      </c>
    </row>
    <row r="1713" spans="1:9" x14ac:dyDescent="0.25">
      <c r="A1713" t="str">
        <f>LOWER(SUBSTITUTE(SUBSTITUTE(SUBSTITUTE(BIASA[[#This Row],[NAMA BARANG]]," ",""),"-",""),".",""))</f>
        <v>pcps002</v>
      </c>
      <c r="B1713">
        <f>IF(BIASA[[#This Row],[CTN]]=0,"",COUNT($B$2:$B1712)+1)</f>
        <v>1711</v>
      </c>
      <c r="C1713" t="s">
        <v>1985</v>
      </c>
      <c r="D1713" s="9" t="s">
        <v>223</v>
      </c>
      <c r="E1713">
        <f>SUM(BIASA[[#This Row],[AWAL]]-BIASA[[#This Row],[KELUAR]])</f>
        <v>13</v>
      </c>
      <c r="F1713">
        <v>13</v>
      </c>
      <c r="G1713" t="str">
        <f>IFERROR(INDEX(masuk[CTN],MATCH("B"&amp;ROW()-ROWS($A$1:$A$2),masuk[id],0)),"")</f>
        <v/>
      </c>
      <c r="H1713">
        <f>SUMIF(keluar[concat],BIASA[[#This Row],[concat]],keluar[CTN])</f>
        <v>0</v>
      </c>
      <c r="I1713" s="16" t="str">
        <f>IF(BIASA[[#This Row],[CTN]]=BIASA[[#This Row],[AWAL]],"",BIASA[[#This Row],[CTN]])</f>
        <v/>
      </c>
    </row>
    <row r="1714" spans="1:9" x14ac:dyDescent="0.25">
      <c r="A1714" t="str">
        <f>LOWER(SUBSTITUTE(SUBSTITUTE(SUBSTITUTE(BIASA[[#This Row],[NAMA BARANG]]," ",""),"-",""),".",""))</f>
        <v>pcr64</v>
      </c>
      <c r="B1714">
        <f>IF(BIASA[[#This Row],[CTN]]=0,"",COUNT($B$2:$B1713)+1)</f>
        <v>1712</v>
      </c>
      <c r="C1714" t="s">
        <v>1986</v>
      </c>
      <c r="D1714" s="9" t="s">
        <v>2884</v>
      </c>
      <c r="E1714">
        <f>SUM(BIASA[[#This Row],[AWAL]]-BIASA[[#This Row],[KELUAR]])</f>
        <v>4</v>
      </c>
      <c r="F1714">
        <v>4</v>
      </c>
      <c r="G1714" t="str">
        <f>IFERROR(INDEX(masuk[CTN],MATCH("B"&amp;ROW()-ROWS($A$1:$A$2),masuk[id],0)),"")</f>
        <v/>
      </c>
      <c r="H1714">
        <f>SUMIF(keluar[concat],BIASA[[#This Row],[concat]],keluar[CTN])</f>
        <v>0</v>
      </c>
      <c r="I1714" s="16" t="str">
        <f>IF(BIASA[[#This Row],[CTN]]=BIASA[[#This Row],[AWAL]],"",BIASA[[#This Row],[CTN]])</f>
        <v/>
      </c>
    </row>
    <row r="1715" spans="1:9" x14ac:dyDescent="0.25">
      <c r="A1715" t="str">
        <f>LOWER(SUBSTITUTE(SUBSTITUTE(SUBSTITUTE(BIASA[[#This Row],[NAMA BARANG]]," ",""),"-",""),".",""))</f>
        <v>pcret1006</v>
      </c>
      <c r="B1715">
        <f>IF(BIASA[[#This Row],[CTN]]=0,"",COUNT($B$2:$B1714)+1)</f>
        <v>1713</v>
      </c>
      <c r="C1715" t="s">
        <v>1987</v>
      </c>
      <c r="D1715" s="9" t="s">
        <v>2960</v>
      </c>
      <c r="E1715">
        <f>SUM(BIASA[[#This Row],[AWAL]]-BIASA[[#This Row],[KELUAR]])</f>
        <v>15</v>
      </c>
      <c r="F1715">
        <v>15</v>
      </c>
      <c r="G1715" t="str">
        <f>IFERROR(INDEX(masuk[CTN],MATCH("B"&amp;ROW()-ROWS($A$1:$A$2),masuk[id],0)),"")</f>
        <v/>
      </c>
      <c r="H1715">
        <f>SUMIF(keluar[concat],BIASA[[#This Row],[concat]],keluar[CTN])</f>
        <v>0</v>
      </c>
      <c r="I1715" s="16" t="str">
        <f>IF(BIASA[[#This Row],[CTN]]=BIASA[[#This Row],[AWAL]],"",BIASA[[#This Row],[CTN]])</f>
        <v/>
      </c>
    </row>
    <row r="1716" spans="1:9" x14ac:dyDescent="0.25">
      <c r="A1716" t="str">
        <f>LOWER(SUBSTITUTE(SUBSTITUTE(SUBSTITUTE(BIASA[[#This Row],[NAMA BARANG]]," ",""),"-",""),".",""))</f>
        <v>pcret1123</v>
      </c>
      <c r="B1716">
        <f>IF(BIASA[[#This Row],[CTN]]=0,"",COUNT($B$2:$B1715)+1)</f>
        <v>1714</v>
      </c>
      <c r="C1716" t="s">
        <v>1988</v>
      </c>
      <c r="D1716" s="9" t="s">
        <v>2879</v>
      </c>
      <c r="E1716">
        <f>SUM(BIASA[[#This Row],[AWAL]]-BIASA[[#This Row],[KELUAR]])</f>
        <v>1</v>
      </c>
      <c r="F1716">
        <v>1</v>
      </c>
      <c r="G1716" t="str">
        <f>IFERROR(INDEX(masuk[CTN],MATCH("B"&amp;ROW()-ROWS($A$1:$A$2),masuk[id],0)),"")</f>
        <v/>
      </c>
      <c r="H1716">
        <f>SUMIF(keluar[concat],BIASA[[#This Row],[concat]],keluar[CTN])</f>
        <v>0</v>
      </c>
      <c r="I1716" s="16" t="str">
        <f>IF(BIASA[[#This Row],[CTN]]=BIASA[[#This Row],[AWAL]],"",BIASA[[#This Row],[CTN]])</f>
        <v/>
      </c>
    </row>
    <row r="1717" spans="1:9" x14ac:dyDescent="0.25">
      <c r="A1717" t="str">
        <f>LOWER(SUBSTITUTE(SUBSTITUTE(SUBSTITUTE(BIASA[[#This Row],[NAMA BARANG]]," ",""),"-",""),".",""))</f>
        <v>pcret192coffee</v>
      </c>
      <c r="B1717">
        <f>IF(BIASA[[#This Row],[CTN]]=0,"",COUNT($B$2:$B1716)+1)</f>
        <v>1715</v>
      </c>
      <c r="C1717" t="s">
        <v>1989</v>
      </c>
      <c r="D1717" s="9" t="s">
        <v>2791</v>
      </c>
      <c r="E1717">
        <f>SUM(BIASA[[#This Row],[AWAL]]-BIASA[[#This Row],[KELUAR]])</f>
        <v>2</v>
      </c>
      <c r="F1717">
        <v>2</v>
      </c>
      <c r="G1717" t="str">
        <f>IFERROR(INDEX(masuk[CTN],MATCH("B"&amp;ROW()-ROWS($A$1:$A$2),masuk[id],0)),"")</f>
        <v/>
      </c>
      <c r="H1717">
        <f>SUMIF(keluar[concat],BIASA[[#This Row],[concat]],keluar[CTN])</f>
        <v>0</v>
      </c>
      <c r="I1717" s="16" t="str">
        <f>IF(BIASA[[#This Row],[CTN]]=BIASA[[#This Row],[AWAL]],"",BIASA[[#This Row],[CTN]])</f>
        <v/>
      </c>
    </row>
    <row r="1718" spans="1:9" x14ac:dyDescent="0.25">
      <c r="A1718" t="str">
        <f>LOWER(SUBSTITUTE(SUBSTITUTE(SUBSTITUTE(BIASA[[#This Row],[NAMA BARANG]]," ",""),"-",""),".",""))</f>
        <v>pcret2ovalburunghantu</v>
      </c>
      <c r="B1718">
        <f>IF(BIASA[[#This Row],[CTN]]=0,"",COUNT($B$2:$B1717)+1)</f>
        <v>1716</v>
      </c>
      <c r="C1718" t="s">
        <v>1990</v>
      </c>
      <c r="D1718" s="9" t="s">
        <v>211</v>
      </c>
      <c r="E1718">
        <f>SUM(BIASA[[#This Row],[AWAL]]-BIASA[[#This Row],[KELUAR]])</f>
        <v>1</v>
      </c>
      <c r="F1718">
        <v>1</v>
      </c>
      <c r="G1718" t="str">
        <f>IFERROR(INDEX(masuk[CTN],MATCH("B"&amp;ROW()-ROWS($A$1:$A$2),masuk[id],0)),"")</f>
        <v/>
      </c>
      <c r="H1718">
        <f>SUMIF(keluar[concat],BIASA[[#This Row],[concat]],keluar[CTN])</f>
        <v>0</v>
      </c>
      <c r="I1718" s="16" t="str">
        <f>IF(BIASA[[#This Row],[CTN]]=BIASA[[#This Row],[AWAL]],"",BIASA[[#This Row],[CTN]])</f>
        <v/>
      </c>
    </row>
    <row r="1719" spans="1:9" x14ac:dyDescent="0.25">
      <c r="A1719" t="str">
        <f>LOWER(SUBSTITUTE(SUBSTITUTE(SUBSTITUTE(BIASA[[#This Row],[NAMA BARANG]]," ",""),"-",""),".",""))</f>
        <v>pcret2m8126a</v>
      </c>
      <c r="B1719">
        <f>IF(BIASA[[#This Row],[CTN]]=0,"",COUNT($B$2:$B1718)+1)</f>
        <v>1717</v>
      </c>
      <c r="C1719" t="s">
        <v>1991</v>
      </c>
      <c r="D1719" s="9" t="s">
        <v>2875</v>
      </c>
      <c r="E1719">
        <f>SUM(BIASA[[#This Row],[AWAL]]-BIASA[[#This Row],[KELUAR]])</f>
        <v>1</v>
      </c>
      <c r="F1719">
        <v>1</v>
      </c>
      <c r="G1719" t="str">
        <f>IFERROR(INDEX(masuk[CTN],MATCH("B"&amp;ROW()-ROWS($A$1:$A$2),masuk[id],0)),"")</f>
        <v/>
      </c>
      <c r="H1719">
        <f>SUMIF(keluar[concat],BIASA[[#This Row],[concat]],keluar[CTN])</f>
        <v>0</v>
      </c>
      <c r="I1719" s="16" t="str">
        <f>IF(BIASA[[#This Row],[CTN]]=BIASA[[#This Row],[AWAL]],"",BIASA[[#This Row],[CTN]])</f>
        <v/>
      </c>
    </row>
    <row r="1720" spans="1:9" x14ac:dyDescent="0.25">
      <c r="A1720" t="str">
        <f>LOWER(SUBSTITUTE(SUBSTITUTE(SUBSTITUTE(BIASA[[#This Row],[NAMA BARANG]]," ",""),"-",""),".",""))</f>
        <v>pcret2t8850</v>
      </c>
      <c r="B1720">
        <f>IF(BIASA[[#This Row],[CTN]]=0,"",COUNT($B$2:$B1719)+1)</f>
        <v>1718</v>
      </c>
      <c r="C1720" t="s">
        <v>1992</v>
      </c>
      <c r="E1720">
        <f>SUM(BIASA[[#This Row],[AWAL]]-BIASA[[#This Row],[KELUAR]])</f>
        <v>1</v>
      </c>
      <c r="F1720">
        <v>1</v>
      </c>
      <c r="G1720" t="str">
        <f>IFERROR(INDEX(masuk[CTN],MATCH("B"&amp;ROW()-ROWS($A$1:$A$2),masuk[id],0)),"")</f>
        <v/>
      </c>
      <c r="H1720">
        <f>SUMIF(keluar[concat],BIASA[[#This Row],[concat]],keluar[CTN])</f>
        <v>0</v>
      </c>
      <c r="I1720" s="16" t="str">
        <f>IF(BIASA[[#This Row],[CTN]]=BIASA[[#This Row],[AWAL]],"",BIASA[[#This Row],[CTN]])</f>
        <v/>
      </c>
    </row>
    <row r="1721" spans="1:9" x14ac:dyDescent="0.25">
      <c r="A1721" t="str">
        <f>LOWER(SUBSTITUTE(SUBSTITUTE(SUBSTITUTE(BIASA[[#This Row],[NAMA BARANG]]," ",""),"-",""),".",""))</f>
        <v>pcret337</v>
      </c>
      <c r="B1721">
        <f>IF(BIASA[[#This Row],[CTN]]=0,"",COUNT($B$2:$B1720)+1)</f>
        <v>1719</v>
      </c>
      <c r="C1721" t="s">
        <v>1993</v>
      </c>
      <c r="E1721">
        <f>SUM(BIASA[[#This Row],[AWAL]]-BIASA[[#This Row],[KELUAR]])</f>
        <v>2</v>
      </c>
      <c r="F1721">
        <v>2</v>
      </c>
      <c r="G1721" t="str">
        <f>IFERROR(INDEX(masuk[CTN],MATCH("B"&amp;ROW()-ROWS($A$1:$A$2),masuk[id],0)),"")</f>
        <v/>
      </c>
      <c r="H1721">
        <f>SUMIF(keluar[concat],BIASA[[#This Row],[concat]],keluar[CTN])</f>
        <v>0</v>
      </c>
      <c r="I1721" s="16" t="str">
        <f>IF(BIASA[[#This Row],[CTN]]=BIASA[[#This Row],[AWAL]],"",BIASA[[#This Row],[CTN]])</f>
        <v/>
      </c>
    </row>
    <row r="1722" spans="1:9" x14ac:dyDescent="0.25">
      <c r="A1722" t="str">
        <f>LOWER(SUBSTITUTE(SUBSTITUTE(SUBSTITUTE(BIASA[[#This Row],[NAMA BARANG]]," ",""),"-",""),".",""))</f>
        <v>pcret3478</v>
      </c>
      <c r="B1722">
        <f>IF(BIASA[[#This Row],[CTN]]=0,"",COUNT($B$2:$B1721)+1)</f>
        <v>1720</v>
      </c>
      <c r="C1722" t="s">
        <v>1994</v>
      </c>
      <c r="D1722" s="9" t="s">
        <v>2780</v>
      </c>
      <c r="E1722">
        <f>SUM(BIASA[[#This Row],[AWAL]]-BIASA[[#This Row],[KELUAR]])</f>
        <v>2</v>
      </c>
      <c r="F1722">
        <v>2</v>
      </c>
      <c r="G1722" t="str">
        <f>IFERROR(INDEX(masuk[CTN],MATCH("B"&amp;ROW()-ROWS($A$1:$A$2),masuk[id],0)),"")</f>
        <v/>
      </c>
      <c r="H1722">
        <f>SUMIF(keluar[concat],BIASA[[#This Row],[concat]],keluar[CTN])</f>
        <v>0</v>
      </c>
      <c r="I1722" s="16" t="str">
        <f>IF(BIASA[[#This Row],[CTN]]=BIASA[[#This Row],[AWAL]],"",BIASA[[#This Row],[CTN]])</f>
        <v/>
      </c>
    </row>
    <row r="1723" spans="1:9" x14ac:dyDescent="0.25">
      <c r="A1723" t="str">
        <f>LOWER(SUBSTITUTE(SUBSTITUTE(SUBSTITUTE(BIASA[[#This Row],[NAMA BARANG]]," ",""),"-",""),".",""))</f>
        <v>pcret385imitasi</v>
      </c>
      <c r="B1723">
        <f>IF(BIASA[[#This Row],[CTN]]=0,"",COUNT($B$2:$B1722)+1)</f>
        <v>1721</v>
      </c>
      <c r="C1723" t="s">
        <v>1995</v>
      </c>
      <c r="D1723" s="9" t="s">
        <v>3004</v>
      </c>
      <c r="E1723">
        <f>SUM(BIASA[[#This Row],[AWAL]]-BIASA[[#This Row],[KELUAR]])</f>
        <v>1</v>
      </c>
      <c r="F1723">
        <v>1</v>
      </c>
      <c r="G1723" t="str">
        <f>IFERROR(INDEX(masuk[CTN],MATCH("B"&amp;ROW()-ROWS($A$1:$A$2),masuk[id],0)),"")</f>
        <v/>
      </c>
      <c r="H1723">
        <f>SUMIF(keluar[concat],BIASA[[#This Row],[concat]],keluar[CTN])</f>
        <v>0</v>
      </c>
      <c r="I1723" s="16" t="str">
        <f>IF(BIASA[[#This Row],[CTN]]=BIASA[[#This Row],[AWAL]],"",BIASA[[#This Row],[CTN]])</f>
        <v/>
      </c>
    </row>
    <row r="1724" spans="1:9" x14ac:dyDescent="0.25">
      <c r="A1724" t="str">
        <f>LOWER(SUBSTITUTE(SUBSTITUTE(SUBSTITUTE(BIASA[[#This Row],[NAMA BARANG]]," ",""),"-",""),".",""))</f>
        <v>pcret5080</v>
      </c>
      <c r="B1724">
        <f>IF(BIASA[[#This Row],[CTN]]=0,"",COUNT($B$2:$B1723)+1)</f>
        <v>1722</v>
      </c>
      <c r="C1724" t="s">
        <v>1996</v>
      </c>
      <c r="E1724">
        <f>SUM(BIASA[[#This Row],[AWAL]]-BIASA[[#This Row],[KELUAR]])</f>
        <v>1</v>
      </c>
      <c r="F1724">
        <v>1</v>
      </c>
      <c r="G1724" t="str">
        <f>IFERROR(INDEX(masuk[CTN],MATCH("B"&amp;ROW()-ROWS($A$1:$A$2),masuk[id],0)),"")</f>
        <v/>
      </c>
      <c r="H1724">
        <f>SUMIF(keluar[concat],BIASA[[#This Row],[concat]],keluar[CTN])</f>
        <v>0</v>
      </c>
      <c r="I1724" s="16" t="str">
        <f>IF(BIASA[[#This Row],[CTN]]=BIASA[[#This Row],[AWAL]],"",BIASA[[#This Row],[CTN]])</f>
        <v/>
      </c>
    </row>
    <row r="1725" spans="1:9" x14ac:dyDescent="0.25">
      <c r="A1725" t="str">
        <f>LOWER(SUBSTITUTE(SUBSTITUTE(SUBSTITUTE(BIASA[[#This Row],[NAMA BARANG]]," ",""),"-",""),".",""))</f>
        <v>pcret5198</v>
      </c>
      <c r="B1725">
        <f>IF(BIASA[[#This Row],[CTN]]=0,"",COUNT($B$2:$B1724)+1)</f>
        <v>1723</v>
      </c>
      <c r="C1725" t="s">
        <v>1997</v>
      </c>
      <c r="D1725" s="9" t="s">
        <v>2881</v>
      </c>
      <c r="E1725">
        <f>SUM(BIASA[[#This Row],[AWAL]]-BIASA[[#This Row],[KELUAR]])</f>
        <v>4</v>
      </c>
      <c r="F1725">
        <v>4</v>
      </c>
      <c r="G1725" t="str">
        <f>IFERROR(INDEX(masuk[CTN],MATCH("B"&amp;ROW()-ROWS($A$1:$A$2),masuk[id],0)),"")</f>
        <v/>
      </c>
      <c r="H1725">
        <f>SUMIF(keluar[concat],BIASA[[#This Row],[concat]],keluar[CTN])</f>
        <v>0</v>
      </c>
      <c r="I1725" s="16" t="str">
        <f>IF(BIASA[[#This Row],[CTN]]=BIASA[[#This Row],[AWAL]],"",BIASA[[#This Row],[CTN]])</f>
        <v/>
      </c>
    </row>
    <row r="1726" spans="1:9" x14ac:dyDescent="0.25">
      <c r="A1726" t="str">
        <f>LOWER(SUBSTITUTE(SUBSTITUTE(SUBSTITUTE(BIASA[[#This Row],[NAMA BARANG]]," ",""),"-",""),".",""))</f>
        <v>pcret6658</v>
      </c>
      <c r="B1726">
        <f>IF(BIASA[[#This Row],[CTN]]=0,"",COUNT($B$2:$B1725)+1)</f>
        <v>1724</v>
      </c>
      <c r="C1726" t="s">
        <v>2000</v>
      </c>
      <c r="D1726" s="9" t="s">
        <v>221</v>
      </c>
      <c r="E1726">
        <f>SUM(BIASA[[#This Row],[AWAL]]-BIASA[[#This Row],[KELUAR]])</f>
        <v>2</v>
      </c>
      <c r="F1726">
        <v>2</v>
      </c>
      <c r="G1726" t="str">
        <f>IFERROR(INDEX(masuk[CTN],MATCH("B"&amp;ROW()-ROWS($A$1:$A$2),masuk[id],0)),"")</f>
        <v/>
      </c>
      <c r="H1726">
        <f>SUMIF(keluar[concat],BIASA[[#This Row],[concat]],keluar[CTN])</f>
        <v>0</v>
      </c>
      <c r="I1726" s="16" t="str">
        <f>IF(BIASA[[#This Row],[CTN]]=BIASA[[#This Row],[AWAL]],"",BIASA[[#This Row],[CTN]])</f>
        <v/>
      </c>
    </row>
    <row r="1727" spans="1:9" x14ac:dyDescent="0.25">
      <c r="A1727" t="str">
        <f>LOWER(SUBSTITUTE(SUBSTITUTE(SUBSTITUTE(BIASA[[#This Row],[NAMA BARANG]]," ",""),"-",""),".",""))</f>
        <v>pcret6806(6813)/6808</v>
      </c>
      <c r="B1727">
        <f>IF(BIASA[[#This Row],[CTN]]=0,"",COUNT($B$2:$B1726)+1)</f>
        <v>1725</v>
      </c>
      <c r="C1727" t="s">
        <v>2001</v>
      </c>
      <c r="D1727" s="9" t="s">
        <v>216</v>
      </c>
      <c r="E1727">
        <f>SUM(BIASA[[#This Row],[AWAL]]-BIASA[[#This Row],[KELUAR]])</f>
        <v>8</v>
      </c>
      <c r="F1727">
        <v>8</v>
      </c>
      <c r="G1727" t="str">
        <f>IFERROR(INDEX(masuk[CTN],MATCH("B"&amp;ROW()-ROWS($A$1:$A$2),masuk[id],0)),"")</f>
        <v/>
      </c>
      <c r="H1727">
        <f>SUMIF(keluar[concat],BIASA[[#This Row],[concat]],keluar[CTN])</f>
        <v>0</v>
      </c>
      <c r="I1727" s="16" t="str">
        <f>IF(BIASA[[#This Row],[CTN]]=BIASA[[#This Row],[AWAL]],"",BIASA[[#This Row],[CTN]])</f>
        <v/>
      </c>
    </row>
    <row r="1728" spans="1:9" x14ac:dyDescent="0.25">
      <c r="A1728" t="str">
        <f>LOWER(SUBSTITUTE(SUBSTITUTE(SUBSTITUTE(BIASA[[#This Row],[NAMA BARANG]]," ",""),"-",""),".",""))</f>
        <v>pcret686</v>
      </c>
      <c r="B1728">
        <f>IF(BIASA[[#This Row],[CTN]]=0,"",COUNT($B$2:$B1727)+1)</f>
        <v>1726</v>
      </c>
      <c r="C1728" t="s">
        <v>2002</v>
      </c>
      <c r="D1728" s="9" t="s">
        <v>221</v>
      </c>
      <c r="E1728">
        <f>SUM(BIASA[[#This Row],[AWAL]]-BIASA[[#This Row],[KELUAR]])</f>
        <v>2</v>
      </c>
      <c r="F1728">
        <v>2</v>
      </c>
      <c r="G1728" t="str">
        <f>IFERROR(INDEX(masuk[CTN],MATCH("B"&amp;ROW()-ROWS($A$1:$A$2),masuk[id],0)),"")</f>
        <v/>
      </c>
      <c r="H1728">
        <f>SUMIF(keluar[concat],BIASA[[#This Row],[concat]],keluar[CTN])</f>
        <v>0</v>
      </c>
      <c r="I1728" s="16" t="str">
        <f>IF(BIASA[[#This Row],[CTN]]=BIASA[[#This Row],[AWAL]],"",BIASA[[#This Row],[CTN]])</f>
        <v/>
      </c>
    </row>
    <row r="1729" spans="1:9" x14ac:dyDescent="0.25">
      <c r="A1729" t="str">
        <f>LOWER(SUBSTITUTE(SUBSTITUTE(SUBSTITUTE(BIASA[[#This Row],[NAMA BARANG]]," ",""),"-",""),".",""))</f>
        <v>pcret802(2)/8031(2)</v>
      </c>
      <c r="B1729">
        <f>IF(BIASA[[#This Row],[CTN]]=0,"",COUNT($B$2:$B1728)+1)</f>
        <v>1727</v>
      </c>
      <c r="C1729" t="s">
        <v>2003</v>
      </c>
      <c r="D1729" s="9" t="s">
        <v>2879</v>
      </c>
      <c r="E1729">
        <f>SUM(BIASA[[#This Row],[AWAL]]-BIASA[[#This Row],[KELUAR]])</f>
        <v>2</v>
      </c>
      <c r="F1729">
        <v>2</v>
      </c>
      <c r="G1729" t="str">
        <f>IFERROR(INDEX(masuk[CTN],MATCH("B"&amp;ROW()-ROWS($A$1:$A$2),masuk[id],0)),"")</f>
        <v/>
      </c>
      <c r="H1729">
        <f>SUMIF(keluar[concat],BIASA[[#This Row],[concat]],keluar[CTN])</f>
        <v>0</v>
      </c>
      <c r="I1729" s="16" t="str">
        <f>IF(BIASA[[#This Row],[CTN]]=BIASA[[#This Row],[AWAL]],"",BIASA[[#This Row],[CTN]])</f>
        <v/>
      </c>
    </row>
    <row r="1730" spans="1:9" x14ac:dyDescent="0.25">
      <c r="A1730" t="str">
        <f>LOWER(SUBSTITUTE(SUBSTITUTE(SUBSTITUTE(BIASA[[#This Row],[NAMA BARANG]]," ",""),"-",""),".",""))</f>
        <v>pcret8155(2)/ret8118(1)</v>
      </c>
      <c r="B1730">
        <f>IF(BIASA[[#This Row],[CTN]]=0,"",COUNT($B$2:$B1729)+1)</f>
        <v>1728</v>
      </c>
      <c r="C1730" t="s">
        <v>2004</v>
      </c>
      <c r="D1730" s="9">
        <v>198</v>
      </c>
      <c r="E1730">
        <f>SUM(BIASA[[#This Row],[AWAL]]-BIASA[[#This Row],[KELUAR]])</f>
        <v>3</v>
      </c>
      <c r="F1730">
        <v>3</v>
      </c>
      <c r="G1730" t="str">
        <f>IFERROR(INDEX(masuk[CTN],MATCH("B"&amp;ROW()-ROWS($A$1:$A$2),masuk[id],0)),"")</f>
        <v/>
      </c>
      <c r="H1730">
        <f>SUMIF(keluar[concat],BIASA[[#This Row],[concat]],keluar[CTN])</f>
        <v>0</v>
      </c>
      <c r="I1730" s="16" t="str">
        <f>IF(BIASA[[#This Row],[CTN]]=BIASA[[#This Row],[AWAL]],"",BIASA[[#This Row],[CTN]])</f>
        <v/>
      </c>
    </row>
    <row r="1731" spans="1:9" x14ac:dyDescent="0.25">
      <c r="A1731" t="str">
        <f>LOWER(SUBSTITUTE(SUBSTITUTE(SUBSTITUTE(BIASA[[#This Row],[NAMA BARANG]]," ",""),"-",""),".",""))</f>
        <v>pcret8298</v>
      </c>
      <c r="B1731">
        <f>IF(BIASA[[#This Row],[CTN]]=0,"",COUNT($B$2:$B1730)+1)</f>
        <v>1729</v>
      </c>
      <c r="C1731" t="s">
        <v>2005</v>
      </c>
      <c r="D1731" s="9" t="s">
        <v>2879</v>
      </c>
      <c r="E1731">
        <f>SUM(BIASA[[#This Row],[AWAL]]-BIASA[[#This Row],[KELUAR]])</f>
        <v>1</v>
      </c>
      <c r="F1731">
        <v>1</v>
      </c>
      <c r="G1731" t="str">
        <f>IFERROR(INDEX(masuk[CTN],MATCH("B"&amp;ROW()-ROWS($A$1:$A$2),masuk[id],0)),"")</f>
        <v/>
      </c>
      <c r="H1731">
        <f>SUMIF(keluar[concat],BIASA[[#This Row],[concat]],keluar[CTN])</f>
        <v>0</v>
      </c>
      <c r="I1731" s="16" t="str">
        <f>IF(BIASA[[#This Row],[CTN]]=BIASA[[#This Row],[AWAL]],"",BIASA[[#This Row],[CTN]])</f>
        <v/>
      </c>
    </row>
    <row r="1732" spans="1:9" x14ac:dyDescent="0.25">
      <c r="A1732" t="str">
        <f>LOWER(SUBSTITUTE(SUBSTITUTE(SUBSTITUTE(BIASA[[#This Row],[NAMA BARANG]]," ",""),"-",""),".",""))</f>
        <v>pcret8360</v>
      </c>
      <c r="B1732">
        <f>IF(BIASA[[#This Row],[CTN]]=0,"",COUNT($B$2:$B1731)+1)</f>
        <v>1730</v>
      </c>
      <c r="C1732" t="s">
        <v>2007</v>
      </c>
      <c r="D1732" s="9" t="s">
        <v>2879</v>
      </c>
      <c r="E1732">
        <f>SUM(BIASA[[#This Row],[AWAL]]-BIASA[[#This Row],[KELUAR]])</f>
        <v>1</v>
      </c>
      <c r="F1732">
        <v>1</v>
      </c>
      <c r="G1732" t="str">
        <f>IFERROR(INDEX(masuk[CTN],MATCH("B"&amp;ROW()-ROWS($A$1:$A$2),masuk[id],0)),"")</f>
        <v/>
      </c>
      <c r="H1732">
        <f>SUMIF(keluar[concat],BIASA[[#This Row],[concat]],keluar[CTN])</f>
        <v>0</v>
      </c>
      <c r="I1732" s="16" t="str">
        <f>IF(BIASA[[#This Row],[CTN]]=BIASA[[#This Row],[AWAL]],"",BIASA[[#This Row],[CTN]])</f>
        <v/>
      </c>
    </row>
    <row r="1733" spans="1:9" x14ac:dyDescent="0.25">
      <c r="A1733" t="str">
        <f>LOWER(SUBSTITUTE(SUBSTITUTE(SUBSTITUTE(BIASA[[#This Row],[NAMA BARANG]]," ",""),"-",""),".",""))</f>
        <v>pcret8963</v>
      </c>
      <c r="B1733">
        <f>IF(BIASA[[#This Row],[CTN]]=0,"",COUNT($B$2:$B1732)+1)</f>
        <v>1731</v>
      </c>
      <c r="C1733" t="s">
        <v>2009</v>
      </c>
      <c r="D1733" s="9" t="s">
        <v>2884</v>
      </c>
      <c r="E1733">
        <f>SUM(BIASA[[#This Row],[AWAL]]-BIASA[[#This Row],[KELUAR]])</f>
        <v>1</v>
      </c>
      <c r="F1733">
        <v>1</v>
      </c>
      <c r="G1733" t="str">
        <f>IFERROR(INDEX(masuk[CTN],MATCH("B"&amp;ROW()-ROWS($A$1:$A$2),masuk[id],0)),"")</f>
        <v/>
      </c>
      <c r="H1733">
        <f>SUMIF(keluar[concat],BIASA[[#This Row],[concat]],keluar[CTN])</f>
        <v>0</v>
      </c>
      <c r="I1733" s="16" t="str">
        <f>IF(BIASA[[#This Row],[CTN]]=BIASA[[#This Row],[AWAL]],"",BIASA[[#This Row],[CTN]])</f>
        <v/>
      </c>
    </row>
    <row r="1734" spans="1:9" x14ac:dyDescent="0.25">
      <c r="A1734" t="str">
        <f>LOWER(SUBSTITUTE(SUBSTITUTE(SUBSTITUTE(BIASA[[#This Row],[NAMA BARANG]]," ",""),"-",""),".",""))</f>
        <v>pcret906(6181)</v>
      </c>
      <c r="B1734">
        <f>IF(BIASA[[#This Row],[CTN]]=0,"",COUNT($B$2:$B1733)+1)</f>
        <v>1732</v>
      </c>
      <c r="C1734" t="s">
        <v>2010</v>
      </c>
      <c r="D1734" s="9" t="s">
        <v>216</v>
      </c>
      <c r="E1734">
        <f>SUM(BIASA[[#This Row],[AWAL]]-BIASA[[#This Row],[KELUAR]])</f>
        <v>7</v>
      </c>
      <c r="F1734">
        <v>7</v>
      </c>
      <c r="G1734" t="str">
        <f>IFERROR(INDEX(masuk[CTN],MATCH("B"&amp;ROW()-ROWS($A$1:$A$2),masuk[id],0)),"")</f>
        <v/>
      </c>
      <c r="H1734">
        <f>SUMIF(keluar[concat],BIASA[[#This Row],[concat]],keluar[CTN])</f>
        <v>0</v>
      </c>
      <c r="I1734" s="16" t="str">
        <f>IF(BIASA[[#This Row],[CTN]]=BIASA[[#This Row],[AWAL]],"",BIASA[[#This Row],[CTN]])</f>
        <v/>
      </c>
    </row>
    <row r="1735" spans="1:9" x14ac:dyDescent="0.25">
      <c r="A1735" t="str">
        <f>LOWER(SUBSTITUTE(SUBSTITUTE(SUBSTITUTE(BIASA[[#This Row],[NAMA BARANG]]," ",""),"-",""),".",""))</f>
        <v>pcret908</v>
      </c>
      <c r="B1735">
        <f>IF(BIASA[[#This Row],[CTN]]=0,"",COUNT($B$2:$B1734)+1)</f>
        <v>1733</v>
      </c>
      <c r="C1735" t="s">
        <v>2011</v>
      </c>
      <c r="D1735" s="9" t="s">
        <v>216</v>
      </c>
      <c r="E1735">
        <f>SUM(BIASA[[#This Row],[AWAL]]-BIASA[[#This Row],[KELUAR]])</f>
        <v>17</v>
      </c>
      <c r="F1735">
        <v>17</v>
      </c>
      <c r="G1735" t="str">
        <f>IFERROR(INDEX(masuk[CTN],MATCH("B"&amp;ROW()-ROWS($A$1:$A$2),masuk[id],0)),"")</f>
        <v/>
      </c>
      <c r="H1735">
        <f>SUMIF(keluar[concat],BIASA[[#This Row],[concat]],keluar[CTN])</f>
        <v>0</v>
      </c>
      <c r="I1735" s="16" t="str">
        <f>IF(BIASA[[#This Row],[CTN]]=BIASA[[#This Row],[AWAL]],"",BIASA[[#This Row],[CTN]])</f>
        <v/>
      </c>
    </row>
    <row r="1736" spans="1:9" x14ac:dyDescent="0.25">
      <c r="A1736" t="str">
        <f>LOWER(SUBSTITUTE(SUBSTITUTE(SUBSTITUTE(BIASA[[#This Row],[NAMA BARANG]]," ",""),"-",""),".",""))</f>
        <v>pcret9207strong</v>
      </c>
      <c r="B1736">
        <f>IF(BIASA[[#This Row],[CTN]]=0,"",COUNT($B$2:$B1735)+1)</f>
        <v>1734</v>
      </c>
      <c r="C1736" t="s">
        <v>2012</v>
      </c>
      <c r="D1736" s="9" t="s">
        <v>216</v>
      </c>
      <c r="E1736">
        <f>SUM(BIASA[[#This Row],[AWAL]]-BIASA[[#This Row],[KELUAR]])</f>
        <v>4</v>
      </c>
      <c r="F1736">
        <v>4</v>
      </c>
      <c r="G1736" t="str">
        <f>IFERROR(INDEX(masuk[CTN],MATCH("B"&amp;ROW()-ROWS($A$1:$A$2),masuk[id],0)),"")</f>
        <v/>
      </c>
      <c r="H1736">
        <f>SUMIF(keluar[concat],BIASA[[#This Row],[concat]],keluar[CTN])</f>
        <v>0</v>
      </c>
      <c r="I1736" s="16" t="str">
        <f>IF(BIASA[[#This Row],[CTN]]=BIASA[[#This Row],[AWAL]],"",BIASA[[#This Row],[CTN]])</f>
        <v/>
      </c>
    </row>
    <row r="1737" spans="1:9" x14ac:dyDescent="0.25">
      <c r="A1737" t="str">
        <f>LOWER(SUBSTITUTE(SUBSTITUTE(SUBSTITUTE(BIASA[[#This Row],[NAMA BARANG]]," ",""),"-",""),".",""))</f>
        <v>pcret9308</v>
      </c>
      <c r="B1737">
        <f>IF(BIASA[[#This Row],[CTN]]=0,"",COUNT($B$2:$B1736)+1)</f>
        <v>1735</v>
      </c>
      <c r="C1737" t="s">
        <v>2013</v>
      </c>
      <c r="D1737" s="9" t="s">
        <v>2882</v>
      </c>
      <c r="E1737">
        <f>SUM(BIASA[[#This Row],[AWAL]]-BIASA[[#This Row],[KELUAR]])</f>
        <v>1</v>
      </c>
      <c r="F1737">
        <v>1</v>
      </c>
      <c r="G1737" t="str">
        <f>IFERROR(INDEX(masuk[CTN],MATCH("B"&amp;ROW()-ROWS($A$1:$A$2),masuk[id],0)),"")</f>
        <v/>
      </c>
      <c r="H1737">
        <f>SUMIF(keluar[concat],BIASA[[#This Row],[concat]],keluar[CTN])</f>
        <v>0</v>
      </c>
      <c r="I1737" s="16" t="str">
        <f>IF(BIASA[[#This Row],[CTN]]=BIASA[[#This Row],[AWAL]],"",BIASA[[#This Row],[CTN]])</f>
        <v/>
      </c>
    </row>
    <row r="1738" spans="1:9" x14ac:dyDescent="0.25">
      <c r="A1738" t="str">
        <f>LOWER(SUBSTITUTE(SUBSTITUTE(SUBSTITUTE(BIASA[[#This Row],[NAMA BARANG]]," ",""),"-",""),".",""))</f>
        <v>pcretbeiledog8881(3)/8882restleting(3)</v>
      </c>
      <c r="B1738">
        <f>IF(BIASA[[#This Row],[CTN]]=0,"",COUNT($B$2:$B1737)+1)</f>
        <v>1736</v>
      </c>
      <c r="C1738" t="s">
        <v>2014</v>
      </c>
      <c r="D1738" s="9" t="s">
        <v>216</v>
      </c>
      <c r="E1738">
        <f>SUM(BIASA[[#This Row],[AWAL]]-BIASA[[#This Row],[KELUAR]])</f>
        <v>6</v>
      </c>
      <c r="F1738">
        <v>6</v>
      </c>
      <c r="G1738" t="str">
        <f>IFERROR(INDEX(masuk[CTN],MATCH("B"&amp;ROW()-ROWS($A$1:$A$2),masuk[id],0)),"")</f>
        <v/>
      </c>
      <c r="H1738">
        <f>SUMIF(keluar[concat],BIASA[[#This Row],[concat]],keluar[CTN])</f>
        <v>0</v>
      </c>
      <c r="I1738" s="16" t="str">
        <f>IF(BIASA[[#This Row],[CTN]]=BIASA[[#This Row],[AWAL]],"",BIASA[[#This Row],[CTN]])</f>
        <v/>
      </c>
    </row>
    <row r="1739" spans="1:9" x14ac:dyDescent="0.25">
      <c r="A1739" t="str">
        <f>LOWER(SUBSTITUTE(SUBSTITUTE(SUBSTITUTE(BIASA[[#This Row],[NAMA BARANG]]," ",""),"-",""),".",""))</f>
        <v>pcretcoolzone8848</v>
      </c>
      <c r="B1739">
        <f>IF(BIASA[[#This Row],[CTN]]=0,"",COUNT($B$2:$B1738)+1)</f>
        <v>1737</v>
      </c>
      <c r="C1739" t="s">
        <v>2017</v>
      </c>
      <c r="D1739" s="9" t="s">
        <v>2883</v>
      </c>
      <c r="E1739">
        <f>SUM(BIASA[[#This Row],[AWAL]]-BIASA[[#This Row],[KELUAR]])</f>
        <v>3</v>
      </c>
      <c r="F1739">
        <v>3</v>
      </c>
      <c r="G1739" t="str">
        <f>IFERROR(INDEX(masuk[CTN],MATCH("B"&amp;ROW()-ROWS($A$1:$A$2),masuk[id],0)),"")</f>
        <v/>
      </c>
      <c r="H1739">
        <f>SUMIF(keluar[concat],BIASA[[#This Row],[concat]],keluar[CTN])</f>
        <v>0</v>
      </c>
      <c r="I1739" s="16" t="str">
        <f>IF(BIASA[[#This Row],[CTN]]=BIASA[[#This Row],[AWAL]],"",BIASA[[#This Row],[CTN]])</f>
        <v/>
      </c>
    </row>
    <row r="1740" spans="1:9" x14ac:dyDescent="0.25">
      <c r="A1740" t="str">
        <f>LOWER(SUBSTITUTE(SUBSTITUTE(SUBSTITUTE(BIASA[[#This Row],[NAMA BARANG]]," ",""),"-",""),".",""))</f>
        <v>pcretcoolzone8848</v>
      </c>
      <c r="B1740">
        <f>IF(BIASA[[#This Row],[CTN]]=0,"",COUNT($B$2:$B1739)+1)</f>
        <v>1738</v>
      </c>
      <c r="C1740" t="s">
        <v>2017</v>
      </c>
      <c r="D1740" s="9" t="s">
        <v>216</v>
      </c>
      <c r="E1740">
        <f>SUM(BIASA[[#This Row],[AWAL]]-BIASA[[#This Row],[KELUAR]])</f>
        <v>3</v>
      </c>
      <c r="F1740">
        <v>3</v>
      </c>
      <c r="G1740" t="str">
        <f>IFERROR(INDEX(masuk[CTN],MATCH("B"&amp;ROW()-ROWS($A$1:$A$2),masuk[id],0)),"")</f>
        <v/>
      </c>
      <c r="H1740">
        <f>SUMIF(keluar[concat],BIASA[[#This Row],[concat]],keluar[CTN])</f>
        <v>0</v>
      </c>
      <c r="I1740" s="16" t="str">
        <f>IF(BIASA[[#This Row],[CTN]]=BIASA[[#This Row],[AWAL]],"",BIASA[[#This Row],[CTN]])</f>
        <v/>
      </c>
    </row>
    <row r="1741" spans="1:9" x14ac:dyDescent="0.25">
      <c r="A1741" t="str">
        <f>LOWER(SUBSTITUTE(SUBSTITUTE(SUBSTITUTE(BIASA[[#This Row],[NAMA BARANG]]," ",""),"-",""),".",""))</f>
        <v>pcretcq9052</v>
      </c>
      <c r="B1741">
        <f>IF(BIASA[[#This Row],[CTN]]=0,"",COUNT($B$2:$B1740)+1)</f>
        <v>1739</v>
      </c>
      <c r="C1741" t="s">
        <v>2018</v>
      </c>
      <c r="D1741" s="9" t="s">
        <v>3005</v>
      </c>
      <c r="E1741">
        <f>SUM(BIASA[[#This Row],[AWAL]]-BIASA[[#This Row],[KELUAR]])</f>
        <v>1</v>
      </c>
      <c r="F1741">
        <v>1</v>
      </c>
      <c r="G1741" t="str">
        <f>IFERROR(INDEX(masuk[CTN],MATCH("B"&amp;ROW()-ROWS($A$1:$A$2),masuk[id],0)),"")</f>
        <v/>
      </c>
      <c r="H1741">
        <f>SUMIF(keluar[concat],BIASA[[#This Row],[concat]],keluar[CTN])</f>
        <v>0</v>
      </c>
      <c r="I1741" s="16" t="str">
        <f>IF(BIASA[[#This Row],[CTN]]=BIASA[[#This Row],[AWAL]],"",BIASA[[#This Row],[CTN]])</f>
        <v/>
      </c>
    </row>
    <row r="1742" spans="1:9" s="23" customFormat="1" x14ac:dyDescent="0.25">
      <c r="A1742" t="str">
        <f>LOWER(SUBSTITUTE(SUBSTITUTE(SUBSTITUTE(BIASA[[#This Row],[NAMA BARANG]]," ",""),"-",""),".",""))</f>
        <v>pcretdm6210</v>
      </c>
      <c r="B1742">
        <f>IF(BIASA[[#This Row],[CTN]]=0,"",COUNT($B$2:$B1741)+1)</f>
        <v>1740</v>
      </c>
      <c r="C1742" t="s">
        <v>2019</v>
      </c>
      <c r="D1742" s="9" t="s">
        <v>2820</v>
      </c>
      <c r="E1742">
        <f>SUM(BIASA[[#This Row],[AWAL]]-BIASA[[#This Row],[KELUAR]])</f>
        <v>1</v>
      </c>
      <c r="F1742">
        <v>1</v>
      </c>
      <c r="G1742" t="str">
        <f>IFERROR(INDEX(masuk[CTN],MATCH("B"&amp;ROW()-ROWS($A$1:$A$2),masuk[id],0)),"")</f>
        <v/>
      </c>
      <c r="H1742">
        <f>SUMIF(keluar[concat],BIASA[[#This Row],[concat]],keluar[CTN])</f>
        <v>0</v>
      </c>
      <c r="I1742" s="16" t="str">
        <f>IF(BIASA[[#This Row],[CTN]]=BIASA[[#This Row],[AWAL]],"",BIASA[[#This Row],[CTN]])</f>
        <v/>
      </c>
    </row>
    <row r="1743" spans="1:9" x14ac:dyDescent="0.25">
      <c r="A1743" t="str">
        <f>LOWER(SUBSTITUTE(SUBSTITUTE(SUBSTITUTE(BIASA[[#This Row],[NAMA BARANG]]," ",""),"-",""),".",""))</f>
        <v>pcrethjd4167</v>
      </c>
      <c r="B1743">
        <f>IF(BIASA[[#This Row],[CTN]]=0,"",COUNT($B$2:$B1742)+1)</f>
        <v>1741</v>
      </c>
      <c r="C1743" t="s">
        <v>2020</v>
      </c>
      <c r="D1743" s="9" t="s">
        <v>225</v>
      </c>
      <c r="E1743">
        <f>SUM(BIASA[[#This Row],[AWAL]]-BIASA[[#This Row],[KELUAR]])</f>
        <v>2</v>
      </c>
      <c r="F1743">
        <v>2</v>
      </c>
      <c r="G1743" t="str">
        <f>IFERROR(INDEX(masuk[CTN],MATCH("B"&amp;ROW()-ROWS($A$1:$A$2),masuk[id],0)),"")</f>
        <v/>
      </c>
      <c r="H1743">
        <f>SUMIF(keluar[concat],BIASA[[#This Row],[concat]],keluar[CTN])</f>
        <v>0</v>
      </c>
      <c r="I1743" s="16" t="str">
        <f>IF(BIASA[[#This Row],[CTN]]=BIASA[[#This Row],[AWAL]],"",BIASA[[#This Row],[CTN]])</f>
        <v/>
      </c>
    </row>
    <row r="1744" spans="1:9" x14ac:dyDescent="0.25">
      <c r="A1744" t="str">
        <f>LOWER(SUBSTITUTE(SUBSTITUTE(SUBSTITUTE(BIASA[[#This Row],[NAMA BARANG]]," ",""),"-",""),".",""))</f>
        <v>pcrethjd4170</v>
      </c>
      <c r="B1744">
        <f>IF(BIASA[[#This Row],[CTN]]=0,"",COUNT($B$2:$B1743)+1)</f>
        <v>1742</v>
      </c>
      <c r="C1744" t="s">
        <v>2021</v>
      </c>
      <c r="E1744">
        <f>SUM(BIASA[[#This Row],[AWAL]]-BIASA[[#This Row],[KELUAR]])</f>
        <v>1</v>
      </c>
      <c r="F1744">
        <v>1</v>
      </c>
      <c r="G1744" t="str">
        <f>IFERROR(INDEX(masuk[CTN],MATCH("B"&amp;ROW()-ROWS($A$1:$A$2),masuk[id],0)),"")</f>
        <v/>
      </c>
      <c r="H1744">
        <f>SUMIF(keluar[concat],BIASA[[#This Row],[concat]],keluar[CTN])</f>
        <v>0</v>
      </c>
      <c r="I1744" s="16" t="str">
        <f>IF(BIASA[[#This Row],[CTN]]=BIASA[[#This Row],[AWAL]],"",BIASA[[#This Row],[CTN]])</f>
        <v/>
      </c>
    </row>
    <row r="1745" spans="1:9" x14ac:dyDescent="0.25">
      <c r="A1745" t="str">
        <f>LOWER(SUBSTITUTE(SUBSTITUTE(SUBSTITUTE(BIASA[[#This Row],[NAMA BARANG]]," ",""),"-",""),".",""))</f>
        <v>pcretimitasi385</v>
      </c>
      <c r="B1745">
        <f>IF(BIASA[[#This Row],[CTN]]=0,"",COUNT($B$2:$B1744)+1)</f>
        <v>1743</v>
      </c>
      <c r="C1745" t="s">
        <v>2022</v>
      </c>
      <c r="D1745" s="9" t="s">
        <v>3004</v>
      </c>
      <c r="E1745">
        <f>SUM(BIASA[[#This Row],[AWAL]]-BIASA[[#This Row],[KELUAR]])</f>
        <v>2</v>
      </c>
      <c r="F1745">
        <v>2</v>
      </c>
      <c r="G1745" t="str">
        <f>IFERROR(INDEX(masuk[CTN],MATCH("B"&amp;ROW()-ROWS($A$1:$A$2),masuk[id],0)),"")</f>
        <v/>
      </c>
      <c r="H1745">
        <f>SUMIF(keluar[concat],BIASA[[#This Row],[concat]],keluar[CTN])</f>
        <v>0</v>
      </c>
      <c r="I1745" s="16" t="str">
        <f>IF(BIASA[[#This Row],[CTN]]=BIASA[[#This Row],[AWAL]],"",BIASA[[#This Row],[CTN]])</f>
        <v/>
      </c>
    </row>
    <row r="1746" spans="1:9" x14ac:dyDescent="0.25">
      <c r="A1746" t="str">
        <f>LOWER(SUBSTITUTE(SUBSTITUTE(SUBSTITUTE(BIASA[[#This Row],[NAMA BARANG]]," ",""),"-",""),".",""))</f>
        <v>pcretimitasidisneymbl/ben10/boneka/naruto/brb/strobery/spider</v>
      </c>
      <c r="B1746">
        <f>IF(BIASA[[#This Row],[CTN]]=0,"",COUNT($B$2:$B1745)+1)</f>
        <v>1744</v>
      </c>
      <c r="C1746" t="s">
        <v>2023</v>
      </c>
      <c r="D1746" s="9" t="s">
        <v>233</v>
      </c>
      <c r="E1746">
        <f>SUM(BIASA[[#This Row],[AWAL]]-BIASA[[#This Row],[KELUAR]])</f>
        <v>10</v>
      </c>
      <c r="F1746">
        <v>10</v>
      </c>
      <c r="G1746" t="str">
        <f>IFERROR(INDEX(masuk[CTN],MATCH("B"&amp;ROW()-ROWS($A$1:$A$2),masuk[id],0)),"")</f>
        <v/>
      </c>
      <c r="H1746">
        <f>SUMIF(keluar[concat],BIASA[[#This Row],[concat]],keluar[CTN])</f>
        <v>0</v>
      </c>
      <c r="I1746" s="16" t="str">
        <f>IF(BIASA[[#This Row],[CTN]]=BIASA[[#This Row],[AWAL]],"",BIASA[[#This Row],[CTN]])</f>
        <v/>
      </c>
    </row>
    <row r="1747" spans="1:9" x14ac:dyDescent="0.25">
      <c r="A1747" t="str">
        <f>LOWER(SUBSTITUTE(SUBSTITUTE(SUBSTITUTE(BIASA[[#This Row],[NAMA BARANG]]," ",""),"-",""),".",""))</f>
        <v>pcretjx5626mm</v>
      </c>
      <c r="B1747">
        <f>IF(BIASA[[#This Row],[CTN]]=0,"",COUNT($B$2:$B1746)+1)</f>
        <v>1745</v>
      </c>
      <c r="C1747" t="s">
        <v>2024</v>
      </c>
      <c r="D1747" s="9" t="s">
        <v>222</v>
      </c>
      <c r="E1747">
        <f>SUM(BIASA[[#This Row],[AWAL]]-BIASA[[#This Row],[KELUAR]])</f>
        <v>4</v>
      </c>
      <c r="F1747">
        <v>4</v>
      </c>
      <c r="G1747" t="str">
        <f>IFERROR(INDEX(masuk[CTN],MATCH("B"&amp;ROW()-ROWS($A$1:$A$2),masuk[id],0)),"")</f>
        <v/>
      </c>
      <c r="H1747">
        <f>SUMIF(keluar[concat],BIASA[[#This Row],[concat]],keluar[CTN])</f>
        <v>0</v>
      </c>
      <c r="I1747" s="16" t="str">
        <f>IF(BIASA[[#This Row],[CTN]]=BIASA[[#This Row],[AWAL]],"",BIASA[[#This Row],[CTN]])</f>
        <v/>
      </c>
    </row>
    <row r="1748" spans="1:9" x14ac:dyDescent="0.25">
      <c r="A1748" t="str">
        <f>LOWER(SUBSTITUTE(SUBSTITUTE(SUBSTITUTE(BIASA[[#This Row],[NAMA BARANG]]," ",""),"-",""),".",""))</f>
        <v>pcretjx93007</v>
      </c>
      <c r="B1748">
        <f>IF(BIASA[[#This Row],[CTN]]=0,"",COUNT($B$2:$B1747)+1)</f>
        <v>1746</v>
      </c>
      <c r="C1748" t="s">
        <v>2025</v>
      </c>
      <c r="D1748" s="9" t="s">
        <v>235</v>
      </c>
      <c r="E1748">
        <f>SUM(BIASA[[#This Row],[AWAL]]-BIASA[[#This Row],[KELUAR]])</f>
        <v>1</v>
      </c>
      <c r="F1748">
        <v>1</v>
      </c>
      <c r="G1748" t="str">
        <f>IFERROR(INDEX(masuk[CTN],MATCH("B"&amp;ROW()-ROWS($A$1:$A$2),masuk[id],0)),"")</f>
        <v/>
      </c>
      <c r="H1748">
        <f>SUMIF(keluar[concat],BIASA[[#This Row],[concat]],keluar[CTN])</f>
        <v>0</v>
      </c>
      <c r="I1748" s="16" t="str">
        <f>IF(BIASA[[#This Row],[CTN]]=BIASA[[#This Row],[AWAL]],"",BIASA[[#This Row],[CTN]])</f>
        <v/>
      </c>
    </row>
    <row r="1749" spans="1:9" x14ac:dyDescent="0.25">
      <c r="A1749" t="str">
        <f>LOWER(SUBSTITUTE(SUBSTITUTE(SUBSTITUTE(BIASA[[#This Row],[NAMA BARANG]]," ",""),"-",""),".",""))</f>
        <v>pcretkain1245fr(13)/3175(1)</v>
      </c>
      <c r="B1749">
        <f>IF(BIASA[[#This Row],[CTN]]=0,"",COUNT($B$2:$B1748)+1)</f>
        <v>1747</v>
      </c>
      <c r="C1749" t="s">
        <v>2026</v>
      </c>
      <c r="D1749" s="9" t="s">
        <v>212</v>
      </c>
      <c r="E1749">
        <f>SUM(BIASA[[#This Row],[AWAL]]-BIASA[[#This Row],[KELUAR]])</f>
        <v>14</v>
      </c>
      <c r="F1749">
        <v>14</v>
      </c>
      <c r="G1749" t="str">
        <f>IFERROR(INDEX(masuk[CTN],MATCH("B"&amp;ROW()-ROWS($A$1:$A$2),masuk[id],0)),"")</f>
        <v/>
      </c>
      <c r="H1749">
        <f>SUMIF(keluar[concat],BIASA[[#This Row],[concat]],keluar[CTN])</f>
        <v>0</v>
      </c>
      <c r="I1749" s="16" t="str">
        <f>IF(BIASA[[#This Row],[CTN]]=BIASA[[#This Row],[AWAL]],"",BIASA[[#This Row],[CTN]])</f>
        <v/>
      </c>
    </row>
    <row r="1750" spans="1:9" x14ac:dyDescent="0.25">
      <c r="A1750" t="str">
        <f>LOWER(SUBSTITUTE(SUBSTITUTE(SUBSTITUTE(BIASA[[#This Row],[NAMA BARANG]]," ",""),"-",""),".",""))</f>
        <v>pcretkainxd3308fr</v>
      </c>
      <c r="B1750">
        <f>IF(BIASA[[#This Row],[CTN]]=0,"",COUNT($B$2:$B1749)+1)</f>
        <v>1748</v>
      </c>
      <c r="C1750" t="s">
        <v>2027</v>
      </c>
      <c r="D1750" s="9" t="s">
        <v>212</v>
      </c>
      <c r="E1750">
        <f>SUM(BIASA[[#This Row],[AWAL]]-BIASA[[#This Row],[KELUAR]])</f>
        <v>13</v>
      </c>
      <c r="F1750">
        <v>13</v>
      </c>
      <c r="G1750" t="str">
        <f>IFERROR(INDEX(masuk[CTN],MATCH("B"&amp;ROW()-ROWS($A$1:$A$2),masuk[id],0)),"")</f>
        <v/>
      </c>
      <c r="H1750">
        <f>SUMIF(keluar[concat],BIASA[[#This Row],[concat]],keluar[CTN])</f>
        <v>0</v>
      </c>
      <c r="I1750" s="16" t="str">
        <f>IF(BIASA[[#This Row],[CTN]]=BIASA[[#This Row],[AWAL]],"",BIASA[[#This Row],[CTN]])</f>
        <v/>
      </c>
    </row>
    <row r="1751" spans="1:9" x14ac:dyDescent="0.25">
      <c r="A1751" t="str">
        <f>LOWER(SUBSTITUTE(SUBSTITUTE(SUBSTITUTE(BIASA[[#This Row],[NAMA BARANG]]," ",""),"-",""),".",""))</f>
        <v>pcretky1114</v>
      </c>
      <c r="B1751">
        <f>IF(BIASA[[#This Row],[CTN]]=0,"",COUNT($B$2:$B1750)+1)</f>
        <v>1749</v>
      </c>
      <c r="C1751" t="s">
        <v>2028</v>
      </c>
      <c r="D1751" s="9" t="s">
        <v>235</v>
      </c>
      <c r="E1751">
        <f>SUM(BIASA[[#This Row],[AWAL]]-BIASA[[#This Row],[KELUAR]])</f>
        <v>10</v>
      </c>
      <c r="F1751">
        <v>10</v>
      </c>
      <c r="G1751" t="str">
        <f>IFERROR(INDEX(masuk[CTN],MATCH("B"&amp;ROW()-ROWS($A$1:$A$2),masuk[id],0)),"")</f>
        <v/>
      </c>
      <c r="H1751">
        <f>SUMIF(keluar[concat],BIASA[[#This Row],[concat]],keluar[CTN])</f>
        <v>0</v>
      </c>
      <c r="I1751" s="16" t="str">
        <f>IF(BIASA[[#This Row],[CTN]]=BIASA[[#This Row],[AWAL]],"",BIASA[[#This Row],[CTN]])</f>
        <v/>
      </c>
    </row>
    <row r="1752" spans="1:9" x14ac:dyDescent="0.25">
      <c r="A1752" t="str">
        <f>LOWER(SUBSTITUTE(SUBSTITUTE(SUBSTITUTE(BIASA[[#This Row],[NAMA BARANG]]," ",""),"-",""),".",""))</f>
        <v>pcretky1123</v>
      </c>
      <c r="B1752">
        <f>IF(BIASA[[#This Row],[CTN]]=0,"",COUNT($B$2:$B1751)+1)</f>
        <v>1750</v>
      </c>
      <c r="C1752" t="s">
        <v>2029</v>
      </c>
      <c r="D1752" s="9" t="s">
        <v>235</v>
      </c>
      <c r="E1752">
        <f>SUM(BIASA[[#This Row],[AWAL]]-BIASA[[#This Row],[KELUAR]])</f>
        <v>8</v>
      </c>
      <c r="F1752">
        <v>8</v>
      </c>
      <c r="G1752" t="str">
        <f>IFERROR(INDEX(masuk[CTN],MATCH("B"&amp;ROW()-ROWS($A$1:$A$2),masuk[id],0)),"")</f>
        <v/>
      </c>
      <c r="H1752">
        <f>SUMIF(keluar[concat],BIASA[[#This Row],[concat]],keluar[CTN])</f>
        <v>0</v>
      </c>
      <c r="I1752" s="16" t="str">
        <f>IF(BIASA[[#This Row],[CTN]]=BIASA[[#This Row],[AWAL]],"",BIASA[[#This Row],[CTN]])</f>
        <v/>
      </c>
    </row>
    <row r="1753" spans="1:9" x14ac:dyDescent="0.25">
      <c r="A1753" t="str">
        <f>LOWER(SUBSTITUTE(SUBSTITUTE(SUBSTITUTE(BIASA[[#This Row],[NAMA BARANG]]," ",""),"-",""),".",""))</f>
        <v>pcretky1186(4)/1203(4)</v>
      </c>
      <c r="B1753">
        <f>IF(BIASA[[#This Row],[CTN]]=0,"",COUNT($B$2:$B1752)+1)</f>
        <v>1751</v>
      </c>
      <c r="C1753" t="s">
        <v>2030</v>
      </c>
      <c r="D1753" s="9" t="s">
        <v>235</v>
      </c>
      <c r="E1753">
        <f>SUM(BIASA[[#This Row],[AWAL]]-BIASA[[#This Row],[KELUAR]])</f>
        <v>8</v>
      </c>
      <c r="F1753">
        <v>8</v>
      </c>
      <c r="G1753" t="str">
        <f>IFERROR(INDEX(masuk[CTN],MATCH("B"&amp;ROW()-ROWS($A$1:$A$2),masuk[id],0)),"")</f>
        <v/>
      </c>
      <c r="H1753">
        <f>SUMIF(keluar[concat],BIASA[[#This Row],[concat]],keluar[CTN])</f>
        <v>0</v>
      </c>
      <c r="I1753" s="16" t="str">
        <f>IF(BIASA[[#This Row],[CTN]]=BIASA[[#This Row],[AWAL]],"",BIASA[[#This Row],[CTN]])</f>
        <v/>
      </c>
    </row>
    <row r="1754" spans="1:9" x14ac:dyDescent="0.25">
      <c r="A1754" t="str">
        <f>LOWER(SUBSTITUTE(SUBSTITUTE(SUBSTITUTE(BIASA[[#This Row],[NAMA BARANG]]," ",""),"-",""),".",""))</f>
        <v>pcretky1192</v>
      </c>
      <c r="B1754">
        <f>IF(BIASA[[#This Row],[CTN]]=0,"",COUNT($B$2:$B1753)+1)</f>
        <v>1752</v>
      </c>
      <c r="C1754" t="s">
        <v>2031</v>
      </c>
      <c r="D1754" s="9" t="s">
        <v>235</v>
      </c>
      <c r="E1754">
        <f>SUM(BIASA[[#This Row],[AWAL]]-BIASA[[#This Row],[KELUAR]])</f>
        <v>3</v>
      </c>
      <c r="F1754">
        <v>3</v>
      </c>
      <c r="G1754" t="str">
        <f>IFERROR(INDEX(masuk[CTN],MATCH("B"&amp;ROW()-ROWS($A$1:$A$2),masuk[id],0)),"")</f>
        <v/>
      </c>
      <c r="H1754">
        <f>SUMIF(keluar[concat],BIASA[[#This Row],[concat]],keluar[CTN])</f>
        <v>0</v>
      </c>
      <c r="I1754" s="16" t="str">
        <f>IF(BIASA[[#This Row],[CTN]]=BIASA[[#This Row],[AWAL]],"",BIASA[[#This Row],[CTN]])</f>
        <v/>
      </c>
    </row>
    <row r="1755" spans="1:9" x14ac:dyDescent="0.25">
      <c r="A1755" t="str">
        <f>LOWER(SUBSTITUTE(SUBSTITUTE(SUBSTITUTE(BIASA[[#This Row],[NAMA BARANG]]," ",""),"-",""),".",""))</f>
        <v>pcretky1194</v>
      </c>
      <c r="B1755">
        <f>IF(BIASA[[#This Row],[CTN]]=0,"",COUNT($B$2:$B1754)+1)</f>
        <v>1753</v>
      </c>
      <c r="C1755" t="s">
        <v>2032</v>
      </c>
      <c r="D1755" s="9" t="s">
        <v>235</v>
      </c>
      <c r="E1755">
        <f>SUM(BIASA[[#This Row],[AWAL]]-BIASA[[#This Row],[KELUAR]])</f>
        <v>7</v>
      </c>
      <c r="F1755">
        <v>7</v>
      </c>
      <c r="G1755" t="str">
        <f>IFERROR(INDEX(masuk[CTN],MATCH("B"&amp;ROW()-ROWS($A$1:$A$2),masuk[id],0)),"")</f>
        <v/>
      </c>
      <c r="H1755">
        <f>SUMIF(keluar[concat],BIASA[[#This Row],[concat]],keluar[CTN])</f>
        <v>0</v>
      </c>
      <c r="I1755" s="16" t="str">
        <f>IF(BIASA[[#This Row],[CTN]]=BIASA[[#This Row],[AWAL]],"",BIASA[[#This Row],[CTN]])</f>
        <v/>
      </c>
    </row>
    <row r="1756" spans="1:9" x14ac:dyDescent="0.25">
      <c r="A1756" t="str">
        <f>LOWER(SUBSTITUTE(SUBSTITUTE(SUBSTITUTE(BIASA[[#This Row],[NAMA BARANG]]," ",""),"-",""),".",""))</f>
        <v>pcretky1196</v>
      </c>
      <c r="B1756">
        <f>IF(BIASA[[#This Row],[CTN]]=0,"",COUNT($B$2:$B1755)+1)</f>
        <v>1754</v>
      </c>
      <c r="C1756" t="s">
        <v>2033</v>
      </c>
      <c r="D1756" s="9" t="s">
        <v>235</v>
      </c>
      <c r="E1756">
        <f>SUM(BIASA[[#This Row],[AWAL]]-BIASA[[#This Row],[KELUAR]])</f>
        <v>18</v>
      </c>
      <c r="F1756">
        <v>18</v>
      </c>
      <c r="G1756" t="str">
        <f>IFERROR(INDEX(masuk[CTN],MATCH("B"&amp;ROW()-ROWS($A$1:$A$2),masuk[id],0)),"")</f>
        <v/>
      </c>
      <c r="H1756">
        <f>SUMIF(keluar[concat],BIASA[[#This Row],[concat]],keluar[CTN])</f>
        <v>0</v>
      </c>
      <c r="I1756" s="16" t="str">
        <f>IF(BIASA[[#This Row],[CTN]]=BIASA[[#This Row],[AWAL]],"",BIASA[[#This Row],[CTN]])</f>
        <v/>
      </c>
    </row>
    <row r="1757" spans="1:9" x14ac:dyDescent="0.25">
      <c r="A1757" t="str">
        <f>LOWER(SUBSTITUTE(SUBSTITUTE(SUBSTITUTE(BIASA[[#This Row],[NAMA BARANG]]," ",""),"-",""),".",""))</f>
        <v>pcretky1202(5)/6158(1)</v>
      </c>
      <c r="B1757">
        <f>IF(BIASA[[#This Row],[CTN]]=0,"",COUNT($B$2:$B1756)+1)</f>
        <v>1755</v>
      </c>
      <c r="C1757" t="s">
        <v>2034</v>
      </c>
      <c r="D1757" s="9" t="s">
        <v>235</v>
      </c>
      <c r="E1757">
        <f>SUM(BIASA[[#This Row],[AWAL]]-BIASA[[#This Row],[KELUAR]])</f>
        <v>6</v>
      </c>
      <c r="F1757">
        <v>6</v>
      </c>
      <c r="G1757" t="str">
        <f>IFERROR(INDEX(masuk[CTN],MATCH("B"&amp;ROW()-ROWS($A$1:$A$2),masuk[id],0)),"")</f>
        <v/>
      </c>
      <c r="H1757">
        <f>SUMIF(keluar[concat],BIASA[[#This Row],[concat]],keluar[CTN])</f>
        <v>0</v>
      </c>
      <c r="I1757" s="16" t="str">
        <f>IF(BIASA[[#This Row],[CTN]]=BIASA[[#This Row],[AWAL]],"",BIASA[[#This Row],[CTN]])</f>
        <v/>
      </c>
    </row>
    <row r="1758" spans="1:9" x14ac:dyDescent="0.25">
      <c r="A1758" t="str">
        <f>LOWER(SUBSTITUTE(SUBSTITUTE(SUBSTITUTE(BIASA[[#This Row],[NAMA BARANG]]," ",""),"-",""),".",""))</f>
        <v>pcretky6159</v>
      </c>
      <c r="B1758">
        <f>IF(BIASA[[#This Row],[CTN]]=0,"",COUNT($B$2:$B1757)+1)</f>
        <v>1756</v>
      </c>
      <c r="C1758" t="s">
        <v>2035</v>
      </c>
      <c r="D1758" s="9" t="s">
        <v>235</v>
      </c>
      <c r="E1758">
        <f>SUM(BIASA[[#This Row],[AWAL]]-BIASA[[#This Row],[KELUAR]])</f>
        <v>11</v>
      </c>
      <c r="F1758">
        <v>11</v>
      </c>
      <c r="G1758" t="str">
        <f>IFERROR(INDEX(masuk[CTN],MATCH("B"&amp;ROW()-ROWS($A$1:$A$2),masuk[id],0)),"")</f>
        <v/>
      </c>
      <c r="H1758">
        <f>SUMIF(keluar[concat],BIASA[[#This Row],[concat]],keluar[CTN])</f>
        <v>0</v>
      </c>
      <c r="I1758" s="16" t="str">
        <f>IF(BIASA[[#This Row],[CTN]]=BIASA[[#This Row],[AWAL]],"",BIASA[[#This Row],[CTN]])</f>
        <v/>
      </c>
    </row>
    <row r="1759" spans="1:9" x14ac:dyDescent="0.25">
      <c r="A1759" t="str">
        <f>LOWER(SUBSTITUTE(SUBSTITUTE(SUBSTITUTE(BIASA[[#This Row],[NAMA BARANG]]," ",""),"-",""),".",""))</f>
        <v>pcretky6173</v>
      </c>
      <c r="B1759">
        <f>IF(BIASA[[#This Row],[CTN]]=0,"",COUNT($B$2:$B1758)+1)</f>
        <v>1757</v>
      </c>
      <c r="C1759" t="s">
        <v>2036</v>
      </c>
      <c r="D1759" s="9" t="s">
        <v>235</v>
      </c>
      <c r="E1759">
        <f>SUM(BIASA[[#This Row],[AWAL]]-BIASA[[#This Row],[KELUAR]])</f>
        <v>9</v>
      </c>
      <c r="F1759">
        <v>9</v>
      </c>
      <c r="G1759" t="str">
        <f>IFERROR(INDEX(masuk[CTN],MATCH("B"&amp;ROW()-ROWS($A$1:$A$2),masuk[id],0)),"")</f>
        <v/>
      </c>
      <c r="H1759">
        <f>SUMIF(keluar[concat],BIASA[[#This Row],[concat]],keluar[CTN])</f>
        <v>0</v>
      </c>
      <c r="I1759" s="16" t="str">
        <f>IF(BIASA[[#This Row],[CTN]]=BIASA[[#This Row],[AWAL]],"",BIASA[[#This Row],[CTN]])</f>
        <v/>
      </c>
    </row>
    <row r="1760" spans="1:9" x14ac:dyDescent="0.25">
      <c r="A1760" t="str">
        <f>LOWER(SUBSTITUTE(SUBSTITUTE(SUBSTITUTE(BIASA[[#This Row],[NAMA BARANG]]," ",""),"-",""),".",""))</f>
        <v>pcretky6186</v>
      </c>
      <c r="B1760">
        <f>IF(BIASA[[#This Row],[CTN]]=0,"",COUNT($B$2:$B1759)+1)</f>
        <v>1758</v>
      </c>
      <c r="C1760" t="s">
        <v>2037</v>
      </c>
      <c r="D1760" s="9" t="s">
        <v>235</v>
      </c>
      <c r="E1760">
        <f>SUM(BIASA[[#This Row],[AWAL]]-BIASA[[#This Row],[KELUAR]])</f>
        <v>5</v>
      </c>
      <c r="F1760">
        <v>5</v>
      </c>
      <c r="G1760" t="str">
        <f>IFERROR(INDEX(masuk[CTN],MATCH("B"&amp;ROW()-ROWS($A$1:$A$2),masuk[id],0)),"")</f>
        <v/>
      </c>
      <c r="H1760">
        <f>SUMIF(keluar[concat],BIASA[[#This Row],[concat]],keluar[CTN])</f>
        <v>0</v>
      </c>
      <c r="I1760" s="16" t="str">
        <f>IF(BIASA[[#This Row],[CTN]]=BIASA[[#This Row],[AWAL]],"",BIASA[[#This Row],[CTN]])</f>
        <v/>
      </c>
    </row>
    <row r="1761" spans="1:9" s="23" customFormat="1" x14ac:dyDescent="0.25">
      <c r="A1761" t="str">
        <f>LOWER(SUBSTITUTE(SUBSTITUTE(SUBSTITUTE(BIASA[[#This Row],[NAMA BARANG]]," ",""),"-",""),".",""))</f>
        <v>pcretky6197</v>
      </c>
      <c r="B1761">
        <f>IF(BIASA[[#This Row],[CTN]]=0,"",COUNT($B$2:$B1760)+1)</f>
        <v>1759</v>
      </c>
      <c r="C1761" t="s">
        <v>2038</v>
      </c>
      <c r="D1761" s="9" t="s">
        <v>235</v>
      </c>
      <c r="E1761">
        <f>SUM(BIASA[[#This Row],[AWAL]]-BIASA[[#This Row],[KELUAR]])</f>
        <v>13</v>
      </c>
      <c r="F1761">
        <v>13</v>
      </c>
      <c r="G1761" t="str">
        <f>IFERROR(INDEX(masuk[CTN],MATCH("B"&amp;ROW()-ROWS($A$1:$A$2),masuk[id],0)),"")</f>
        <v/>
      </c>
      <c r="H1761">
        <f>SUMIF(keluar[concat],BIASA[[#This Row],[concat]],keluar[CTN])</f>
        <v>0</v>
      </c>
      <c r="I1761" s="16" t="str">
        <f>IF(BIASA[[#This Row],[CTN]]=BIASA[[#This Row],[AWAL]],"",BIASA[[#This Row],[CTN]])</f>
        <v/>
      </c>
    </row>
    <row r="1762" spans="1:9" x14ac:dyDescent="0.25">
      <c r="A1762" t="str">
        <f>LOWER(SUBSTITUTE(SUBSTITUTE(SUBSTITUTE(BIASA[[#This Row],[NAMA BARANG]]," ",""),"-",""),".",""))</f>
        <v>pcretky6203(6)/6214(2)</v>
      </c>
      <c r="B1762">
        <f>IF(BIASA[[#This Row],[CTN]]=0,"",COUNT($B$2:$B1761)+1)</f>
        <v>1760</v>
      </c>
      <c r="C1762" t="s">
        <v>2039</v>
      </c>
      <c r="D1762" s="9" t="s">
        <v>235</v>
      </c>
      <c r="E1762">
        <f>SUM(BIASA[[#This Row],[AWAL]]-BIASA[[#This Row],[KELUAR]])</f>
        <v>8</v>
      </c>
      <c r="F1762">
        <v>8</v>
      </c>
      <c r="G1762" t="str">
        <f>IFERROR(INDEX(masuk[CTN],MATCH("B"&amp;ROW()-ROWS($A$1:$A$2),masuk[id],0)),"")</f>
        <v/>
      </c>
      <c r="H1762">
        <f>SUMIF(keluar[concat],BIASA[[#This Row],[concat]],keluar[CTN])</f>
        <v>0</v>
      </c>
      <c r="I1762" s="16" t="str">
        <f>IF(BIASA[[#This Row],[CTN]]=BIASA[[#This Row],[AWAL]],"",BIASA[[#This Row],[CTN]])</f>
        <v/>
      </c>
    </row>
    <row r="1763" spans="1:9" x14ac:dyDescent="0.25">
      <c r="A1763" t="str">
        <f>LOWER(SUBSTITUTE(SUBSTITUTE(SUBSTITUTE(BIASA[[#This Row],[NAMA BARANG]]," ",""),"-",""),".",""))</f>
        <v>pcretkya2009</v>
      </c>
      <c r="B1763">
        <f>IF(BIASA[[#This Row],[CTN]]=0,"",COUNT($B$2:$B1762)+1)</f>
        <v>1761</v>
      </c>
      <c r="C1763" t="s">
        <v>2040</v>
      </c>
      <c r="D1763" s="9" t="s">
        <v>235</v>
      </c>
      <c r="E1763">
        <f>SUM(BIASA[[#This Row],[AWAL]]-BIASA[[#This Row],[KELUAR]])</f>
        <v>3</v>
      </c>
      <c r="F1763">
        <v>3</v>
      </c>
      <c r="G1763" t="str">
        <f>IFERROR(INDEX(masuk[CTN],MATCH("B"&amp;ROW()-ROWS($A$1:$A$2),masuk[id],0)),"")</f>
        <v/>
      </c>
      <c r="H1763">
        <f>SUMIF(keluar[concat],BIASA[[#This Row],[concat]],keluar[CTN])</f>
        <v>0</v>
      </c>
      <c r="I1763" s="16" t="str">
        <f>IF(BIASA[[#This Row],[CTN]]=BIASA[[#This Row],[AWAL]],"",BIASA[[#This Row],[CTN]])</f>
        <v/>
      </c>
    </row>
    <row r="1764" spans="1:9" x14ac:dyDescent="0.25">
      <c r="A1764" t="str">
        <f>LOWER(SUBSTITUTE(SUBSTITUTE(SUBSTITUTE(BIASA[[#This Row],[NAMA BARANG]]," ",""),"-",""),".",""))</f>
        <v>pcretkya2029(5)/6201(4)</v>
      </c>
      <c r="B1764">
        <f>IF(BIASA[[#This Row],[CTN]]=0,"",COUNT($B$2:$B1763)+1)</f>
        <v>1762</v>
      </c>
      <c r="C1764" t="s">
        <v>2041</v>
      </c>
      <c r="D1764" s="9" t="s">
        <v>235</v>
      </c>
      <c r="E1764">
        <f>SUM(BIASA[[#This Row],[AWAL]]-BIASA[[#This Row],[KELUAR]])</f>
        <v>9</v>
      </c>
      <c r="F1764">
        <v>9</v>
      </c>
      <c r="G1764" t="str">
        <f>IFERROR(INDEX(masuk[CTN],MATCH("B"&amp;ROW()-ROWS($A$1:$A$2),masuk[id],0)),"")</f>
        <v/>
      </c>
      <c r="H1764">
        <f>SUMIF(keluar[concat],BIASA[[#This Row],[concat]],keluar[CTN])</f>
        <v>0</v>
      </c>
      <c r="I1764" s="16" t="str">
        <f>IF(BIASA[[#This Row],[CTN]]=BIASA[[#This Row],[AWAL]],"",BIASA[[#This Row],[CTN]])</f>
        <v/>
      </c>
    </row>
    <row r="1765" spans="1:9" x14ac:dyDescent="0.25">
      <c r="A1765" t="str">
        <f>LOWER(SUBSTITUTE(SUBSTITUTE(SUBSTITUTE(BIASA[[#This Row],[NAMA BARANG]]," ",""),"-",""),".",""))</f>
        <v>pcretoval2bunga</v>
      </c>
      <c r="B1765">
        <f>IF(BIASA[[#This Row],[CTN]]=0,"",COUNT($B$2:$B1764)+1)</f>
        <v>1763</v>
      </c>
      <c r="C1765" t="s">
        <v>2042</v>
      </c>
      <c r="D1765" s="9" t="s">
        <v>211</v>
      </c>
      <c r="E1765">
        <f>SUM(BIASA[[#This Row],[AWAL]]-BIASA[[#This Row],[KELUAR]])</f>
        <v>2</v>
      </c>
      <c r="F1765">
        <v>2</v>
      </c>
      <c r="G1765" t="str">
        <f>IFERROR(INDEX(masuk[CTN],MATCH("B"&amp;ROW()-ROWS($A$1:$A$2),masuk[id],0)),"")</f>
        <v/>
      </c>
      <c r="H1765">
        <f>SUMIF(keluar[concat],BIASA[[#This Row],[concat]],keluar[CTN])</f>
        <v>0</v>
      </c>
      <c r="I1765" s="16" t="str">
        <f>IF(BIASA[[#This Row],[CTN]]=BIASA[[#This Row],[AWAL]],"",BIASA[[#This Row],[CTN]])</f>
        <v/>
      </c>
    </row>
    <row r="1766" spans="1:9" x14ac:dyDescent="0.25">
      <c r="A1766" t="str">
        <f>LOWER(SUBSTITUTE(SUBSTITUTE(SUBSTITUTE(BIASA[[#This Row],[NAMA BARANG]]," ",""),"-",""),".",""))</f>
        <v>pcretsf1508pita(30)</v>
      </c>
      <c r="B1766">
        <f>IF(BIASA[[#This Row],[CTN]]=0,"",COUNT($B$2:$B1765)+1)</f>
        <v>1764</v>
      </c>
      <c r="C1766" t="s">
        <v>2043</v>
      </c>
      <c r="D1766" s="9" t="s">
        <v>2786</v>
      </c>
      <c r="E1766">
        <f>SUM(BIASA[[#This Row],[AWAL]]-BIASA[[#This Row],[KELUAR]])</f>
        <v>3</v>
      </c>
      <c r="F1766">
        <v>3</v>
      </c>
      <c r="G1766" t="str">
        <f>IFERROR(INDEX(masuk[CTN],MATCH("B"&amp;ROW()-ROWS($A$1:$A$2),masuk[id],0)),"")</f>
        <v/>
      </c>
      <c r="H1766">
        <f>SUMIF(keluar[concat],BIASA[[#This Row],[concat]],keluar[CTN])</f>
        <v>0</v>
      </c>
      <c r="I1766" s="16" t="str">
        <f>IF(BIASA[[#This Row],[CTN]]=BIASA[[#This Row],[AWAL]],"",BIASA[[#This Row],[CTN]])</f>
        <v/>
      </c>
    </row>
    <row r="1767" spans="1:9" x14ac:dyDescent="0.25">
      <c r="A1767" t="str">
        <f>LOWER(SUBSTITUTE(SUBSTITUTE(SUBSTITUTE(BIASA[[#This Row],[NAMA BARANG]]," ",""),"-",""),".",""))</f>
        <v>pcretsf5477</v>
      </c>
      <c r="B1767">
        <f>IF(BIASA[[#This Row],[CTN]]=0,"",COUNT($B$2:$B1766)+1)</f>
        <v>1765</v>
      </c>
      <c r="C1767" t="s">
        <v>2044</v>
      </c>
      <c r="D1767" s="9" t="s">
        <v>2771</v>
      </c>
      <c r="E1767">
        <f>SUM(BIASA[[#This Row],[AWAL]]-BIASA[[#This Row],[KELUAR]])</f>
        <v>14</v>
      </c>
      <c r="F1767">
        <v>14</v>
      </c>
      <c r="G1767" t="str">
        <f>IFERROR(INDEX(masuk[CTN],MATCH("B"&amp;ROW()-ROWS($A$1:$A$2),masuk[id],0)),"")</f>
        <v/>
      </c>
      <c r="H1767">
        <f>SUMIF(keluar[concat],BIASA[[#This Row],[concat]],keluar[CTN])</f>
        <v>0</v>
      </c>
      <c r="I1767" s="16" t="str">
        <f>IF(BIASA[[#This Row],[CTN]]=BIASA[[#This Row],[AWAL]],"",BIASA[[#This Row],[CTN]])</f>
        <v/>
      </c>
    </row>
    <row r="1768" spans="1:9" x14ac:dyDescent="0.25">
      <c r="A1768" t="str">
        <f>LOWER(SUBSTITUTE(SUBSTITUTE(SUBSTITUTE(BIASA[[#This Row],[NAMA BARANG]]," ",""),"-",""),".",""))</f>
        <v>pcretsgp2</v>
      </c>
      <c r="B1768">
        <f>IF(BIASA[[#This Row],[CTN]]=0,"",COUNT($B$2:$B1767)+1)</f>
        <v>1766</v>
      </c>
      <c r="C1768" t="s">
        <v>2045</v>
      </c>
      <c r="D1768" s="9" t="s">
        <v>2779</v>
      </c>
      <c r="E1768">
        <f>SUM(BIASA[[#This Row],[AWAL]]-BIASA[[#This Row],[KELUAR]])</f>
        <v>2</v>
      </c>
      <c r="F1768">
        <v>2</v>
      </c>
      <c r="G1768" t="str">
        <f>IFERROR(INDEX(masuk[CTN],MATCH("B"&amp;ROW()-ROWS($A$1:$A$2),masuk[id],0)),"")</f>
        <v/>
      </c>
      <c r="H1768">
        <f>SUMIF(keluar[concat],BIASA[[#This Row],[concat]],keluar[CTN])</f>
        <v>0</v>
      </c>
      <c r="I1768" s="16" t="str">
        <f>IF(BIASA[[#This Row],[CTN]]=BIASA[[#This Row],[AWAL]],"",BIASA[[#This Row],[CTN]])</f>
        <v/>
      </c>
    </row>
    <row r="1769" spans="1:9" x14ac:dyDescent="0.25">
      <c r="A1769" t="str">
        <f>LOWER(SUBSTITUTE(SUBSTITUTE(SUBSTITUTE(BIASA[[#This Row],[NAMA BARANG]]," ",""),"-",""),".",""))</f>
        <v>pcretsh7256/jaring</v>
      </c>
      <c r="B1769">
        <f>IF(BIASA[[#This Row],[CTN]]=0,"",COUNT($B$2:$B1768)+1)</f>
        <v>1767</v>
      </c>
      <c r="C1769" t="s">
        <v>2046</v>
      </c>
      <c r="D1769" s="9">
        <v>288</v>
      </c>
      <c r="E1769">
        <f>SUM(BIASA[[#This Row],[AWAL]]-BIASA[[#This Row],[KELUAR]])</f>
        <v>3</v>
      </c>
      <c r="F1769">
        <v>3</v>
      </c>
      <c r="G1769" t="str">
        <f>IFERROR(INDEX(masuk[CTN],MATCH("B"&amp;ROW()-ROWS($A$1:$A$2),masuk[id],0)),"")</f>
        <v/>
      </c>
      <c r="H1769">
        <f>SUMIF(keluar[concat],BIASA[[#This Row],[concat]],keluar[CTN])</f>
        <v>0</v>
      </c>
      <c r="I1769" s="16" t="str">
        <f>IF(BIASA[[#This Row],[CTN]]=BIASA[[#This Row],[AWAL]],"",BIASA[[#This Row],[CTN]])</f>
        <v/>
      </c>
    </row>
    <row r="1770" spans="1:9" x14ac:dyDescent="0.25">
      <c r="A1770" t="str">
        <f>LOWER(SUBSTITUTE(SUBSTITUTE(SUBSTITUTE(BIASA[[#This Row],[NAMA BARANG]]," ",""),"-",""),".",""))</f>
        <v>pcretstrongmoshi</v>
      </c>
      <c r="B1770">
        <f>IF(BIASA[[#This Row],[CTN]]=0,"",COUNT($B$2:$B1769)+1)</f>
        <v>1768</v>
      </c>
      <c r="C1770" t="s">
        <v>2047</v>
      </c>
      <c r="D1770" s="9" t="s">
        <v>3000</v>
      </c>
      <c r="E1770">
        <f>SUM(BIASA[[#This Row],[AWAL]]-BIASA[[#This Row],[KELUAR]])</f>
        <v>1</v>
      </c>
      <c r="F1770">
        <v>1</v>
      </c>
      <c r="G1770" t="str">
        <f>IFERROR(INDEX(masuk[CTN],MATCH("B"&amp;ROW()-ROWS($A$1:$A$2),masuk[id],0)),"")</f>
        <v/>
      </c>
      <c r="H1770">
        <f>SUMIF(keluar[concat],BIASA[[#This Row],[concat]],keluar[CTN])</f>
        <v>0</v>
      </c>
      <c r="I1770" s="16" t="str">
        <f>IF(BIASA[[#This Row],[CTN]]=BIASA[[#This Row],[AWAL]],"",BIASA[[#This Row],[CTN]])</f>
        <v/>
      </c>
    </row>
    <row r="1771" spans="1:9" x14ac:dyDescent="0.25">
      <c r="A1771" t="str">
        <f>LOWER(SUBSTITUTE(SUBSTITUTE(SUBSTITUTE(BIASA[[#This Row],[NAMA BARANG]]," ",""),"-",""),".",""))</f>
        <v>pcrettz1179</v>
      </c>
      <c r="B1771">
        <f>IF(BIASA[[#This Row],[CTN]]=0,"",COUNT($B$2:$B1770)+1)</f>
        <v>1769</v>
      </c>
      <c r="C1771" t="s">
        <v>2049</v>
      </c>
      <c r="D1771" s="9" t="s">
        <v>2960</v>
      </c>
      <c r="E1771">
        <f>SUM(BIASA[[#This Row],[AWAL]]-BIASA[[#This Row],[KELUAR]])</f>
        <v>2</v>
      </c>
      <c r="F1771">
        <v>2</v>
      </c>
      <c r="G1771" t="str">
        <f>IFERROR(INDEX(masuk[CTN],MATCH("B"&amp;ROW()-ROWS($A$1:$A$2),masuk[id],0)),"")</f>
        <v/>
      </c>
      <c r="H1771">
        <f>SUMIF(keluar[concat],BIASA[[#This Row],[concat]],keluar[CTN])</f>
        <v>0</v>
      </c>
      <c r="I1771" s="16" t="str">
        <f>IF(BIASA[[#This Row],[CTN]]=BIASA[[#This Row],[AWAL]],"",BIASA[[#This Row],[CTN]])</f>
        <v/>
      </c>
    </row>
    <row r="1772" spans="1:9" x14ac:dyDescent="0.25">
      <c r="A1772" t="str">
        <f>LOWER(SUBSTITUTE(SUBSTITUTE(SUBSTITUTE(BIASA[[#This Row],[NAMA BARANG]]," ",""),"-",""),".",""))</f>
        <v>pcretworrywj2198</v>
      </c>
      <c r="B1772">
        <f>IF(BIASA[[#This Row],[CTN]]=0,"",COUNT($B$2:$B1771)+1)</f>
        <v>1770</v>
      </c>
      <c r="C1772" t="s">
        <v>2050</v>
      </c>
      <c r="D1772" s="9" t="s">
        <v>222</v>
      </c>
      <c r="E1772">
        <f>SUM(BIASA[[#This Row],[AWAL]]-BIASA[[#This Row],[KELUAR]])</f>
        <v>4</v>
      </c>
      <c r="F1772">
        <v>4</v>
      </c>
      <c r="G1772" t="str">
        <f>IFERROR(INDEX(masuk[CTN],MATCH("B"&amp;ROW()-ROWS($A$1:$A$2),masuk[id],0)),"")</f>
        <v/>
      </c>
      <c r="H1772">
        <f>SUMIF(keluar[concat],BIASA[[#This Row],[concat]],keluar[CTN])</f>
        <v>0</v>
      </c>
      <c r="I1772" s="16" t="str">
        <f>IF(BIASA[[#This Row],[CTN]]=BIASA[[#This Row],[AWAL]],"",BIASA[[#This Row],[CTN]])</f>
        <v/>
      </c>
    </row>
    <row r="1773" spans="1:9" x14ac:dyDescent="0.25">
      <c r="A1773" t="str">
        <f>LOWER(SUBSTITUTE(SUBSTITUTE(SUBSTITUTE(BIASA[[#This Row],[NAMA BARANG]]," ",""),"-",""),".",""))</f>
        <v>pcretxd3305k</v>
      </c>
      <c r="B1773">
        <f>IF(BIASA[[#This Row],[CTN]]=0,"",COUNT($B$2:$B1772)+1)</f>
        <v>1771</v>
      </c>
      <c r="C1773" t="s">
        <v>2051</v>
      </c>
      <c r="D1773" s="9">
        <v>240</v>
      </c>
      <c r="E1773">
        <f>SUM(BIASA[[#This Row],[AWAL]]-BIASA[[#This Row],[KELUAR]])</f>
        <v>4</v>
      </c>
      <c r="F1773">
        <v>4</v>
      </c>
      <c r="G1773" t="str">
        <f>IFERROR(INDEX(masuk[CTN],MATCH("B"&amp;ROW()-ROWS($A$1:$A$2),masuk[id],0)),"")</f>
        <v/>
      </c>
      <c r="H1773">
        <f>SUMIF(keluar[concat],BIASA[[#This Row],[concat]],keluar[CTN])</f>
        <v>0</v>
      </c>
      <c r="I1773" s="16" t="str">
        <f>IF(BIASA[[#This Row],[CTN]]=BIASA[[#This Row],[AWAL]],"",BIASA[[#This Row],[CTN]])</f>
        <v/>
      </c>
    </row>
    <row r="1774" spans="1:9" x14ac:dyDescent="0.25">
      <c r="A1774" t="str">
        <f>LOWER(SUBSTITUTE(SUBSTITUTE(SUBSTITUTE(BIASA[[#This Row],[NAMA BARANG]]," ",""),"-",""),".",""))</f>
        <v>pcretxs29nlolgarisblack</v>
      </c>
      <c r="B1774">
        <f>IF(BIASA[[#This Row],[CTN]]=0,"",COUNT($B$2:$B1773)+1)</f>
        <v>1772</v>
      </c>
      <c r="C1774" t="s">
        <v>2053</v>
      </c>
      <c r="D1774" s="9">
        <v>144</v>
      </c>
      <c r="E1774">
        <f>SUM(BIASA[[#This Row],[AWAL]]-BIASA[[#This Row],[KELUAR]])</f>
        <v>37</v>
      </c>
      <c r="F1774">
        <v>37</v>
      </c>
      <c r="G1774" t="str">
        <f>IFERROR(INDEX(masuk[CTN],MATCH("B"&amp;ROW()-ROWS($A$1:$A$2),masuk[id],0)),"")</f>
        <v/>
      </c>
      <c r="H1774">
        <f>SUMIF(keluar[concat],BIASA[[#This Row],[concat]],keluar[CTN])</f>
        <v>0</v>
      </c>
      <c r="I1774" s="16" t="str">
        <f>IF(BIASA[[#This Row],[CTN]]=BIASA[[#This Row],[AWAL]],"",BIASA[[#This Row],[CTN]])</f>
        <v/>
      </c>
    </row>
    <row r="1775" spans="1:9" x14ac:dyDescent="0.25">
      <c r="A1775" t="str">
        <f>LOWER(SUBSTITUTE(SUBSTITUTE(SUBSTITUTE(BIASA[[#This Row],[NAMA BARANG]]," ",""),"-",""),".",""))</f>
        <v>pcretzhili8952</v>
      </c>
      <c r="B1775">
        <f>IF(BIASA[[#This Row],[CTN]]=0,"",COUNT($B$2:$B1774)+1)</f>
        <v>1773</v>
      </c>
      <c r="C1775" t="s">
        <v>2054</v>
      </c>
      <c r="D1775" s="9" t="s">
        <v>2884</v>
      </c>
      <c r="E1775">
        <f>SUM(BIASA[[#This Row],[AWAL]]-BIASA[[#This Row],[KELUAR]])</f>
        <v>1</v>
      </c>
      <c r="F1775">
        <v>1</v>
      </c>
      <c r="G1775" t="str">
        <f>IFERROR(INDEX(masuk[CTN],MATCH("B"&amp;ROW()-ROWS($A$1:$A$2),masuk[id],0)),"")</f>
        <v/>
      </c>
      <c r="H1775">
        <f>SUMIF(keluar[concat],BIASA[[#This Row],[concat]],keluar[CTN])</f>
        <v>0</v>
      </c>
      <c r="I1775" s="16" t="str">
        <f>IF(BIASA[[#This Row],[CTN]]=BIASA[[#This Row],[AWAL]],"",BIASA[[#This Row],[CTN]])</f>
        <v/>
      </c>
    </row>
    <row r="1776" spans="1:9" x14ac:dyDescent="0.25">
      <c r="A1776" t="str">
        <f>LOWER(SUBSTITUTE(SUBSTITUTE(SUBSTITUTE(BIASA[[#This Row],[NAMA BARANG]]," ",""),"-",""),".",""))</f>
        <v>pcsandalkm16bk</v>
      </c>
      <c r="B1776">
        <f>IF(BIASA[[#This Row],[CTN]]=0,"",COUNT($B$2:$B1775)+1)</f>
        <v>1774</v>
      </c>
      <c r="C1776" t="s">
        <v>2055</v>
      </c>
      <c r="D1776" s="9" t="s">
        <v>235</v>
      </c>
      <c r="E1776">
        <f>SUM(BIASA[[#This Row],[AWAL]]-BIASA[[#This Row],[KELUAR]])</f>
        <v>2</v>
      </c>
      <c r="F1776">
        <v>2</v>
      </c>
      <c r="G1776" t="str">
        <f>IFERROR(INDEX(masuk[CTN],MATCH("B"&amp;ROW()-ROWS($A$1:$A$2),masuk[id],0)),"")</f>
        <v/>
      </c>
      <c r="H1776">
        <f>SUMIF(keluar[concat],BIASA[[#This Row],[concat]],keluar[CTN])</f>
        <v>0</v>
      </c>
      <c r="I1776" s="16" t="str">
        <f>IF(BIASA[[#This Row],[CTN]]=BIASA[[#This Row],[AWAL]],"",BIASA[[#This Row],[CTN]])</f>
        <v/>
      </c>
    </row>
    <row r="1777" spans="1:9" x14ac:dyDescent="0.25">
      <c r="A1777" t="str">
        <f>LOWER(SUBSTITUTE(SUBSTITUTE(SUBSTITUTE(BIASA[[#This Row],[NAMA BARANG]]," ",""),"-",""),".",""))</f>
        <v>pcset8015(a008)</v>
      </c>
      <c r="B1777">
        <f>IF(BIASA[[#This Row],[CTN]]=0,"",COUNT($B$2:$B1776)+1)</f>
        <v>1775</v>
      </c>
      <c r="C1777" t="s">
        <v>2057</v>
      </c>
      <c r="D1777" s="9" t="s">
        <v>222</v>
      </c>
      <c r="E1777">
        <f>SUM(BIASA[[#This Row],[AWAL]]-BIASA[[#This Row],[KELUAR]])</f>
        <v>7</v>
      </c>
      <c r="F1777">
        <v>7</v>
      </c>
      <c r="G1777" t="str">
        <f>IFERROR(INDEX(masuk[CTN],MATCH("B"&amp;ROW()-ROWS($A$1:$A$2),masuk[id],0)),"")</f>
        <v/>
      </c>
      <c r="H1777">
        <f>SUMIF(keluar[concat],BIASA[[#This Row],[concat]],keluar[CTN])</f>
        <v>0</v>
      </c>
      <c r="I1777" s="16" t="str">
        <f>IF(BIASA[[#This Row],[CTN]]=BIASA[[#This Row],[AWAL]],"",BIASA[[#This Row],[CTN]])</f>
        <v/>
      </c>
    </row>
    <row r="1778" spans="1:9" x14ac:dyDescent="0.25">
      <c r="A1778" t="str">
        <f>LOWER(SUBSTITUTE(SUBSTITUTE(SUBSTITUTE(BIASA[[#This Row],[NAMA BARANG]]," ",""),"-",""),".",""))</f>
        <v>pcspoonmmouse</v>
      </c>
      <c r="B1778">
        <f>IF(BIASA[[#This Row],[CTN]]=0,"",COUNT($B$2:$B1777)+1)</f>
        <v>1776</v>
      </c>
      <c r="C1778" t="s">
        <v>2058</v>
      </c>
      <c r="D1778" s="9" t="s">
        <v>227</v>
      </c>
      <c r="E1778">
        <f>SUM(BIASA[[#This Row],[AWAL]]-BIASA[[#This Row],[KELUAR]])</f>
        <v>14</v>
      </c>
      <c r="F1778">
        <v>14</v>
      </c>
      <c r="G1778" t="str">
        <f>IFERROR(INDEX(masuk[CTN],MATCH("B"&amp;ROW()-ROWS($A$1:$A$2),masuk[id],0)),"")</f>
        <v/>
      </c>
      <c r="H1778">
        <f>SUMIF(keluar[concat],BIASA[[#This Row],[concat]],keluar[CTN])</f>
        <v>0</v>
      </c>
      <c r="I1778" s="16" t="str">
        <f>IF(BIASA[[#This Row],[CTN]]=BIASA[[#This Row],[AWAL]],"",BIASA[[#This Row],[CTN]])</f>
        <v/>
      </c>
    </row>
    <row r="1779" spans="1:9" x14ac:dyDescent="0.25">
      <c r="A1779" t="str">
        <f>LOWER(SUBSTITUTE(SUBSTITUTE(SUBSTITUTE(BIASA[[#This Row],[NAMA BARANG]]," ",""),"-",""),".",""))</f>
        <v>pcsusunsaka2susun</v>
      </c>
      <c r="B1779">
        <f>IF(BIASA[[#This Row],[CTN]]=0,"",COUNT($B$2:$B1778)+1)</f>
        <v>1777</v>
      </c>
      <c r="C1779" t="s">
        <v>2059</v>
      </c>
      <c r="D1779" s="9" t="s">
        <v>216</v>
      </c>
      <c r="E1779">
        <f>SUM(BIASA[[#This Row],[AWAL]]-BIASA[[#This Row],[KELUAR]])</f>
        <v>14</v>
      </c>
      <c r="F1779">
        <v>14</v>
      </c>
      <c r="G1779" t="str">
        <f>IFERROR(INDEX(masuk[CTN],MATCH("B"&amp;ROW()-ROWS($A$1:$A$2),masuk[id],0)),"")</f>
        <v/>
      </c>
      <c r="H1779">
        <f>SUMIF(keluar[concat],BIASA[[#This Row],[concat]],keluar[CTN])</f>
        <v>0</v>
      </c>
      <c r="I1779" s="16" t="str">
        <f>IF(BIASA[[#This Row],[CTN]]=BIASA[[#This Row],[AWAL]],"",BIASA[[#This Row],[CTN]])</f>
        <v/>
      </c>
    </row>
    <row r="1780" spans="1:9" x14ac:dyDescent="0.25">
      <c r="A1780" t="str">
        <f>LOWER(SUBSTITUTE(SUBSTITUTE(SUBSTITUTE(BIASA[[#This Row],[NAMA BARANG]]," ",""),"-",""),".",""))</f>
        <v>pcsusunsikafir</v>
      </c>
      <c r="B1780">
        <f>IF(BIASA[[#This Row],[CTN]]=0,"",COUNT($B$2:$B1779)+1)</f>
        <v>1778</v>
      </c>
      <c r="C1780" t="s">
        <v>2060</v>
      </c>
      <c r="D1780" s="9" t="s">
        <v>2883</v>
      </c>
      <c r="E1780">
        <f>SUM(BIASA[[#This Row],[AWAL]]-BIASA[[#This Row],[KELUAR]])</f>
        <v>12</v>
      </c>
      <c r="F1780">
        <v>12</v>
      </c>
      <c r="G1780" t="str">
        <f>IFERROR(INDEX(masuk[CTN],MATCH("B"&amp;ROW()-ROWS($A$1:$A$2),masuk[id],0)),"")</f>
        <v/>
      </c>
      <c r="H1780">
        <f>SUMIF(keluar[concat],BIASA[[#This Row],[concat]],keluar[CTN])</f>
        <v>0</v>
      </c>
      <c r="I1780" s="16" t="str">
        <f>IF(BIASA[[#This Row],[CTN]]=BIASA[[#This Row],[AWAL]],"",BIASA[[#This Row],[CTN]])</f>
        <v/>
      </c>
    </row>
    <row r="1781" spans="1:9" x14ac:dyDescent="0.25">
      <c r="A1781" t="str">
        <f>LOWER(SUBSTITUTE(SUBSTITUTE(SUBSTITUTE(BIASA[[#This Row],[NAMA BARANG]]," ",""),"-",""),".",""))</f>
        <v>pcteslats777</v>
      </c>
      <c r="B1781">
        <f>IF(BIASA[[#This Row],[CTN]]=0,"",COUNT($B$2:$B1780)+1)</f>
        <v>1779</v>
      </c>
      <c r="C1781" t="s">
        <v>2061</v>
      </c>
      <c r="D1781" s="9" t="s">
        <v>227</v>
      </c>
      <c r="E1781">
        <f>SUM(BIASA[[#This Row],[AWAL]]-BIASA[[#This Row],[KELUAR]])</f>
        <v>7</v>
      </c>
      <c r="F1781">
        <v>7</v>
      </c>
      <c r="G1781" t="str">
        <f>IFERROR(INDEX(masuk[CTN],MATCH("B"&amp;ROW()-ROWS($A$1:$A$2),masuk[id],0)),"")</f>
        <v/>
      </c>
      <c r="H1781">
        <f>SUMIF(keluar[concat],BIASA[[#This Row],[concat]],keluar[CTN])</f>
        <v>0</v>
      </c>
      <c r="I1781" s="16" t="str">
        <f>IF(BIASA[[#This Row],[CTN]]=BIASA[[#This Row],[AWAL]],"",BIASA[[#This Row],[CTN]])</f>
        <v/>
      </c>
    </row>
    <row r="1782" spans="1:9" x14ac:dyDescent="0.25">
      <c r="A1782" t="str">
        <f>LOWER(SUBSTITUTE(SUBSTITUTE(SUBSTITUTE(BIASA[[#This Row],[NAMA BARANG]]," ",""),"-",""),".",""))</f>
        <v>pctoplapl05</v>
      </c>
      <c r="B1782">
        <f>IF(BIASA[[#This Row],[CTN]]=0,"",COUNT($B$2:$B1781)+1)</f>
        <v>1780</v>
      </c>
      <c r="C1782" t="s">
        <v>2062</v>
      </c>
      <c r="D1782" s="9" t="s">
        <v>2858</v>
      </c>
      <c r="E1782">
        <f>SUM(BIASA[[#This Row],[AWAL]]-BIASA[[#This Row],[KELUAR]])</f>
        <v>4</v>
      </c>
      <c r="F1782">
        <v>4</v>
      </c>
      <c r="G1782" t="str">
        <f>IFERROR(INDEX(masuk[CTN],MATCH("B"&amp;ROW()-ROWS($A$1:$A$2),masuk[id],0)),"")</f>
        <v/>
      </c>
      <c r="H1782">
        <f>SUMIF(keluar[concat],BIASA[[#This Row],[concat]],keluar[CTN])</f>
        <v>0</v>
      </c>
      <c r="I1782" s="16" t="str">
        <f>IF(BIASA[[#This Row],[CTN]]=BIASA[[#This Row],[AWAL]],"",BIASA[[#This Row],[CTN]])</f>
        <v/>
      </c>
    </row>
    <row r="1783" spans="1:9" x14ac:dyDescent="0.25">
      <c r="A1783" t="str">
        <f>LOWER(SUBSTITUTE(SUBSTITUTE(SUBSTITUTE(BIASA[[#This Row],[NAMA BARANG]]," ",""),"-",""),".",""))</f>
        <v>pcwlt9905</v>
      </c>
      <c r="B1783">
        <f>IF(BIASA[[#This Row],[CTN]]=0,"",COUNT($B$2:$B1782)+1)</f>
        <v>1781</v>
      </c>
      <c r="C1783" t="s">
        <v>2063</v>
      </c>
      <c r="D1783" s="9" t="s">
        <v>227</v>
      </c>
      <c r="E1783">
        <f>SUM(BIASA[[#This Row],[AWAL]]-BIASA[[#This Row],[KELUAR]])</f>
        <v>4</v>
      </c>
      <c r="F1783">
        <v>4</v>
      </c>
      <c r="G1783" t="str">
        <f>IFERROR(INDEX(masuk[CTN],MATCH("B"&amp;ROW()-ROWS($A$1:$A$2),masuk[id],0)),"")</f>
        <v/>
      </c>
      <c r="H1783">
        <f>SUMIF(keluar[concat],BIASA[[#This Row],[concat]],keluar[CTN])</f>
        <v>0</v>
      </c>
      <c r="I1783" s="16" t="str">
        <f>IF(BIASA[[#This Row],[CTN]]=BIASA[[#This Row],[AWAL]],"",BIASA[[#This Row],[CTN]])</f>
        <v/>
      </c>
    </row>
    <row r="1784" spans="1:9" x14ac:dyDescent="0.25">
      <c r="A1784" t="str">
        <f>LOWER(SUBSTITUTE(SUBSTITUTE(SUBSTITUTE(BIASA[[#This Row],[NAMA BARANG]]," ",""),"-",""),".",""))</f>
        <v>pcwlt9906</v>
      </c>
      <c r="B1784">
        <f>IF(BIASA[[#This Row],[CTN]]=0,"",COUNT($B$2:$B1783)+1)</f>
        <v>1782</v>
      </c>
      <c r="C1784" t="s">
        <v>2064</v>
      </c>
      <c r="D1784" s="9" t="s">
        <v>2769</v>
      </c>
      <c r="E1784">
        <f>SUM(BIASA[[#This Row],[AWAL]]-BIASA[[#This Row],[KELUAR]])</f>
        <v>12</v>
      </c>
      <c r="F1784">
        <v>12</v>
      </c>
      <c r="G1784" t="str">
        <f>IFERROR(INDEX(masuk[CTN],MATCH("B"&amp;ROW()-ROWS($A$1:$A$2),masuk[id],0)),"")</f>
        <v/>
      </c>
      <c r="H1784">
        <f>SUMIF(keluar[concat],BIASA[[#This Row],[concat]],keluar[CTN])</f>
        <v>0</v>
      </c>
      <c r="I1784" s="16" t="str">
        <f>IF(BIASA[[#This Row],[CTN]]=BIASA[[#This Row],[AWAL]],"",BIASA[[#This Row],[CTN]])</f>
        <v/>
      </c>
    </row>
    <row r="1785" spans="1:9" x14ac:dyDescent="0.25">
      <c r="A1785" t="str">
        <f>LOWER(SUBSTITUTE(SUBSTITUTE(SUBSTITUTE(BIASA[[#This Row],[NAMA BARANG]]," ",""),"-",""),".",""))</f>
        <v>pcwlt9907</v>
      </c>
      <c r="B1785">
        <f>IF(BIASA[[#This Row],[CTN]]=0,"",COUNT($B$2:$B1784)+1)</f>
        <v>1783</v>
      </c>
      <c r="C1785" t="s">
        <v>2065</v>
      </c>
      <c r="D1785" s="9" t="s">
        <v>2769</v>
      </c>
      <c r="E1785">
        <f>SUM(BIASA[[#This Row],[AWAL]]-BIASA[[#This Row],[KELUAR]])</f>
        <v>5</v>
      </c>
      <c r="F1785">
        <v>5</v>
      </c>
      <c r="G1785" t="str">
        <f>IFERROR(INDEX(masuk[CTN],MATCH("B"&amp;ROW()-ROWS($A$1:$A$2),masuk[id],0)),"")</f>
        <v/>
      </c>
      <c r="H1785">
        <f>SUMIF(keluar[concat],BIASA[[#This Row],[concat]],keluar[CTN])</f>
        <v>0</v>
      </c>
      <c r="I1785" s="16" t="str">
        <f>IF(BIASA[[#This Row],[CTN]]=BIASA[[#This Row],[AWAL]],"",BIASA[[#This Row],[CTN]])</f>
        <v/>
      </c>
    </row>
    <row r="1786" spans="1:9" x14ac:dyDescent="0.25">
      <c r="A1786" t="str">
        <f>LOWER(SUBSTITUTE(SUBSTITUTE(SUBSTITUTE(BIASA[[#This Row],[NAMA BARANG]]," ",""),"-",""),".",""))</f>
        <v>pcwlt9908</v>
      </c>
      <c r="B1786">
        <f>IF(BIASA[[#This Row],[CTN]]=0,"",COUNT($B$2:$B1785)+1)</f>
        <v>1784</v>
      </c>
      <c r="C1786" t="s">
        <v>2066</v>
      </c>
      <c r="D1786" s="9" t="s">
        <v>2769</v>
      </c>
      <c r="E1786">
        <f>SUM(BIASA[[#This Row],[AWAL]]-BIASA[[#This Row],[KELUAR]])</f>
        <v>7</v>
      </c>
      <c r="F1786">
        <v>7</v>
      </c>
      <c r="G1786" t="str">
        <f>IFERROR(INDEX(masuk[CTN],MATCH("B"&amp;ROW()-ROWS($A$1:$A$2),masuk[id],0)),"")</f>
        <v/>
      </c>
      <c r="H1786">
        <f>SUMIF(keluar[concat],BIASA[[#This Row],[concat]],keluar[CTN])</f>
        <v>0</v>
      </c>
      <c r="I1786" s="16" t="str">
        <f>IF(BIASA[[#This Row],[CTN]]=BIASA[[#This Row],[AWAL]],"",BIASA[[#This Row],[CTN]])</f>
        <v/>
      </c>
    </row>
    <row r="1787" spans="1:9" x14ac:dyDescent="0.25">
      <c r="A1787" t="str">
        <f>LOWER(SUBSTITUTE(SUBSTITUTE(SUBSTITUTE(BIASA[[#This Row],[NAMA BARANG]]," ",""),"-",""),".",""))</f>
        <v>pcwlt9909</v>
      </c>
      <c r="B1787">
        <f>IF(BIASA[[#This Row],[CTN]]=0,"",COUNT($B$2:$B1786)+1)</f>
        <v>1785</v>
      </c>
      <c r="C1787" t="s">
        <v>2067</v>
      </c>
      <c r="D1787" s="9" t="s">
        <v>227</v>
      </c>
      <c r="E1787">
        <f>SUM(BIASA[[#This Row],[AWAL]]-BIASA[[#This Row],[KELUAR]])</f>
        <v>12</v>
      </c>
      <c r="F1787">
        <v>12</v>
      </c>
      <c r="G1787" t="str">
        <f>IFERROR(INDEX(masuk[CTN],MATCH("B"&amp;ROW()-ROWS($A$1:$A$2),masuk[id],0)),"")</f>
        <v/>
      </c>
      <c r="H1787">
        <f>SUMIF(keluar[concat],BIASA[[#This Row],[concat]],keluar[CTN])</f>
        <v>0</v>
      </c>
      <c r="I1787" s="16" t="str">
        <f>IF(BIASA[[#This Row],[CTN]]=BIASA[[#This Row],[AWAL]],"",BIASA[[#This Row],[CTN]])</f>
        <v/>
      </c>
    </row>
    <row r="1788" spans="1:9" x14ac:dyDescent="0.25">
      <c r="A1788" t="str">
        <f>LOWER(SUBSTITUTE(SUBSTITUTE(SUBSTITUTE(BIASA[[#This Row],[NAMA BARANG]]," ",""),"-",""),".",""))</f>
        <v>pcwlt9910</v>
      </c>
      <c r="B1788">
        <f>IF(BIASA[[#This Row],[CTN]]=0,"",COUNT($B$2:$B1787)+1)</f>
        <v>1786</v>
      </c>
      <c r="C1788" t="s">
        <v>2068</v>
      </c>
      <c r="D1788" s="9" t="s">
        <v>227</v>
      </c>
      <c r="E1788">
        <f>SUM(BIASA[[#This Row],[AWAL]]-BIASA[[#This Row],[KELUAR]])</f>
        <v>7</v>
      </c>
      <c r="F1788">
        <v>7</v>
      </c>
      <c r="G1788" t="str">
        <f>IFERROR(INDEX(masuk[CTN],MATCH("B"&amp;ROW()-ROWS($A$1:$A$2),masuk[id],0)),"")</f>
        <v/>
      </c>
      <c r="H1788">
        <f>SUMIF(keluar[concat],BIASA[[#This Row],[concat]],keluar[CTN])</f>
        <v>0</v>
      </c>
      <c r="I1788" s="16" t="str">
        <f>IF(BIASA[[#This Row],[CTN]]=BIASA[[#This Row],[AWAL]],"",BIASA[[#This Row],[CTN]])</f>
        <v/>
      </c>
    </row>
    <row r="1789" spans="1:9" x14ac:dyDescent="0.25">
      <c r="A1789" t="str">
        <f>LOWER(SUBSTITUTE(SUBSTITUTE(SUBSTITUTE(BIASA[[#This Row],[NAMA BARANG]]," ",""),"-",""),".",""))</f>
        <v>pcxm7222hk</v>
      </c>
      <c r="B1789">
        <f>IF(BIASA[[#This Row],[CTN]]=0,"",COUNT($B$2:$B1788)+1)</f>
        <v>1787</v>
      </c>
      <c r="C1789" t="s">
        <v>2069</v>
      </c>
      <c r="D1789" s="9" t="s">
        <v>225</v>
      </c>
      <c r="E1789">
        <f>SUM(BIASA[[#This Row],[AWAL]]-BIASA[[#This Row],[KELUAR]])</f>
        <v>6</v>
      </c>
      <c r="F1789">
        <v>6</v>
      </c>
      <c r="G1789" t="str">
        <f>IFERROR(INDEX(masuk[CTN],MATCH("B"&amp;ROW()-ROWS($A$1:$A$2),masuk[id],0)),"")</f>
        <v/>
      </c>
      <c r="H1789">
        <f>SUMIF(keluar[concat],BIASA[[#This Row],[concat]],keluar[CTN])</f>
        <v>0</v>
      </c>
      <c r="I1789" s="16" t="str">
        <f>IF(BIASA[[#This Row],[CTN]]=BIASA[[#This Row],[AWAL]],"",BIASA[[#This Row],[CTN]])</f>
        <v/>
      </c>
    </row>
    <row r="1790" spans="1:9" x14ac:dyDescent="0.25">
      <c r="A1790" t="str">
        <f>LOWER(SUBSTITUTE(SUBSTITUTE(SUBSTITUTE(BIASA[[#This Row],[NAMA BARANG]]," ",""),"-",""),".",""))</f>
        <v>pcxmd222fr</v>
      </c>
      <c r="B1790">
        <f>IF(BIASA[[#This Row],[CTN]]=0,"",COUNT($B$2:$B1789)+1)</f>
        <v>1788</v>
      </c>
      <c r="C1790" t="s">
        <v>2070</v>
      </c>
      <c r="D1790" s="9" t="s">
        <v>225</v>
      </c>
      <c r="E1790">
        <f>SUM(BIASA[[#This Row],[AWAL]]-BIASA[[#This Row],[KELUAR]])</f>
        <v>6</v>
      </c>
      <c r="F1790">
        <v>6</v>
      </c>
      <c r="G1790" t="str">
        <f>IFERROR(INDEX(masuk[CTN],MATCH("B"&amp;ROW()-ROWS($A$1:$A$2),masuk[id],0)),"")</f>
        <v/>
      </c>
      <c r="H1790">
        <f>SUMIF(keluar[concat],BIASA[[#This Row],[concat]],keluar[CTN])</f>
        <v>0</v>
      </c>
      <c r="I1790" s="16" t="str">
        <f>IF(BIASA[[#This Row],[CTN]]=BIASA[[#This Row],[AWAL]],"",BIASA[[#This Row],[CTN]])</f>
        <v/>
      </c>
    </row>
    <row r="1791" spans="1:9" x14ac:dyDescent="0.25">
      <c r="A1791" t="str">
        <f>LOWER(SUBSTITUTE(SUBSTITUTE(SUBSTITUTE(BIASA[[#This Row],[NAMA BARANG]]," ",""),"-",""),".",""))</f>
        <v>pc/stationeryset8801</v>
      </c>
      <c r="B1791">
        <f>IF(BIASA[[#This Row],[CTN]]=0,"",COUNT($B$2:$B1790)+1)</f>
        <v>1789</v>
      </c>
      <c r="C1791" t="s">
        <v>2072</v>
      </c>
      <c r="D1791" s="9" t="s">
        <v>2828</v>
      </c>
      <c r="E1791">
        <f>SUM(BIASA[[#This Row],[AWAL]]-BIASA[[#This Row],[KELUAR]])</f>
        <v>4</v>
      </c>
      <c r="F1791">
        <v>4</v>
      </c>
      <c r="G1791" t="str">
        <f>IFERROR(INDEX(masuk[CTN],MATCH("B"&amp;ROW()-ROWS($A$1:$A$2),masuk[id],0)),"")</f>
        <v/>
      </c>
      <c r="H1791">
        <f>SUMIF(keluar[concat],BIASA[[#This Row],[concat]],keluar[CTN])</f>
        <v>0</v>
      </c>
      <c r="I1791" s="16" t="str">
        <f>IF(BIASA[[#This Row],[CTN]]=BIASA[[#This Row],[AWAL]],"",BIASA[[#This Row],[CTN]])</f>
        <v/>
      </c>
    </row>
    <row r="1792" spans="1:9" x14ac:dyDescent="0.25">
      <c r="A1792" t="str">
        <f>LOWER(SUBSTITUTE(SUBSTITUTE(SUBSTITUTE(BIASA[[#This Row],[NAMA BARANG]]," ",""),"-",""),".",""))</f>
        <v>pc/stationeryset8801kantongblk</v>
      </c>
      <c r="B1792">
        <f>IF(BIASA[[#This Row],[CTN]]=0,"",COUNT($B$2:$B1791)+1)</f>
        <v>1790</v>
      </c>
      <c r="C1792" t="s">
        <v>2073</v>
      </c>
      <c r="D1792" s="9" t="s">
        <v>2796</v>
      </c>
      <c r="E1792">
        <f>SUM(BIASA[[#This Row],[AWAL]]-BIASA[[#This Row],[KELUAR]])</f>
        <v>10</v>
      </c>
      <c r="F1792">
        <v>10</v>
      </c>
      <c r="G1792" t="str">
        <f>IFERROR(INDEX(masuk[CTN],MATCH("B"&amp;ROW()-ROWS($A$1:$A$2),masuk[id],0)),"")</f>
        <v/>
      </c>
      <c r="H1792">
        <f>SUMIF(keluar[concat],BIASA[[#This Row],[concat]],keluar[CTN])</f>
        <v>0</v>
      </c>
      <c r="I1792" s="16" t="str">
        <f>IF(BIASA[[#This Row],[CTN]]=BIASA[[#This Row],[AWAL]],"",BIASA[[#This Row],[CTN]])</f>
        <v/>
      </c>
    </row>
    <row r="1793" spans="1:9" x14ac:dyDescent="0.25">
      <c r="A1793" t="str">
        <f>LOWER(SUBSTITUTE(SUBSTITUTE(SUBSTITUTE(BIASA[[#This Row],[NAMA BARANG]]," ",""),"-",""),".",""))</f>
        <v>pc/stationeryset8802</v>
      </c>
      <c r="B1793">
        <f>IF(BIASA[[#This Row],[CTN]]=0,"",COUNT($B$2:$B1792)+1)</f>
        <v>1791</v>
      </c>
      <c r="C1793" t="s">
        <v>2074</v>
      </c>
      <c r="D1793" s="9" t="s">
        <v>2897</v>
      </c>
      <c r="E1793">
        <f>SUM(BIASA[[#This Row],[AWAL]]-BIASA[[#This Row],[KELUAR]])</f>
        <v>4</v>
      </c>
      <c r="F1793">
        <v>4</v>
      </c>
      <c r="G1793" t="str">
        <f>IFERROR(INDEX(masuk[CTN],MATCH("B"&amp;ROW()-ROWS($A$1:$A$2),masuk[id],0)),"")</f>
        <v/>
      </c>
      <c r="H1793">
        <f>SUMIF(keluar[concat],BIASA[[#This Row],[concat]],keluar[CTN])</f>
        <v>0</v>
      </c>
      <c r="I1793" s="16" t="str">
        <f>IF(BIASA[[#This Row],[CTN]]=BIASA[[#This Row],[AWAL]],"",BIASA[[#This Row],[CTN]])</f>
        <v/>
      </c>
    </row>
    <row r="1794" spans="1:9" x14ac:dyDescent="0.25">
      <c r="A1794" t="str">
        <f>LOWER(SUBSTITUTE(SUBSTITUTE(SUBSTITUTE(BIASA[[#This Row],[NAMA BARANG]]," ",""),"-",""),".",""))</f>
        <v>pc/stationerytpset2233blk</v>
      </c>
      <c r="B1794">
        <f>IF(BIASA[[#This Row],[CTN]]=0,"",COUNT($B$2:$B1793)+1)</f>
        <v>1792</v>
      </c>
      <c r="C1794" t="s">
        <v>2075</v>
      </c>
      <c r="D1794" s="9" t="s">
        <v>2828</v>
      </c>
      <c r="E1794">
        <f>SUM(BIASA[[#This Row],[AWAL]]-BIASA[[#This Row],[KELUAR]])</f>
        <v>5</v>
      </c>
      <c r="F1794">
        <v>5</v>
      </c>
      <c r="G1794" t="str">
        <f>IFERROR(INDEX(masuk[CTN],MATCH("B"&amp;ROW()-ROWS($A$1:$A$2),masuk[id],0)),"")</f>
        <v/>
      </c>
      <c r="H1794">
        <f>SUMIF(keluar[concat],BIASA[[#This Row],[concat]],keluar[CTN])</f>
        <v>0</v>
      </c>
      <c r="I1794" s="16" t="str">
        <f>IF(BIASA[[#This Row],[CTN]]=BIASA[[#This Row],[AWAL]],"",BIASA[[#This Row],[CTN]])</f>
        <v/>
      </c>
    </row>
    <row r="1795" spans="1:9" x14ac:dyDescent="0.25">
      <c r="A1795" t="str">
        <f>LOWER(SUBSTITUTE(SUBSTITUTE(SUBSTITUTE(BIASA[[#This Row],[NAMA BARANG]]," ",""),"-",""),".",""))</f>
        <v>pembatas/lleafnariko690</v>
      </c>
      <c r="B1795">
        <f>IF(BIASA[[#This Row],[CTN]]=0,"",COUNT($B$2:$B1794)+1)</f>
        <v>1793</v>
      </c>
      <c r="C1795" t="s">
        <v>2076</v>
      </c>
      <c r="D1795" s="9" t="s">
        <v>240</v>
      </c>
      <c r="E1795">
        <f>SUM(BIASA[[#This Row],[AWAL]]-BIASA[[#This Row],[KELUAR]])</f>
        <v>10</v>
      </c>
      <c r="F1795">
        <v>10</v>
      </c>
      <c r="G1795" t="str">
        <f>IFERROR(INDEX(masuk[CTN],MATCH("B"&amp;ROW()-ROWS($A$1:$A$2),masuk[id],0)),"")</f>
        <v/>
      </c>
      <c r="H1795">
        <f>SUMIF(keluar[concat],BIASA[[#This Row],[concat]],keluar[CTN])</f>
        <v>0</v>
      </c>
      <c r="I1795" s="16" t="str">
        <f>IF(BIASA[[#This Row],[CTN]]=BIASA[[#This Row],[AWAL]],"",BIASA[[#This Row],[CTN]])</f>
        <v/>
      </c>
    </row>
    <row r="1796" spans="1:9" x14ac:dyDescent="0.25">
      <c r="A1796" t="str">
        <f>LOWER(SUBSTITUTE(SUBSTITUTE(SUBSTITUTE(BIASA[[#This Row],[NAMA BARANG]]," ",""),"-",""),".",""))</f>
        <v>penstandjx3811</v>
      </c>
      <c r="B1796">
        <f>IF(BIASA[[#This Row],[CTN]]=0,"",COUNT($B$2:$B1795)+1)</f>
        <v>1794</v>
      </c>
      <c r="C1796" t="s">
        <v>2077</v>
      </c>
      <c r="D1796" s="9" t="s">
        <v>235</v>
      </c>
      <c r="E1796">
        <f>SUM(BIASA[[#This Row],[AWAL]]-BIASA[[#This Row],[KELUAR]])</f>
        <v>1</v>
      </c>
      <c r="F1796">
        <v>1</v>
      </c>
      <c r="G1796" t="str">
        <f>IFERROR(INDEX(masuk[CTN],MATCH("B"&amp;ROW()-ROWS($A$1:$A$2),masuk[id],0)),"")</f>
        <v/>
      </c>
      <c r="H1796">
        <f>SUMIF(keluar[concat],BIASA[[#This Row],[concat]],keluar[CTN])</f>
        <v>0</v>
      </c>
      <c r="I1796" s="16" t="str">
        <f>IF(BIASA[[#This Row],[CTN]]=BIASA[[#This Row],[AWAL]],"",BIASA[[#This Row],[CTN]])</f>
        <v/>
      </c>
    </row>
    <row r="1797" spans="1:9" x14ac:dyDescent="0.25">
      <c r="A1797" t="str">
        <f>LOWER(SUBSTITUTE(SUBSTITUTE(SUBSTITUTE(BIASA[[#This Row],[NAMA BARANG]]," ",""),"-",""),".",""))</f>
        <v>penghapusw/b803benter</v>
      </c>
      <c r="B1797">
        <f>IF(BIASA[[#This Row],[CTN]]=0,"",COUNT($B$2:$B1796)+1)</f>
        <v>1795</v>
      </c>
      <c r="C1797" t="s">
        <v>2078</v>
      </c>
      <c r="D1797" s="9" t="s">
        <v>231</v>
      </c>
      <c r="E1797">
        <f>SUM(BIASA[[#This Row],[AWAL]]-BIASA[[#This Row],[KELUAR]])</f>
        <v>1</v>
      </c>
      <c r="F1797">
        <v>1</v>
      </c>
      <c r="G1797" t="str">
        <f>IFERROR(INDEX(masuk[CTN],MATCH("B"&amp;ROW()-ROWS($A$1:$A$2),masuk[id],0)),"")</f>
        <v/>
      </c>
      <c r="H1797">
        <f>SUMIF(keluar[concat],BIASA[[#This Row],[concat]],keluar[CTN])</f>
        <v>0</v>
      </c>
      <c r="I1797" s="16" t="str">
        <f>IF(BIASA[[#This Row],[CTN]]=BIASA[[#This Row],[AWAL]],"",BIASA[[#This Row],[CTN]])</f>
        <v/>
      </c>
    </row>
    <row r="1798" spans="1:9" x14ac:dyDescent="0.25">
      <c r="A1798" t="str">
        <f>LOWER(SUBSTITUTE(SUBSTITUTE(SUBSTITUTE(BIASA[[#This Row],[NAMA BARANG]]," ",""),"-",""),".",""))</f>
        <v>penghapusw/bclearbesar</v>
      </c>
      <c r="B1798">
        <f>IF(BIASA[[#This Row],[CTN]]=0,"",COUNT($B$2:$B1797)+1)</f>
        <v>1796</v>
      </c>
      <c r="C1798" t="s">
        <v>2079</v>
      </c>
      <c r="D1798" s="9" t="s">
        <v>231</v>
      </c>
      <c r="E1798">
        <f>SUM(BIASA[[#This Row],[AWAL]]-BIASA[[#This Row],[KELUAR]])</f>
        <v>4</v>
      </c>
      <c r="F1798">
        <v>4</v>
      </c>
      <c r="G1798" t="str">
        <f>IFERROR(INDEX(masuk[CTN],MATCH("B"&amp;ROW()-ROWS($A$1:$A$2),masuk[id],0)),"")</f>
        <v/>
      </c>
      <c r="H1798">
        <f>SUMIF(keluar[concat],BIASA[[#This Row],[concat]],keluar[CTN])</f>
        <v>0</v>
      </c>
      <c r="I1798" s="16" t="str">
        <f>IF(BIASA[[#This Row],[CTN]]=BIASA[[#This Row],[AWAL]],"",BIASA[[#This Row],[CTN]])</f>
        <v/>
      </c>
    </row>
    <row r="1799" spans="1:9" x14ac:dyDescent="0.25">
      <c r="A1799" t="str">
        <f>LOWER(SUBSTITUTE(SUBSTITUTE(SUBSTITUTE(BIASA[[#This Row],[NAMA BARANG]]," ",""),"-",""),".",""))</f>
        <v>penghapusw/bclearkecil</v>
      </c>
      <c r="B1799">
        <f>IF(BIASA[[#This Row],[CTN]]=0,"",COUNT($B$2:$B1798)+1)</f>
        <v>1797</v>
      </c>
      <c r="C1799" t="s">
        <v>2080</v>
      </c>
      <c r="D1799" s="9" t="s">
        <v>233</v>
      </c>
      <c r="E1799">
        <f>SUM(BIASA[[#This Row],[AWAL]]-BIASA[[#This Row],[KELUAR]])</f>
        <v>5</v>
      </c>
      <c r="F1799">
        <v>5</v>
      </c>
      <c r="G1799" t="str">
        <f>IFERROR(INDEX(masuk[CTN],MATCH("B"&amp;ROW()-ROWS($A$1:$A$2),masuk[id],0)),"")</f>
        <v/>
      </c>
      <c r="H1799">
        <f>SUMIF(keluar[concat],BIASA[[#This Row],[concat]],keluar[CTN])</f>
        <v>0</v>
      </c>
      <c r="I1799" s="16" t="str">
        <f>IF(BIASA[[#This Row],[CTN]]=BIASA[[#This Row],[AWAL]],"",BIASA[[#This Row],[CTN]])</f>
        <v/>
      </c>
    </row>
    <row r="1800" spans="1:9" x14ac:dyDescent="0.25">
      <c r="A1800" t="str">
        <f>LOWER(SUBSTITUTE(SUBSTITUTE(SUBSTITUTE(BIASA[[#This Row],[NAMA BARANG]]," ",""),"-",""),".",""))</f>
        <v>penghapusw/bgunindo803</v>
      </c>
      <c r="B1800">
        <f>IF(BIASA[[#This Row],[CTN]]=0,"",COUNT($B$2:$B1799)+1)</f>
        <v>1798</v>
      </c>
      <c r="C1800" t="s">
        <v>2081</v>
      </c>
      <c r="D1800" s="9" t="s">
        <v>217</v>
      </c>
      <c r="E1800">
        <f>SUM(BIASA[[#This Row],[AWAL]]-BIASA[[#This Row],[KELUAR]])</f>
        <v>1</v>
      </c>
      <c r="F1800">
        <v>1</v>
      </c>
      <c r="G1800" t="str">
        <f>IFERROR(INDEX(masuk[CTN],MATCH("B"&amp;ROW()-ROWS($A$1:$A$2),masuk[id],0)),"")</f>
        <v/>
      </c>
      <c r="H1800">
        <f>SUMIF(keluar[concat],BIASA[[#This Row],[concat]],keluar[CTN])</f>
        <v>0</v>
      </c>
      <c r="I1800" s="16" t="str">
        <f>IF(BIASA[[#This Row],[CTN]]=BIASA[[#This Row],[AWAL]],"",BIASA[[#This Row],[CTN]])</f>
        <v/>
      </c>
    </row>
    <row r="1801" spans="1:9" x14ac:dyDescent="0.25">
      <c r="A1801" t="str">
        <f>LOWER(SUBSTITUTE(SUBSTITUTE(SUBSTITUTE(BIASA[[#This Row],[NAMA BARANG]]," ",""),"-",""),".",""))</f>
        <v>penghapusw/bkenjoylubangk</v>
      </c>
      <c r="B1801">
        <f>IF(BIASA[[#This Row],[CTN]]=0,"",COUNT($B$2:$B1800)+1)</f>
        <v>1799</v>
      </c>
      <c r="C1801" t="s">
        <v>2082</v>
      </c>
      <c r="D1801" s="9" t="s">
        <v>233</v>
      </c>
      <c r="E1801">
        <f>SUM(BIASA[[#This Row],[AWAL]]-BIASA[[#This Row],[KELUAR]])</f>
        <v>4</v>
      </c>
      <c r="F1801">
        <v>4</v>
      </c>
      <c r="G1801" t="str">
        <f>IFERROR(INDEX(masuk[CTN],MATCH("B"&amp;ROW()-ROWS($A$1:$A$2),masuk[id],0)),"")</f>
        <v/>
      </c>
      <c r="H1801">
        <f>SUMIF(keluar[concat],BIASA[[#This Row],[concat]],keluar[CTN])</f>
        <v>0</v>
      </c>
      <c r="I1801" s="16" t="str">
        <f>IF(BIASA[[#This Row],[CTN]]=BIASA[[#This Row],[AWAL]],"",BIASA[[#This Row],[CTN]])</f>
        <v/>
      </c>
    </row>
    <row r="1802" spans="1:9" x14ac:dyDescent="0.25">
      <c r="A1802" t="str">
        <f>LOWER(SUBSTITUTE(SUBSTITUTE(SUBSTITUTE(BIASA[[#This Row],[NAMA BARANG]]," ",""),"-",""),".",""))</f>
        <v>pensil(sbs)1set</v>
      </c>
      <c r="B1802">
        <f>IF(BIASA[[#This Row],[CTN]]=0,"",COUNT($B$2:$B1801)+1)</f>
        <v>1800</v>
      </c>
      <c r="C1802" t="s">
        <v>2083</v>
      </c>
      <c r="D1802" s="9" t="s">
        <v>3006</v>
      </c>
      <c r="E1802">
        <f>SUM(BIASA[[#This Row],[AWAL]]-BIASA[[#This Row],[KELUAR]])</f>
        <v>3</v>
      </c>
      <c r="F1802">
        <v>3</v>
      </c>
      <c r="G1802" t="str">
        <f>IFERROR(INDEX(masuk[CTN],MATCH("B"&amp;ROW()-ROWS($A$1:$A$2),masuk[id],0)),"")</f>
        <v/>
      </c>
      <c r="H1802">
        <f>SUMIF(keluar[concat],BIASA[[#This Row],[concat]],keluar[CTN])</f>
        <v>0</v>
      </c>
      <c r="I1802" s="16" t="str">
        <f>IF(BIASA[[#This Row],[CTN]]=BIASA[[#This Row],[AWAL]],"",BIASA[[#This Row],[CTN]])</f>
        <v/>
      </c>
    </row>
    <row r="1803" spans="1:9" x14ac:dyDescent="0.25">
      <c r="A1803" t="str">
        <f>LOWER(SUBSTITUTE(SUBSTITUTE(SUBSTITUTE(BIASA[[#This Row],[NAMA BARANG]]," ",""),"-",""),".",""))</f>
        <v>pensil+kuasstaedler256261</v>
      </c>
      <c r="B1803">
        <f>IF(BIASA[[#This Row],[CTN]]=0,"",COUNT($B$2:$B1802)+1)</f>
        <v>1801</v>
      </c>
      <c r="C1803" t="s">
        <v>2084</v>
      </c>
      <c r="D1803" s="9" t="s">
        <v>3007</v>
      </c>
      <c r="E1803">
        <f>SUM(BIASA[[#This Row],[AWAL]]-BIASA[[#This Row],[KELUAR]])</f>
        <v>2</v>
      </c>
      <c r="F1803">
        <v>2</v>
      </c>
      <c r="G1803" t="str">
        <f>IFERROR(INDEX(masuk[CTN],MATCH("B"&amp;ROW()-ROWS($A$1:$A$2),masuk[id],0)),"")</f>
        <v/>
      </c>
      <c r="H1803">
        <f>SUMIF(keluar[concat],BIASA[[#This Row],[concat]],keluar[CTN])</f>
        <v>0</v>
      </c>
      <c r="I1803" s="16" t="str">
        <f>IF(BIASA[[#This Row],[CTN]]=BIASA[[#This Row],[AWAL]],"",BIASA[[#This Row],[CTN]])</f>
        <v/>
      </c>
    </row>
    <row r="1804" spans="1:9" x14ac:dyDescent="0.25">
      <c r="A1804" t="str">
        <f>LOWER(SUBSTITUTE(SUBSTITUTE(SUBSTITUTE(BIASA[[#This Row],[NAMA BARANG]]," ",""),"-",""),".",""))</f>
        <v>pensil+stip378mobil(36)</v>
      </c>
      <c r="B1804">
        <f>IF(BIASA[[#This Row],[CTN]]=0,"",COUNT($B$2:$B1803)+1)</f>
        <v>1802</v>
      </c>
      <c r="C1804" t="s">
        <v>2085</v>
      </c>
      <c r="D1804" s="9" t="s">
        <v>226</v>
      </c>
      <c r="E1804">
        <f>SUM(BIASA[[#This Row],[AWAL]]-BIASA[[#This Row],[KELUAR]])</f>
        <v>2</v>
      </c>
      <c r="F1804">
        <v>2</v>
      </c>
      <c r="G1804" t="str">
        <f>IFERROR(INDEX(masuk[CTN],MATCH("B"&amp;ROW()-ROWS($A$1:$A$2),masuk[id],0)),"")</f>
        <v/>
      </c>
      <c r="H1804">
        <f>SUMIF(keluar[concat],BIASA[[#This Row],[concat]],keluar[CTN])</f>
        <v>0</v>
      </c>
      <c r="I1804" s="16" t="str">
        <f>IF(BIASA[[#This Row],[CTN]]=BIASA[[#This Row],[AWAL]],"",BIASA[[#This Row],[CTN]])</f>
        <v/>
      </c>
    </row>
    <row r="1805" spans="1:9" x14ac:dyDescent="0.25">
      <c r="A1805" t="str">
        <f>LOWER(SUBSTITUTE(SUBSTITUTE(SUBSTITUTE(BIASA[[#This Row],[NAMA BARANG]]," ",""),"-",""),".",""))</f>
        <v>pensil+stip5221ninja</v>
      </c>
      <c r="B1805">
        <f>IF(BIASA[[#This Row],[CTN]]=0,"",COUNT($B$2:$B1804)+1)</f>
        <v>1803</v>
      </c>
      <c r="C1805" t="s">
        <v>2086</v>
      </c>
      <c r="D1805" s="9" t="s">
        <v>220</v>
      </c>
      <c r="E1805">
        <f>SUM(BIASA[[#This Row],[AWAL]]-BIASA[[#This Row],[KELUAR]])</f>
        <v>1</v>
      </c>
      <c r="F1805">
        <v>1</v>
      </c>
      <c r="G1805" t="str">
        <f>IFERROR(INDEX(masuk[CTN],MATCH("B"&amp;ROW()-ROWS($A$1:$A$2),masuk[id],0)),"")</f>
        <v/>
      </c>
      <c r="H1805">
        <f>SUMIF(keluar[concat],BIASA[[#This Row],[concat]],keluar[CTN])</f>
        <v>0</v>
      </c>
      <c r="I1805" s="16" t="str">
        <f>IF(BIASA[[#This Row],[CTN]]=BIASA[[#This Row],[AWAL]],"",BIASA[[#This Row],[CTN]])</f>
        <v/>
      </c>
    </row>
    <row r="1806" spans="1:9" x14ac:dyDescent="0.25">
      <c r="A1806" t="str">
        <f>LOWER(SUBSTITUTE(SUBSTITUTE(SUBSTITUTE(BIASA[[#This Row],[NAMA BARANG]]," ",""),"-",""),".",""))</f>
        <v>pensil+stip5221ninja</v>
      </c>
      <c r="B1806">
        <f>IF(BIASA[[#This Row],[CTN]]=0,"",COUNT($B$2:$B1805)+1)</f>
        <v>1804</v>
      </c>
      <c r="C1806" t="s">
        <v>2086</v>
      </c>
      <c r="D1806" s="9" t="s">
        <v>3008</v>
      </c>
      <c r="E1806">
        <f>SUM(BIASA[[#This Row],[AWAL]]-BIASA[[#This Row],[KELUAR]])</f>
        <v>1</v>
      </c>
      <c r="F1806">
        <v>1</v>
      </c>
      <c r="G1806" t="str">
        <f>IFERROR(INDEX(masuk[CTN],MATCH("B"&amp;ROW()-ROWS($A$1:$A$2),masuk[id],0)),"")</f>
        <v/>
      </c>
      <c r="H1806">
        <f>SUMIF(keluar[concat],BIASA[[#This Row],[concat]],keluar[CTN])</f>
        <v>0</v>
      </c>
      <c r="I1806" s="16" t="str">
        <f>IF(BIASA[[#This Row],[CTN]]=BIASA[[#This Row],[AWAL]],"",BIASA[[#This Row],[CTN]])</f>
        <v/>
      </c>
    </row>
    <row r="1807" spans="1:9" x14ac:dyDescent="0.25">
      <c r="A1807" t="str">
        <f>LOWER(SUBSTITUTE(SUBSTITUTE(SUBSTITUTE(BIASA[[#This Row],[NAMA BARANG]]," ",""),"-",""),".",""))</f>
        <v>pensil+stipboneka5520(36)</v>
      </c>
      <c r="B1807">
        <f>IF(BIASA[[#This Row],[CTN]]=0,"",COUNT($B$2:$B1806)+1)</f>
        <v>1805</v>
      </c>
      <c r="C1807" t="s">
        <v>2087</v>
      </c>
      <c r="D1807" s="9" t="s">
        <v>3009</v>
      </c>
      <c r="E1807">
        <f>SUM(BIASA[[#This Row],[AWAL]]-BIASA[[#This Row],[KELUAR]])</f>
        <v>1</v>
      </c>
      <c r="F1807">
        <v>1</v>
      </c>
      <c r="G1807" t="str">
        <f>IFERROR(INDEX(masuk[CTN],MATCH("B"&amp;ROW()-ROWS($A$1:$A$2),masuk[id],0)),"")</f>
        <v/>
      </c>
      <c r="H1807">
        <f>SUMIF(keluar[concat],BIASA[[#This Row],[concat]],keluar[CTN])</f>
        <v>0</v>
      </c>
      <c r="I1807" s="16" t="str">
        <f>IF(BIASA[[#This Row],[CTN]]=BIASA[[#This Row],[AWAL]],"",BIASA[[#This Row],[CTN]])</f>
        <v/>
      </c>
    </row>
    <row r="1808" spans="1:9" x14ac:dyDescent="0.25">
      <c r="A1808" t="str">
        <f>LOWER(SUBSTITUTE(SUBSTITUTE(SUBSTITUTE(BIASA[[#This Row],[NAMA BARANG]]," ",""),"-",""),".",""))</f>
        <v>pensil+stipklgkb147(30)</v>
      </c>
      <c r="B1808">
        <f>IF(BIASA[[#This Row],[CTN]]=0,"",COUNT($B$2:$B1807)+1)</f>
        <v>1806</v>
      </c>
      <c r="C1808" t="s">
        <v>2088</v>
      </c>
      <c r="D1808" s="9" t="s">
        <v>3010</v>
      </c>
      <c r="E1808">
        <f>SUM(BIASA[[#This Row],[AWAL]]-BIASA[[#This Row],[KELUAR]])</f>
        <v>5</v>
      </c>
      <c r="F1808">
        <v>5</v>
      </c>
      <c r="G1808" t="str">
        <f>IFERROR(INDEX(masuk[CTN],MATCH("B"&amp;ROW()-ROWS($A$1:$A$2),masuk[id],0)),"")</f>
        <v/>
      </c>
      <c r="H1808">
        <f>SUMIF(keluar[concat],BIASA[[#This Row],[concat]],keluar[CTN])</f>
        <v>0</v>
      </c>
      <c r="I1808" s="16" t="str">
        <f>IF(BIASA[[#This Row],[CTN]]=BIASA[[#This Row],[AWAL]],"",BIASA[[#This Row],[CTN]])</f>
        <v/>
      </c>
    </row>
    <row r="1809" spans="1:9" x14ac:dyDescent="0.25">
      <c r="A1809" t="str">
        <f>LOWER(SUBSTITUTE(SUBSTITUTE(SUBSTITUTE(BIASA[[#This Row],[NAMA BARANG]]," ",""),"-",""),".",""))</f>
        <v>pensil+stipklgkb148</v>
      </c>
      <c r="B1809">
        <f>IF(BIASA[[#This Row],[CTN]]=0,"",COUNT($B$2:$B1808)+1)</f>
        <v>1807</v>
      </c>
      <c r="C1809" t="s">
        <v>2089</v>
      </c>
      <c r="D1809" s="9" t="s">
        <v>3010</v>
      </c>
      <c r="E1809">
        <f>SUM(BIASA[[#This Row],[AWAL]]-BIASA[[#This Row],[KELUAR]])</f>
        <v>4</v>
      </c>
      <c r="F1809">
        <v>4</v>
      </c>
      <c r="G1809" t="str">
        <f>IFERROR(INDEX(masuk[CTN],MATCH("B"&amp;ROW()-ROWS($A$1:$A$2),masuk[id],0)),"")</f>
        <v/>
      </c>
      <c r="H1809">
        <f>SUMIF(keluar[concat],BIASA[[#This Row],[concat]],keluar[CTN])</f>
        <v>0</v>
      </c>
      <c r="I1809" s="16" t="str">
        <f>IF(BIASA[[#This Row],[CTN]]=BIASA[[#This Row],[AWAL]],"",BIASA[[#This Row],[CTN]])</f>
        <v/>
      </c>
    </row>
    <row r="1810" spans="1:9" x14ac:dyDescent="0.25">
      <c r="A1810" t="str">
        <f>LOWER(SUBSTITUTE(SUBSTITUTE(SUBSTITUTE(BIASA[[#This Row],[NAMA BARANG]]," ",""),"-",""),".",""))</f>
        <v>pensil+stipkodok033</v>
      </c>
      <c r="B1810">
        <f>IF(BIASA[[#This Row],[CTN]]=0,"",COUNT($B$2:$B1809)+1)</f>
        <v>1808</v>
      </c>
      <c r="C1810" t="s">
        <v>2090</v>
      </c>
      <c r="D1810" s="9" t="s">
        <v>3011</v>
      </c>
      <c r="E1810">
        <f>SUM(BIASA[[#This Row],[AWAL]]-BIASA[[#This Row],[KELUAR]])</f>
        <v>1</v>
      </c>
      <c r="F1810">
        <v>1</v>
      </c>
      <c r="G1810" t="str">
        <f>IFERROR(INDEX(masuk[CTN],MATCH("B"&amp;ROW()-ROWS($A$1:$A$2),masuk[id],0)),"")</f>
        <v/>
      </c>
      <c r="H1810">
        <f>SUMIF(keluar[concat],BIASA[[#This Row],[concat]],keluar[CTN])</f>
        <v>0</v>
      </c>
      <c r="I1810" s="16" t="str">
        <f>IF(BIASA[[#This Row],[CTN]]=BIASA[[#This Row],[AWAL]],"",BIASA[[#This Row],[CTN]])</f>
        <v/>
      </c>
    </row>
    <row r="1811" spans="1:9" x14ac:dyDescent="0.25">
      <c r="A1811" t="str">
        <f>LOWER(SUBSTITUTE(SUBSTITUTE(SUBSTITUTE(BIASA[[#This Row],[NAMA BARANG]]," ",""),"-",""),".",""))</f>
        <v>pensil2bfancy(36)8seri</v>
      </c>
      <c r="B1811">
        <f>IF(BIASA[[#This Row],[CTN]]=0,"",COUNT($B$2:$B1810)+1)</f>
        <v>1809</v>
      </c>
      <c r="C1811" t="s">
        <v>2091</v>
      </c>
      <c r="D1811" s="9" t="s">
        <v>2841</v>
      </c>
      <c r="E1811">
        <f>SUM(BIASA[[#This Row],[AWAL]]-BIASA[[#This Row],[KELUAR]])</f>
        <v>1</v>
      </c>
      <c r="F1811">
        <v>2</v>
      </c>
      <c r="G1811" t="str">
        <f>IFERROR(INDEX(masuk[CTN],MATCH("B"&amp;ROW()-ROWS($A$1:$A$2),masuk[id],0)),"")</f>
        <v/>
      </c>
      <c r="H1811">
        <f>SUMIF(keluar[concat],BIASA[[#This Row],[concat]],keluar[CTN])</f>
        <v>1</v>
      </c>
      <c r="I1811" s="16">
        <f>IF(BIASA[[#This Row],[CTN]]=BIASA[[#This Row],[AWAL]],"",BIASA[[#This Row],[CTN]])</f>
        <v>1</v>
      </c>
    </row>
    <row r="1812" spans="1:9" x14ac:dyDescent="0.25">
      <c r="A1812" t="str">
        <f>LOWER(SUBSTITUTE(SUBSTITUTE(SUBSTITUTE(BIASA[[#This Row],[NAMA BARANG]]," ",""),"-",""),".",""))</f>
        <v>pensil2bfancykyfpp50</v>
      </c>
      <c r="B1812">
        <f>IF(BIASA[[#This Row],[CTN]]=0,"",COUNT($B$2:$B1811)+1)</f>
        <v>1810</v>
      </c>
      <c r="C1812" t="s">
        <v>2092</v>
      </c>
      <c r="D1812" s="9" t="s">
        <v>2808</v>
      </c>
      <c r="E1812">
        <f>SUM(BIASA[[#This Row],[AWAL]]-BIASA[[#This Row],[KELUAR]])</f>
        <v>8</v>
      </c>
      <c r="F1812">
        <v>8</v>
      </c>
      <c r="G1812" t="str">
        <f>IFERROR(INDEX(masuk[CTN],MATCH("B"&amp;ROW()-ROWS($A$1:$A$2),masuk[id],0)),"")</f>
        <v/>
      </c>
      <c r="H1812">
        <f>SUMIF(keluar[concat],BIASA[[#This Row],[concat]],keluar[CTN])</f>
        <v>0</v>
      </c>
      <c r="I1812" s="16" t="str">
        <f>IF(BIASA[[#This Row],[CTN]]=BIASA[[#This Row],[AWAL]],"",BIASA[[#This Row],[CTN]])</f>
        <v/>
      </c>
    </row>
    <row r="1813" spans="1:9" x14ac:dyDescent="0.25">
      <c r="A1813" t="str">
        <f>LOWER(SUBSTITUTE(SUBSTITUTE(SUBSTITUTE(BIASA[[#This Row],[NAMA BARANG]]," ",""),"-",""),".",""))</f>
        <v>pensil2bflourenzendi288(36)</v>
      </c>
      <c r="B1813">
        <f>IF(BIASA[[#This Row],[CTN]]=0,"",COUNT($B$2:$B1812)+1)</f>
        <v>1811</v>
      </c>
      <c r="C1813" t="s">
        <v>2093</v>
      </c>
      <c r="D1813" s="9" t="s">
        <v>2799</v>
      </c>
      <c r="E1813">
        <f>SUM(BIASA[[#This Row],[AWAL]]-BIASA[[#This Row],[KELUAR]])</f>
        <v>62</v>
      </c>
      <c r="F1813">
        <v>62</v>
      </c>
      <c r="G1813" t="str">
        <f>IFERROR(INDEX(masuk[CTN],MATCH("B"&amp;ROW()-ROWS($A$1:$A$2),masuk[id],0)),"")</f>
        <v/>
      </c>
      <c r="H1813">
        <f>SUMIF(keluar[concat],BIASA[[#This Row],[concat]],keluar[CTN])</f>
        <v>0</v>
      </c>
      <c r="I1813" s="16" t="str">
        <f>IF(BIASA[[#This Row],[CTN]]=BIASA[[#This Row],[AWAL]],"",BIASA[[#This Row],[CTN]])</f>
        <v/>
      </c>
    </row>
    <row r="1814" spans="1:9" x14ac:dyDescent="0.25">
      <c r="A1814" t="str">
        <f>LOWER(SUBSTITUTE(SUBSTITUTE(SUBSTITUTE(BIASA[[#This Row],[NAMA BARANG]]," ",""),"-",""),".",""))</f>
        <v>pensil2bflouren+stip388(36)</v>
      </c>
      <c r="B1814">
        <f>IF(BIASA[[#This Row],[CTN]]=0,"",COUNT($B$2:$B1813)+1)</f>
        <v>1812</v>
      </c>
      <c r="C1814" t="s">
        <v>2094</v>
      </c>
      <c r="D1814" s="9" t="s">
        <v>2799</v>
      </c>
      <c r="E1814">
        <f>SUM(BIASA[[#This Row],[AWAL]]-BIASA[[#This Row],[KELUAR]])</f>
        <v>51</v>
      </c>
      <c r="F1814">
        <v>51</v>
      </c>
      <c r="G1814" t="str">
        <f>IFERROR(INDEX(masuk[CTN],MATCH("B"&amp;ROW()-ROWS($A$1:$A$2),masuk[id],0)),"")</f>
        <v/>
      </c>
      <c r="H1814">
        <f>SUMIF(keluar[concat],BIASA[[#This Row],[concat]],keluar[CTN])</f>
        <v>0</v>
      </c>
      <c r="I1814" s="16" t="str">
        <f>IF(BIASA[[#This Row],[CTN]]=BIASA[[#This Row],[AWAL]],"",BIASA[[#This Row],[CTN]])</f>
        <v/>
      </c>
    </row>
    <row r="1815" spans="1:9" x14ac:dyDescent="0.25">
      <c r="A1815" t="str">
        <f>LOWER(SUBSTITUTE(SUBSTITUTE(SUBSTITUTE(BIASA[[#This Row],[NAMA BARANG]]," ",""),"-",""),".",""))</f>
        <v>pensil2bholoscop</v>
      </c>
      <c r="B1815">
        <f>IF(BIASA[[#This Row],[CTN]]=0,"",COUNT($B$2:$B1814)+1)</f>
        <v>1813</v>
      </c>
      <c r="C1815" t="s">
        <v>2095</v>
      </c>
      <c r="D1815" s="9" t="s">
        <v>204</v>
      </c>
      <c r="E1815">
        <f>SUM(BIASA[[#This Row],[AWAL]]-BIASA[[#This Row],[KELUAR]])</f>
        <v>4</v>
      </c>
      <c r="F1815">
        <v>4</v>
      </c>
      <c r="G1815" t="str">
        <f>IFERROR(INDEX(masuk[CTN],MATCH("B"&amp;ROW()-ROWS($A$1:$A$2),masuk[id],0)),"")</f>
        <v/>
      </c>
      <c r="H1815">
        <f>SUMIF(keluar[concat],BIASA[[#This Row],[concat]],keluar[CTN])</f>
        <v>0</v>
      </c>
      <c r="I1815" s="16" t="str">
        <f>IF(BIASA[[#This Row],[CTN]]=BIASA[[#This Row],[AWAL]],"",BIASA[[#This Row],[CTN]])</f>
        <v/>
      </c>
    </row>
    <row r="1816" spans="1:9" x14ac:dyDescent="0.25">
      <c r="A1816" t="str">
        <f>LOWER(SUBSTITUTE(SUBSTITUTE(SUBSTITUTE(BIASA[[#This Row],[NAMA BARANG]]," ",""),"-",""),".",""))</f>
        <v>pensil6925aputar</v>
      </c>
      <c r="B1816">
        <f>IF(BIASA[[#This Row],[CTN]]=0,"",COUNT($B$2:$B1815)+1)</f>
        <v>1814</v>
      </c>
      <c r="C1816" t="s">
        <v>2097</v>
      </c>
      <c r="D1816" s="9" t="s">
        <v>238</v>
      </c>
      <c r="E1816">
        <f>SUM(BIASA[[#This Row],[AWAL]]-BIASA[[#This Row],[KELUAR]])</f>
        <v>2</v>
      </c>
      <c r="F1816">
        <v>2</v>
      </c>
      <c r="G1816" t="str">
        <f>IFERROR(INDEX(masuk[CTN],MATCH("B"&amp;ROW()-ROWS($A$1:$A$2),masuk[id],0)),"")</f>
        <v/>
      </c>
      <c r="H1816">
        <f>SUMIF(keluar[concat],BIASA[[#This Row],[concat]],keluar[CTN])</f>
        <v>0</v>
      </c>
      <c r="I1816" s="16" t="str">
        <f>IF(BIASA[[#This Row],[CTN]]=BIASA[[#This Row],[AWAL]],"",BIASA[[#This Row],[CTN]])</f>
        <v/>
      </c>
    </row>
    <row r="1817" spans="1:9" x14ac:dyDescent="0.25">
      <c r="A1817" t="str">
        <f>LOWER(SUBSTITUTE(SUBSTITUTE(SUBSTITUTE(BIASA[[#This Row],[NAMA BARANG]]," ",""),"-",""),".",""))</f>
        <v>pensil6925atas</v>
      </c>
      <c r="B1817">
        <f>IF(BIASA[[#This Row],[CTN]]=0,"",COUNT($B$2:$B1816)+1)</f>
        <v>1815</v>
      </c>
      <c r="C1817" t="s">
        <v>2098</v>
      </c>
      <c r="D1817" s="9" t="s">
        <v>238</v>
      </c>
      <c r="E1817">
        <f>SUM(BIASA[[#This Row],[AWAL]]-BIASA[[#This Row],[KELUAR]])</f>
        <v>39</v>
      </c>
      <c r="F1817">
        <v>39</v>
      </c>
      <c r="G1817" t="str">
        <f>IFERROR(INDEX(masuk[CTN],MATCH("B"&amp;ROW()-ROWS($A$1:$A$2),masuk[id],0)),"")</f>
        <v/>
      </c>
      <c r="H1817">
        <f>SUMIF(keluar[concat],BIASA[[#This Row],[concat]],keluar[CTN])</f>
        <v>0</v>
      </c>
      <c r="I1817" s="16" t="str">
        <f>IF(BIASA[[#This Row],[CTN]]=BIASA[[#This Row],[AWAL]],"",BIASA[[#This Row],[CTN]])</f>
        <v/>
      </c>
    </row>
    <row r="1818" spans="1:9" x14ac:dyDescent="0.25">
      <c r="A1818" t="str">
        <f>LOWER(SUBSTITUTE(SUBSTITUTE(SUBSTITUTE(BIASA[[#This Row],[NAMA BARANG]]," ",""),"-",""),".",""))</f>
        <v>pensilchunghwa2b6151</v>
      </c>
      <c r="B1818">
        <f>IF(BIASA[[#This Row],[CTN]]=0,"",COUNT($B$2:$B1817)+1)</f>
        <v>1816</v>
      </c>
      <c r="C1818" t="s">
        <v>2100</v>
      </c>
      <c r="D1818" s="9" t="s">
        <v>3012</v>
      </c>
      <c r="E1818">
        <f>SUM(BIASA[[#This Row],[AWAL]]-BIASA[[#This Row],[KELUAR]])</f>
        <v>5</v>
      </c>
      <c r="F1818">
        <v>5</v>
      </c>
      <c r="G1818" t="str">
        <f>IFERROR(INDEX(masuk[CTN],MATCH("B"&amp;ROW()-ROWS($A$1:$A$2),masuk[id],0)),"")</f>
        <v/>
      </c>
      <c r="H1818">
        <f>SUMIF(keluar[concat],BIASA[[#This Row],[concat]],keluar[CTN])</f>
        <v>0</v>
      </c>
      <c r="I1818" s="16" t="str">
        <f>IF(BIASA[[#This Row],[CTN]]=BIASA[[#This Row],[AWAL]],"",BIASA[[#This Row],[CTN]])</f>
        <v/>
      </c>
    </row>
    <row r="1819" spans="1:9" x14ac:dyDescent="0.25">
      <c r="A1819" t="str">
        <f>LOWER(SUBSTITUTE(SUBSTITUTE(SUBSTITUTE(BIASA[[#This Row],[NAMA BARANG]]," ",""),"-",""),".",""))</f>
        <v>pensilchunghwa61612b</v>
      </c>
      <c r="B1819">
        <f>IF(BIASA[[#This Row],[CTN]]=0,"",COUNT($B$2:$B1818)+1)</f>
        <v>1817</v>
      </c>
      <c r="C1819" t="s">
        <v>2101</v>
      </c>
      <c r="D1819" s="9" t="s">
        <v>204</v>
      </c>
      <c r="E1819">
        <f>SUM(BIASA[[#This Row],[AWAL]]-BIASA[[#This Row],[KELUAR]])</f>
        <v>2</v>
      </c>
      <c r="F1819">
        <v>2</v>
      </c>
      <c r="G1819" t="str">
        <f>IFERROR(INDEX(masuk[CTN],MATCH("B"&amp;ROW()-ROWS($A$1:$A$2),masuk[id],0)),"")</f>
        <v/>
      </c>
      <c r="H1819">
        <f>SUMIF(keluar[concat],BIASA[[#This Row],[concat]],keluar[CTN])</f>
        <v>0</v>
      </c>
      <c r="I1819" s="16" t="str">
        <f>IF(BIASA[[#This Row],[CTN]]=BIASA[[#This Row],[AWAL]],"",BIASA[[#This Row],[CTN]])</f>
        <v/>
      </c>
    </row>
    <row r="1820" spans="1:9" x14ac:dyDescent="0.25">
      <c r="A1820" t="str">
        <f>LOWER(SUBSTITUTE(SUBSTITUTE(SUBSTITUTE(BIASA[[#This Row],[NAMA BARANG]]," ",""),"-",""),".",""))</f>
        <v>pensilchunghwa8899</v>
      </c>
      <c r="B1820">
        <f>IF(BIASA[[#This Row],[CTN]]=0,"",COUNT($B$2:$B1819)+1)</f>
        <v>1818</v>
      </c>
      <c r="C1820" t="s">
        <v>2102</v>
      </c>
      <c r="D1820" s="9" t="s">
        <v>204</v>
      </c>
      <c r="E1820">
        <f>SUM(BIASA[[#This Row],[AWAL]]-BIASA[[#This Row],[KELUAR]])</f>
        <v>1</v>
      </c>
      <c r="F1820">
        <v>1</v>
      </c>
      <c r="G1820" t="str">
        <f>IFERROR(INDEX(masuk[CTN],MATCH("B"&amp;ROW()-ROWS($A$1:$A$2),masuk[id],0)),"")</f>
        <v/>
      </c>
      <c r="H1820">
        <f>SUMIF(keluar[concat],BIASA[[#This Row],[concat]],keluar[CTN])</f>
        <v>0</v>
      </c>
      <c r="I1820" s="16" t="str">
        <f>IF(BIASA[[#This Row],[CTN]]=BIASA[[#This Row],[AWAL]],"",BIASA[[#This Row],[CTN]])</f>
        <v/>
      </c>
    </row>
    <row r="1821" spans="1:9" x14ac:dyDescent="0.25">
      <c r="A1821" t="str">
        <f>LOWER(SUBSTITUTE(SUBSTITUTE(SUBSTITUTE(BIASA[[#This Row],[NAMA BARANG]]," ",""),"-",""),".",""))</f>
        <v>pensilcollen2bfancy</v>
      </c>
      <c r="B1821">
        <f>IF(BIASA[[#This Row],[CTN]]=0,"",COUNT($B$2:$B1820)+1)</f>
        <v>1819</v>
      </c>
      <c r="C1821" t="s">
        <v>2103</v>
      </c>
      <c r="D1821" s="9" t="s">
        <v>238</v>
      </c>
      <c r="E1821">
        <f>SUM(BIASA[[#This Row],[AWAL]]-BIASA[[#This Row],[KELUAR]])</f>
        <v>9</v>
      </c>
      <c r="F1821">
        <v>10</v>
      </c>
      <c r="G1821" t="str">
        <f>IFERROR(INDEX(masuk[CTN],MATCH("B"&amp;ROW()-ROWS($A$1:$A$2),masuk[id],0)),"")</f>
        <v/>
      </c>
      <c r="H1821">
        <f>SUMIF(keluar[concat],BIASA[[#This Row],[concat]],keluar[CTN])</f>
        <v>1</v>
      </c>
      <c r="I1821" s="16">
        <f>IF(BIASA[[#This Row],[CTN]]=BIASA[[#This Row],[AWAL]],"",BIASA[[#This Row],[CTN]])</f>
        <v>9</v>
      </c>
    </row>
    <row r="1822" spans="1:9" x14ac:dyDescent="0.25">
      <c r="A1822" t="str">
        <f>LOWER(SUBSTITUTE(SUBSTITUTE(SUBSTITUTE(BIASA[[#This Row],[NAMA BARANG]]," ",""),"-",""),".",""))</f>
        <v>pensilcowry2bfancy</v>
      </c>
      <c r="B1822">
        <f>IF(BIASA[[#This Row],[CTN]]=0,"",COUNT($B$2:$B1821)+1)</f>
        <v>1820</v>
      </c>
      <c r="C1822" t="s">
        <v>2105</v>
      </c>
      <c r="D1822" s="9" t="s">
        <v>2958</v>
      </c>
      <c r="E1822">
        <f>SUM(BIASA[[#This Row],[AWAL]]-BIASA[[#This Row],[KELUAR]])</f>
        <v>68</v>
      </c>
      <c r="F1822">
        <v>68</v>
      </c>
      <c r="G1822" t="str">
        <f>IFERROR(INDEX(masuk[CTN],MATCH("B"&amp;ROW()-ROWS($A$1:$A$2),masuk[id],0)),"")</f>
        <v/>
      </c>
      <c r="H1822">
        <f>SUMIF(keluar[concat],BIASA[[#This Row],[concat]],keluar[CTN])</f>
        <v>0</v>
      </c>
      <c r="I1822" s="16" t="str">
        <f>IF(BIASA[[#This Row],[CTN]]=BIASA[[#This Row],[AWAL]],"",BIASA[[#This Row],[CTN]])</f>
        <v/>
      </c>
    </row>
    <row r="1823" spans="1:9" x14ac:dyDescent="0.25">
      <c r="A1823" t="str">
        <f>LOWER(SUBSTITUTE(SUBSTITUTE(SUBSTITUTE(BIASA[[#This Row],[NAMA BARANG]]," ",""),"-",""),".",""))</f>
        <v>pensildm5188</v>
      </c>
      <c r="B1823">
        <f>IF(BIASA[[#This Row],[CTN]]=0,"",COUNT($B$2:$B1822)+1)</f>
        <v>1821</v>
      </c>
      <c r="C1823" t="s">
        <v>2106</v>
      </c>
      <c r="D1823" s="9" t="s">
        <v>2858</v>
      </c>
      <c r="E1823">
        <f>SUM(BIASA[[#This Row],[AWAL]]-BIASA[[#This Row],[KELUAR]])</f>
        <v>45</v>
      </c>
      <c r="F1823">
        <v>45</v>
      </c>
      <c r="G1823" t="str">
        <f>IFERROR(INDEX(masuk[CTN],MATCH("B"&amp;ROW()-ROWS($A$1:$A$2),masuk[id],0)),"")</f>
        <v/>
      </c>
      <c r="H1823">
        <f>SUMIF(keluar[concat],BIASA[[#This Row],[concat]],keluar[CTN])</f>
        <v>0</v>
      </c>
      <c r="I1823" s="16" t="str">
        <f>IF(BIASA[[#This Row],[CTN]]=BIASA[[#This Row],[AWAL]],"",BIASA[[#This Row],[CTN]])</f>
        <v/>
      </c>
    </row>
    <row r="1824" spans="1:9" x14ac:dyDescent="0.25">
      <c r="A1824" t="str">
        <f>LOWER(SUBSTITUTE(SUBSTITUTE(SUBSTITUTE(BIASA[[#This Row],[NAMA BARANG]]," ",""),"-",""),".",""))</f>
        <v>pensildm7812</v>
      </c>
      <c r="B1824">
        <f>IF(BIASA[[#This Row],[CTN]]=0,"",COUNT($B$2:$B1823)+1)</f>
        <v>1822</v>
      </c>
      <c r="C1824" t="s">
        <v>2107</v>
      </c>
      <c r="D1824" s="9" t="s">
        <v>3013</v>
      </c>
      <c r="E1824">
        <f>SUM(BIASA[[#This Row],[AWAL]]-BIASA[[#This Row],[KELUAR]])</f>
        <v>4</v>
      </c>
      <c r="F1824">
        <v>4</v>
      </c>
      <c r="G1824" t="str">
        <f>IFERROR(INDEX(masuk[CTN],MATCH("B"&amp;ROW()-ROWS($A$1:$A$2),masuk[id],0)),"")</f>
        <v/>
      </c>
      <c r="H1824">
        <f>SUMIF(keluar[concat],BIASA[[#This Row],[concat]],keluar[CTN])</f>
        <v>0</v>
      </c>
      <c r="I1824" s="16" t="str">
        <f>IF(BIASA[[#This Row],[CTN]]=BIASA[[#This Row],[AWAL]],"",BIASA[[#This Row],[CTN]])</f>
        <v/>
      </c>
    </row>
    <row r="1825" spans="1:9" x14ac:dyDescent="0.25">
      <c r="A1825" t="str">
        <f>LOWER(SUBSTITUTE(SUBSTITUTE(SUBSTITUTE(BIASA[[#This Row],[NAMA BARANG]]," ",""),"-",""),".",""))</f>
        <v>pensilfancy2bdsytpstip001</v>
      </c>
      <c r="B1825">
        <f>IF(BIASA[[#This Row],[CTN]]=0,"",COUNT($B$2:$B1824)+1)</f>
        <v>1823</v>
      </c>
      <c r="C1825" t="s">
        <v>2108</v>
      </c>
      <c r="D1825" s="9" t="s">
        <v>238</v>
      </c>
      <c r="E1825">
        <f>SUM(BIASA[[#This Row],[AWAL]]-BIASA[[#This Row],[KELUAR]])</f>
        <v>18</v>
      </c>
      <c r="F1825">
        <v>18</v>
      </c>
      <c r="G1825" t="str">
        <f>IFERROR(INDEX(masuk[CTN],MATCH("B"&amp;ROW()-ROWS($A$1:$A$2),masuk[id],0)),"")</f>
        <v/>
      </c>
      <c r="H1825">
        <f>SUMIF(keluar[concat],BIASA[[#This Row],[concat]],keluar[CTN])</f>
        <v>0</v>
      </c>
      <c r="I1825" s="16" t="str">
        <f>IF(BIASA[[#This Row],[CTN]]=BIASA[[#This Row],[AWAL]],"",BIASA[[#This Row],[CTN]])</f>
        <v/>
      </c>
    </row>
    <row r="1826" spans="1:9" x14ac:dyDescent="0.25">
      <c r="A1826" t="str">
        <f>LOWER(SUBSTITUTE(SUBSTITUTE(SUBSTITUTE(BIASA[[#This Row],[NAMA BARANG]]," ",""),"-",""),".",""))</f>
        <v>pensilfancylucu(100)</v>
      </c>
      <c r="B1826">
        <f>IF(BIASA[[#This Row],[CTN]]=0,"",COUNT($B$2:$B1825)+1)</f>
        <v>1824</v>
      </c>
      <c r="C1826" t="s">
        <v>2109</v>
      </c>
      <c r="D1826" s="9" t="s">
        <v>3015</v>
      </c>
      <c r="E1826">
        <f>SUM(BIASA[[#This Row],[AWAL]]-BIASA[[#This Row],[KELUAR]])</f>
        <v>37</v>
      </c>
      <c r="F1826">
        <v>37</v>
      </c>
      <c r="G1826" t="str">
        <f>IFERROR(INDEX(masuk[CTN],MATCH("B"&amp;ROW()-ROWS($A$1:$A$2),masuk[id],0)),"")</f>
        <v/>
      </c>
      <c r="H1826">
        <f>SUMIF(keluar[concat],BIASA[[#This Row],[concat]],keluar[CTN])</f>
        <v>0</v>
      </c>
      <c r="I1826" s="16" t="str">
        <f>IF(BIASA[[#This Row],[CTN]]=BIASA[[#This Row],[AWAL]],"",BIASA[[#This Row],[CTN]])</f>
        <v/>
      </c>
    </row>
    <row r="1827" spans="1:9" x14ac:dyDescent="0.25">
      <c r="A1827" t="str">
        <f>LOWER(SUBSTITUTE(SUBSTITUTE(SUBSTITUTE(BIASA[[#This Row],[NAMA BARANG]]," ",""),"-",""),".",""))</f>
        <v>pensilgrebellpaketujian</v>
      </c>
      <c r="B1827">
        <f>IF(BIASA[[#This Row],[CTN]]=0,"",COUNT($B$2:$B1826)+1)</f>
        <v>1825</v>
      </c>
      <c r="C1827" t="s">
        <v>2110</v>
      </c>
      <c r="D1827" s="9" t="s">
        <v>3016</v>
      </c>
      <c r="E1827">
        <f>SUM(BIASA[[#This Row],[AWAL]]-BIASA[[#This Row],[KELUAR]])</f>
        <v>8</v>
      </c>
      <c r="F1827">
        <v>8</v>
      </c>
      <c r="G1827" t="str">
        <f>IFERROR(INDEX(masuk[CTN],MATCH("B"&amp;ROW()-ROWS($A$1:$A$2),masuk[id],0)),"")</f>
        <v/>
      </c>
      <c r="H1827">
        <f>SUMIF(keluar[concat],BIASA[[#This Row],[concat]],keluar[CTN])</f>
        <v>0</v>
      </c>
      <c r="I1827" s="16" t="str">
        <f>IF(BIASA[[#This Row],[CTN]]=BIASA[[#This Row],[AWAL]],"",BIASA[[#This Row],[CTN]])</f>
        <v/>
      </c>
    </row>
    <row r="1828" spans="1:9" x14ac:dyDescent="0.25">
      <c r="A1828" t="str">
        <f>LOWER(SUBSTITUTE(SUBSTITUTE(SUBSTITUTE(BIASA[[#This Row],[NAMA BARANG]]," ",""),"-",""),".",""))</f>
        <v>pensilhbrt6(makro)</v>
      </c>
      <c r="B1828">
        <f>IF(BIASA[[#This Row],[CTN]]=0,"",COUNT($B$2:$B1827)+1)</f>
        <v>1826</v>
      </c>
      <c r="C1828" t="s">
        <v>2111</v>
      </c>
      <c r="D1828" s="9" t="s">
        <v>3017</v>
      </c>
      <c r="E1828">
        <f>SUM(BIASA[[#This Row],[AWAL]]-BIASA[[#This Row],[KELUAR]])</f>
        <v>1</v>
      </c>
      <c r="F1828">
        <v>2</v>
      </c>
      <c r="G1828" t="str">
        <f>IFERROR(INDEX(masuk[CTN],MATCH("B"&amp;ROW()-ROWS($A$1:$A$2),masuk[id],0)),"")</f>
        <v/>
      </c>
      <c r="H1828">
        <f>SUMIF(keluar[concat],BIASA[[#This Row],[concat]],keluar[CTN])</f>
        <v>1</v>
      </c>
      <c r="I1828" s="16">
        <f>IF(BIASA[[#This Row],[CTN]]=BIASA[[#This Row],[AWAL]],"",BIASA[[#This Row],[CTN]])</f>
        <v>1</v>
      </c>
    </row>
    <row r="1829" spans="1:9" x14ac:dyDescent="0.25">
      <c r="A1829" t="str">
        <f>LOWER(SUBSTITUTE(SUBSTITUTE(SUBSTITUTE(BIASA[[#This Row],[NAMA BARANG]]," ",""),"-",""),".",""))</f>
        <v>pensiljumbo+asahan(458)</v>
      </c>
      <c r="B1829">
        <f>IF(BIASA[[#This Row],[CTN]]=0,"",COUNT($B$2:$B1828)+1)</f>
        <v>1827</v>
      </c>
      <c r="C1829" t="s">
        <v>2113</v>
      </c>
      <c r="D1829" s="9" t="s">
        <v>2779</v>
      </c>
      <c r="E1829">
        <f>SUM(BIASA[[#This Row],[AWAL]]-BIASA[[#This Row],[KELUAR]])</f>
        <v>4</v>
      </c>
      <c r="F1829">
        <v>4</v>
      </c>
      <c r="G1829" t="str">
        <f>IFERROR(INDEX(masuk[CTN],MATCH("B"&amp;ROW()-ROWS($A$1:$A$2),masuk[id],0)),"")</f>
        <v/>
      </c>
      <c r="H1829">
        <f>SUMIF(keluar[concat],BIASA[[#This Row],[concat]],keluar[CTN])</f>
        <v>0</v>
      </c>
      <c r="I1829" s="16" t="str">
        <f>IF(BIASA[[#This Row],[CTN]]=BIASA[[#This Row],[AWAL]],"",BIASA[[#This Row],[CTN]])</f>
        <v/>
      </c>
    </row>
    <row r="1830" spans="1:9" x14ac:dyDescent="0.25">
      <c r="A1830" t="str">
        <f>LOWER(SUBSTITUTE(SUBSTITUTE(SUBSTITUTE(BIASA[[#This Row],[NAMA BARANG]]," ",""),"-",""),".",""))</f>
        <v>pensiljumbobiasa(1058)</v>
      </c>
      <c r="B1830">
        <f>IF(BIASA[[#This Row],[CTN]]=0,"",COUNT($B$2:$B1829)+1)</f>
        <v>1828</v>
      </c>
      <c r="C1830" t="s">
        <v>2114</v>
      </c>
      <c r="D1830" s="9" t="s">
        <v>2771</v>
      </c>
      <c r="E1830">
        <f>SUM(BIASA[[#This Row],[AWAL]]-BIASA[[#This Row],[KELUAR]])</f>
        <v>10</v>
      </c>
      <c r="F1830">
        <v>10</v>
      </c>
      <c r="G1830" t="str">
        <f>IFERROR(INDEX(masuk[CTN],MATCH("B"&amp;ROW()-ROWS($A$1:$A$2),masuk[id],0)),"")</f>
        <v/>
      </c>
      <c r="H1830">
        <f>SUMIF(keluar[concat],BIASA[[#This Row],[concat]],keluar[CTN])</f>
        <v>0</v>
      </c>
      <c r="I1830" s="16" t="str">
        <f>IF(BIASA[[#This Row],[CTN]]=BIASA[[#This Row],[AWAL]],"",BIASA[[#This Row],[CTN]])</f>
        <v/>
      </c>
    </row>
    <row r="1831" spans="1:9" x14ac:dyDescent="0.25">
      <c r="A1831" t="str">
        <f>LOWER(SUBSTITUTE(SUBSTITUTE(SUBSTITUTE(BIASA[[#This Row],[NAMA BARANG]]," ",""),"-",""),".",""))</f>
        <v>pensilltrees3061</v>
      </c>
      <c r="B1831">
        <f>IF(BIASA[[#This Row],[CTN]]=0,"",COUNT($B$2:$B1830)+1)</f>
        <v>1829</v>
      </c>
      <c r="C1831" t="s">
        <v>2115</v>
      </c>
      <c r="D1831" s="9" t="s">
        <v>238</v>
      </c>
      <c r="E1831">
        <f>SUM(BIASA[[#This Row],[AWAL]]-BIASA[[#This Row],[KELUAR]])</f>
        <v>3</v>
      </c>
      <c r="F1831">
        <v>3</v>
      </c>
      <c r="G1831" t="str">
        <f>IFERROR(INDEX(masuk[CTN],MATCH("B"&amp;ROW()-ROWS($A$1:$A$2),masuk[id],0)),"")</f>
        <v/>
      </c>
      <c r="H1831">
        <f>SUMIF(keluar[concat],BIASA[[#This Row],[concat]],keluar[CTN])</f>
        <v>0</v>
      </c>
      <c r="I1831" s="16" t="str">
        <f>IF(BIASA[[#This Row],[CTN]]=BIASA[[#This Row],[AWAL]],"",BIASA[[#This Row],[CTN]])</f>
        <v/>
      </c>
    </row>
    <row r="1832" spans="1:9" x14ac:dyDescent="0.25">
      <c r="A1832" t="str">
        <f>LOWER(SUBSTITUTE(SUBSTITUTE(SUBSTITUTE(BIASA[[#This Row],[NAMA BARANG]]," ",""),"-",""),".",""))</f>
        <v>pensilltrees3062</v>
      </c>
      <c r="B1832">
        <f>IF(BIASA[[#This Row],[CTN]]=0,"",COUNT($B$2:$B1831)+1)</f>
        <v>1830</v>
      </c>
      <c r="C1832" t="s">
        <v>2116</v>
      </c>
      <c r="D1832" s="9" t="s">
        <v>238</v>
      </c>
      <c r="E1832">
        <f>SUM(BIASA[[#This Row],[AWAL]]-BIASA[[#This Row],[KELUAR]])</f>
        <v>3</v>
      </c>
      <c r="F1832">
        <v>3</v>
      </c>
      <c r="G1832" t="str">
        <f>IFERROR(INDEX(masuk[CTN],MATCH("B"&amp;ROW()-ROWS($A$1:$A$2),masuk[id],0)),"")</f>
        <v/>
      </c>
      <c r="H1832">
        <f>SUMIF(keluar[concat],BIASA[[#This Row],[concat]],keluar[CTN])</f>
        <v>0</v>
      </c>
      <c r="I1832" s="16" t="str">
        <f>IF(BIASA[[#This Row],[CTN]]=BIASA[[#This Row],[AWAL]],"",BIASA[[#This Row],[CTN]])</f>
        <v/>
      </c>
    </row>
    <row r="1833" spans="1:9" x14ac:dyDescent="0.25">
      <c r="A1833" t="str">
        <f>LOWER(SUBSTITUTE(SUBSTITUTE(SUBSTITUTE(BIASA[[#This Row],[NAMA BARANG]]," ",""),"-",""),".",""))</f>
        <v>pensilmetalikwhiteword</v>
      </c>
      <c r="B1833">
        <f>IF(BIASA[[#This Row],[CTN]]=0,"",COUNT($B$2:$B1832)+1)</f>
        <v>1831</v>
      </c>
      <c r="C1833" t="s">
        <v>2117</v>
      </c>
      <c r="D1833" s="9" t="s">
        <v>2858</v>
      </c>
      <c r="E1833">
        <f>SUM(BIASA[[#This Row],[AWAL]]-BIASA[[#This Row],[KELUAR]])</f>
        <v>2</v>
      </c>
      <c r="F1833">
        <v>2</v>
      </c>
      <c r="G1833" t="str">
        <f>IFERROR(INDEX(masuk[CTN],MATCH("B"&amp;ROW()-ROWS($A$1:$A$2),masuk[id],0)),"")</f>
        <v/>
      </c>
      <c r="H1833">
        <f>SUMIF(keluar[concat],BIASA[[#This Row],[concat]],keluar[CTN])</f>
        <v>0</v>
      </c>
      <c r="I1833" s="16" t="str">
        <f>IF(BIASA[[#This Row],[CTN]]=BIASA[[#This Row],[AWAL]],"",BIASA[[#This Row],[CTN]])</f>
        <v/>
      </c>
    </row>
    <row r="1834" spans="1:9" x14ac:dyDescent="0.25">
      <c r="A1834" t="str">
        <f>LOWER(SUBSTITUTE(SUBSTITUTE(SUBSTITUTE(BIASA[[#This Row],[NAMA BARANG]]," ",""),"-",""),".",""))</f>
        <v>pensiltf77sdepankantor</v>
      </c>
      <c r="B1834">
        <f>IF(BIASA[[#This Row],[CTN]]=0,"",COUNT($B$2:$B1833)+1)</f>
        <v>1832</v>
      </c>
      <c r="C1834" t="s">
        <v>2118</v>
      </c>
      <c r="D1834" s="9" t="s">
        <v>2958</v>
      </c>
      <c r="E1834">
        <f>SUM(BIASA[[#This Row],[AWAL]]-BIASA[[#This Row],[KELUAR]])</f>
        <v>8</v>
      </c>
      <c r="F1834">
        <v>8</v>
      </c>
      <c r="G1834" t="str">
        <f>IFERROR(INDEX(masuk[CTN],MATCH("B"&amp;ROW()-ROWS($A$1:$A$2),masuk[id],0)),"")</f>
        <v/>
      </c>
      <c r="H1834">
        <f>SUMIF(keluar[concat],BIASA[[#This Row],[concat]],keluar[CTN])</f>
        <v>0</v>
      </c>
      <c r="I1834" s="16" t="str">
        <f>IF(BIASA[[#This Row],[CTN]]=BIASA[[#This Row],[AWAL]],"",BIASA[[#This Row],[CTN]])</f>
        <v/>
      </c>
    </row>
    <row r="1835" spans="1:9" x14ac:dyDescent="0.25">
      <c r="A1835" t="str">
        <f>LOWER(SUBSTITUTE(SUBSTITUTE(SUBSTITUTE(BIASA[[#This Row],[NAMA BARANG]]," ",""),"-",""),".",""))</f>
        <v>pensiltf88s</v>
      </c>
      <c r="B1835">
        <f>IF(BIASA[[#This Row],[CTN]]=0,"",COUNT($B$2:$B1834)+1)</f>
        <v>1833</v>
      </c>
      <c r="C1835" t="s">
        <v>2119</v>
      </c>
      <c r="D1835" s="9" t="s">
        <v>2958</v>
      </c>
      <c r="E1835">
        <f>SUM(BIASA[[#This Row],[AWAL]]-BIASA[[#This Row],[KELUAR]])</f>
        <v>112</v>
      </c>
      <c r="F1835">
        <v>112</v>
      </c>
      <c r="G1835" t="str">
        <f>IFERROR(INDEX(masuk[CTN],MATCH("B"&amp;ROW()-ROWS($A$1:$A$2),masuk[id],0)),"")</f>
        <v/>
      </c>
      <c r="H1835">
        <f>SUMIF(keluar[concat],BIASA[[#This Row],[concat]],keluar[CTN])</f>
        <v>0</v>
      </c>
      <c r="I1835" s="16" t="str">
        <f>IF(BIASA[[#This Row],[CTN]]=BIASA[[#This Row],[AWAL]],"",BIASA[[#This Row],[CTN]])</f>
        <v/>
      </c>
    </row>
    <row r="1836" spans="1:9" x14ac:dyDescent="0.25">
      <c r="A1836" t="str">
        <f>LOWER(SUBSTITUTE(SUBSTITUTE(SUBSTITUTE(BIASA[[#This Row],[NAMA BARANG]]," ",""),"-",""),".",""))</f>
        <v>pensiltf888</v>
      </c>
      <c r="B1836">
        <f>IF(BIASA[[#This Row],[CTN]]=0,"",COUNT($B$2:$B1835)+1)</f>
        <v>1834</v>
      </c>
      <c r="C1836" t="s">
        <v>2120</v>
      </c>
      <c r="D1836" s="9" t="s">
        <v>2958</v>
      </c>
      <c r="E1836">
        <f>SUM(BIASA[[#This Row],[AWAL]]-BIASA[[#This Row],[KELUAR]])</f>
        <v>1</v>
      </c>
      <c r="F1836">
        <v>1</v>
      </c>
      <c r="G1836" t="str">
        <f>IFERROR(INDEX(masuk[CTN],MATCH("B"&amp;ROW()-ROWS($A$1:$A$2),masuk[id],0)),"")</f>
        <v/>
      </c>
      <c r="H1836">
        <f>SUMIF(keluar[concat],BIASA[[#This Row],[concat]],keluar[CTN])</f>
        <v>0</v>
      </c>
      <c r="I1836" s="16" t="str">
        <f>IF(BIASA[[#This Row],[CTN]]=BIASA[[#This Row],[AWAL]],"",BIASA[[#This Row],[CTN]])</f>
        <v/>
      </c>
    </row>
    <row r="1837" spans="1:9" x14ac:dyDescent="0.25">
      <c r="A1837" t="str">
        <f>LOWER(SUBSTITUTE(SUBSTITUTE(SUBSTITUTE(BIASA[[#This Row],[NAMA BARANG]]," ",""),"-",""),".",""))</f>
        <v>pensiltf99s</v>
      </c>
      <c r="B1837">
        <f>IF(BIASA[[#This Row],[CTN]]=0,"",COUNT($B$2:$B1836)+1)</f>
        <v>1835</v>
      </c>
      <c r="C1837" t="s">
        <v>2121</v>
      </c>
      <c r="D1837" s="9" t="s">
        <v>2958</v>
      </c>
      <c r="E1837">
        <f>SUM(BIASA[[#This Row],[AWAL]]-BIASA[[#This Row],[KELUAR]])</f>
        <v>59</v>
      </c>
      <c r="F1837">
        <v>59</v>
      </c>
      <c r="G1837" t="str">
        <f>IFERROR(INDEX(masuk[CTN],MATCH("B"&amp;ROW()-ROWS($A$1:$A$2),masuk[id],0)),"")</f>
        <v/>
      </c>
      <c r="H1837">
        <f>SUMIF(keluar[concat],BIASA[[#This Row],[concat]],keluar[CTN])</f>
        <v>0</v>
      </c>
      <c r="I1837" s="16" t="str">
        <f>IF(BIASA[[#This Row],[CTN]]=BIASA[[#This Row],[AWAL]],"",BIASA[[#This Row],[CTN]])</f>
        <v/>
      </c>
    </row>
    <row r="1838" spans="1:9" x14ac:dyDescent="0.25">
      <c r="A1838" t="str">
        <f>LOWER(SUBSTITUTE(SUBSTITUTE(SUBSTITUTE(BIASA[[#This Row],[NAMA BARANG]]," ",""),"-",""),".",""))</f>
        <v>pensiltzpcle</v>
      </c>
      <c r="B1838">
        <f>IF(BIASA[[#This Row],[CTN]]=0,"",COUNT($B$2:$B1837)+1)</f>
        <v>1836</v>
      </c>
      <c r="C1838" t="s">
        <v>2122</v>
      </c>
      <c r="D1838" s="9" t="s">
        <v>2803</v>
      </c>
      <c r="E1838">
        <f>SUM(BIASA[[#This Row],[AWAL]]-BIASA[[#This Row],[KELUAR]])</f>
        <v>5</v>
      </c>
      <c r="F1838">
        <v>6</v>
      </c>
      <c r="G1838" t="str">
        <f>IFERROR(INDEX(masuk[CTN],MATCH("B"&amp;ROW()-ROWS($A$1:$A$2),masuk[id],0)),"")</f>
        <v/>
      </c>
      <c r="H1838">
        <f>SUMIF(keluar[concat],BIASA[[#This Row],[concat]],keluar[CTN])</f>
        <v>1</v>
      </c>
      <c r="I1838" s="16">
        <f>IF(BIASA[[#This Row],[CTN]]=BIASA[[#This Row],[AWAL]],"",BIASA[[#This Row],[CTN]])</f>
        <v>5</v>
      </c>
    </row>
    <row r="1839" spans="1:9" x14ac:dyDescent="0.25">
      <c r="A1839" t="str">
        <f>LOWER(SUBSTITUTE(SUBSTITUTE(SUBSTITUTE(BIASA[[#This Row],[NAMA BARANG]]," ",""),"-",""),".",""))</f>
        <v>pensilunicornp588(50)</v>
      </c>
      <c r="B1839">
        <f>IF(BIASA[[#This Row],[CTN]]=0,"",COUNT($B$2:$B1838)+1)</f>
        <v>1837</v>
      </c>
      <c r="C1839" t="s">
        <v>2124</v>
      </c>
      <c r="D1839" s="9" t="s">
        <v>2829</v>
      </c>
      <c r="E1839">
        <f>SUM(BIASA[[#This Row],[AWAL]]-BIASA[[#This Row],[KELUAR]])</f>
        <v>8</v>
      </c>
      <c r="F1839">
        <v>8</v>
      </c>
      <c r="G1839" t="str">
        <f>IFERROR(INDEX(masuk[CTN],MATCH("B"&amp;ROW()-ROWS($A$1:$A$2),masuk[id],0)),"")</f>
        <v/>
      </c>
      <c r="H1839">
        <f>SUMIF(keluar[concat],BIASA[[#This Row],[concat]],keluar[CTN])</f>
        <v>0</v>
      </c>
      <c r="I1839" s="16" t="str">
        <f>IF(BIASA[[#This Row],[CTN]]=BIASA[[#This Row],[AWAL]],"",BIASA[[#This Row],[CTN]])</f>
        <v/>
      </c>
    </row>
    <row r="1840" spans="1:9" x14ac:dyDescent="0.25">
      <c r="A1840" t="str">
        <f>LOWER(SUBSTITUTE(SUBSTITUTE(SUBSTITUTE(BIASA[[#This Row],[NAMA BARANG]]," ",""),"-",""),".",""))</f>
        <v>pensilvenox(bensia)(100)</v>
      </c>
      <c r="B1840">
        <f>IF(BIASA[[#This Row],[CTN]]=0,"",COUNT($B$2:$B1839)+1)</f>
        <v>1838</v>
      </c>
      <c r="C1840" t="s">
        <v>2125</v>
      </c>
      <c r="D1840" s="9" t="s">
        <v>2855</v>
      </c>
      <c r="E1840">
        <f>SUM(BIASA[[#This Row],[AWAL]]-BIASA[[#This Row],[KELUAR]])</f>
        <v>93</v>
      </c>
      <c r="F1840">
        <v>93</v>
      </c>
      <c r="G1840" t="str">
        <f>IFERROR(INDEX(masuk[CTN],MATCH("B"&amp;ROW()-ROWS($A$1:$A$2),masuk[id],0)),"")</f>
        <v/>
      </c>
      <c r="H1840">
        <f>SUMIF(keluar[concat],BIASA[[#This Row],[concat]],keluar[CTN])</f>
        <v>0</v>
      </c>
      <c r="I1840" s="16" t="str">
        <f>IF(BIASA[[#This Row],[CTN]]=BIASA[[#This Row],[AWAL]],"",BIASA[[#This Row],[CTN]])</f>
        <v/>
      </c>
    </row>
    <row r="1841" spans="1:9" x14ac:dyDescent="0.25">
      <c r="A1841" t="str">
        <f>LOWER(SUBSTITUTE(SUBSTITUTE(SUBSTITUTE(BIASA[[#This Row],[NAMA BARANG]]," ",""),"-",""),".",""))</f>
        <v>pensilwarna12wpjgzoo</v>
      </c>
      <c r="B1841">
        <f>IF(BIASA[[#This Row],[CTN]]=0,"",COUNT($B$2:$B1840)+1)</f>
        <v>1839</v>
      </c>
      <c r="C1841" t="s">
        <v>2126</v>
      </c>
      <c r="D1841" s="9" t="s">
        <v>2791</v>
      </c>
      <c r="E1841">
        <f>SUM(BIASA[[#This Row],[AWAL]]-BIASA[[#This Row],[KELUAR]])</f>
        <v>24</v>
      </c>
      <c r="F1841">
        <v>24</v>
      </c>
      <c r="G1841" t="str">
        <f>IFERROR(INDEX(masuk[CTN],MATCH("B"&amp;ROW()-ROWS($A$1:$A$2),masuk[id],0)),"")</f>
        <v/>
      </c>
      <c r="H1841">
        <f>SUMIF(keluar[concat],BIASA[[#This Row],[concat]],keluar[CTN])</f>
        <v>0</v>
      </c>
      <c r="I1841" s="16" t="str">
        <f>IF(BIASA[[#This Row],[CTN]]=BIASA[[#This Row],[AWAL]],"",BIASA[[#This Row],[CTN]])</f>
        <v/>
      </c>
    </row>
    <row r="1842" spans="1:9" x14ac:dyDescent="0.25">
      <c r="A1842" t="str">
        <f>LOWER(SUBSTITUTE(SUBSTITUTE(SUBSTITUTE(BIASA[[#This Row],[NAMA BARANG]]," ",""),"-",""),".",""))</f>
        <v>pensilxd2071(40)</v>
      </c>
      <c r="B1842">
        <f>IF(BIASA[[#This Row],[CTN]]=0,"",COUNT($B$2:$B1841)+1)</f>
        <v>1840</v>
      </c>
      <c r="C1842" t="s">
        <v>2127</v>
      </c>
      <c r="D1842" s="9" t="s">
        <v>238</v>
      </c>
      <c r="E1842">
        <f>SUM(BIASA[[#This Row],[AWAL]]-BIASA[[#This Row],[KELUAR]])</f>
        <v>6</v>
      </c>
      <c r="F1842">
        <v>7</v>
      </c>
      <c r="G1842" t="str">
        <f>IFERROR(INDEX(masuk[CTN],MATCH("B"&amp;ROW()-ROWS($A$1:$A$2),masuk[id],0)),"")</f>
        <v/>
      </c>
      <c r="H1842">
        <f>SUMIF(keluar[concat],BIASA[[#This Row],[concat]],keluar[CTN])</f>
        <v>1</v>
      </c>
      <c r="I1842" s="16">
        <f>IF(BIASA[[#This Row],[CTN]]=BIASA[[#This Row],[AWAL]],"",BIASA[[#This Row],[CTN]])</f>
        <v>6</v>
      </c>
    </row>
    <row r="1843" spans="1:9" x14ac:dyDescent="0.25">
      <c r="A1843" t="str">
        <f>LOWER(SUBSTITUTE(SUBSTITUTE(SUBSTITUTE(BIASA[[#This Row],[NAMA BARANG]]," ",""),"-",""),".",""))</f>
        <v>pensilzhonghwa692b</v>
      </c>
      <c r="B1843">
        <f>IF(BIASA[[#This Row],[CTN]]=0,"",COUNT($B$2:$B1842)+1)</f>
        <v>1841</v>
      </c>
      <c r="C1843" t="s">
        <v>2128</v>
      </c>
      <c r="D1843" s="9" t="s">
        <v>3013</v>
      </c>
      <c r="E1843">
        <f>SUM(BIASA[[#This Row],[AWAL]]-BIASA[[#This Row],[KELUAR]])</f>
        <v>1</v>
      </c>
      <c r="F1843">
        <v>2</v>
      </c>
      <c r="G1843" t="str">
        <f>IFERROR(INDEX(masuk[CTN],MATCH("B"&amp;ROW()-ROWS($A$1:$A$2),masuk[id],0)),"")</f>
        <v/>
      </c>
      <c r="H1843">
        <f>SUMIF(keluar[concat],BIASA[[#This Row],[concat]],keluar[CTN])</f>
        <v>1</v>
      </c>
      <c r="I1843" s="16">
        <f>IF(BIASA[[#This Row],[CTN]]=BIASA[[#This Row],[AWAL]],"",BIASA[[#This Row],[CTN]])</f>
        <v>1</v>
      </c>
    </row>
    <row r="1844" spans="1:9" x14ac:dyDescent="0.25">
      <c r="A1844" t="str">
        <f>LOWER(SUBSTITUTE(SUBSTITUTE(SUBSTITUTE(BIASA[[#This Row],[NAMA BARANG]]," ",""),"-",""),".",""))</f>
        <v>pensilzhonghwam/bkecil120</v>
      </c>
      <c r="B1844">
        <f>IF(BIASA[[#This Row],[CTN]]=0,"",COUNT($B$2:$B1843)+1)</f>
        <v>1842</v>
      </c>
      <c r="C1844" t="s">
        <v>2129</v>
      </c>
      <c r="D1844" s="9" t="s">
        <v>3012</v>
      </c>
      <c r="E1844">
        <f>SUM(BIASA[[#This Row],[AWAL]]-BIASA[[#This Row],[KELUAR]])</f>
        <v>4</v>
      </c>
      <c r="F1844">
        <v>4</v>
      </c>
      <c r="G1844" t="str">
        <f>IFERROR(INDEX(masuk[CTN],MATCH("B"&amp;ROW()-ROWS($A$1:$A$2),masuk[id],0)),"")</f>
        <v/>
      </c>
      <c r="H1844">
        <f>SUMIF(keluar[concat],BIASA[[#This Row],[concat]],keluar[CTN])</f>
        <v>0</v>
      </c>
      <c r="I1844" s="16" t="str">
        <f>IF(BIASA[[#This Row],[CTN]]=BIASA[[#This Row],[AWAL]],"",BIASA[[#This Row],[CTN]])</f>
        <v/>
      </c>
    </row>
    <row r="1845" spans="1:9" x14ac:dyDescent="0.25">
      <c r="A1845" t="str">
        <f>LOWER(SUBSTITUTE(SUBSTITUTE(SUBSTITUTE(BIASA[[#This Row],[NAMA BARANG]]," ",""),"-",""),".",""))</f>
        <v>pianikaaltoskainb</v>
      </c>
      <c r="B1845">
        <f>IF(BIASA[[#This Row],[CTN]]=0,"",COUNT($B$2:$B1844)+1)</f>
        <v>1843</v>
      </c>
      <c r="C1845" t="s">
        <v>2130</v>
      </c>
      <c r="D1845" s="9" t="s">
        <v>2894</v>
      </c>
      <c r="E1845">
        <f>SUM(BIASA[[#This Row],[AWAL]]-BIASA[[#This Row],[KELUAR]])</f>
        <v>12</v>
      </c>
      <c r="F1845">
        <v>12</v>
      </c>
      <c r="G1845" t="str">
        <f>IFERROR(INDEX(masuk[CTN],MATCH("B"&amp;ROW()-ROWS($A$1:$A$2),masuk[id],0)),"")</f>
        <v/>
      </c>
      <c r="H1845">
        <f>SUMIF(keluar[concat],BIASA[[#This Row],[concat]],keluar[CTN])</f>
        <v>0</v>
      </c>
      <c r="I1845" s="16" t="str">
        <f>IF(BIASA[[#This Row],[CTN]]=BIASA[[#This Row],[AWAL]],"",BIASA[[#This Row],[CTN]])</f>
        <v/>
      </c>
    </row>
    <row r="1846" spans="1:9" x14ac:dyDescent="0.25">
      <c r="A1846" t="str">
        <f>LOWER(SUBSTITUTE(SUBSTITUTE(SUBSTITUTE(BIASA[[#This Row],[NAMA BARANG]]," ",""),"-",""),".",""))</f>
        <v>pianikabrotherp(4)</v>
      </c>
      <c r="B1846">
        <f>IF(BIASA[[#This Row],[CTN]]=0,"",COUNT($B$2:$B1845)+1)</f>
        <v>1844</v>
      </c>
      <c r="C1846" t="s">
        <v>2131</v>
      </c>
      <c r="D1846" s="9" t="s">
        <v>2894</v>
      </c>
      <c r="E1846">
        <f>SUM(BIASA[[#This Row],[AWAL]]-BIASA[[#This Row],[KELUAR]])</f>
        <v>2</v>
      </c>
      <c r="F1846">
        <v>2</v>
      </c>
      <c r="G1846" t="str">
        <f>IFERROR(INDEX(masuk[CTN],MATCH("B"&amp;ROW()-ROWS($A$1:$A$2),masuk[id],0)),"")</f>
        <v/>
      </c>
      <c r="H1846">
        <f>SUMIF(keluar[concat],BIASA[[#This Row],[concat]],keluar[CTN])</f>
        <v>0</v>
      </c>
      <c r="I1846" s="16" t="str">
        <f>IF(BIASA[[#This Row],[CTN]]=BIASA[[#This Row],[AWAL]],"",BIASA[[#This Row],[CTN]])</f>
        <v/>
      </c>
    </row>
    <row r="1847" spans="1:9" x14ac:dyDescent="0.25">
      <c r="A1847" t="str">
        <f>LOWER(SUBSTITUTE(SUBSTITUTE(SUBSTITUTE(BIASA[[#This Row],[NAMA BARANG]]," ",""),"-",""),".",""))</f>
        <v>pianikamarvelkoperbiru</v>
      </c>
      <c r="B1847">
        <f>IF(BIASA[[#This Row],[CTN]]=0,"",COUNT($B$2:$B1846)+1)</f>
        <v>1845</v>
      </c>
      <c r="C1847" t="s">
        <v>2132</v>
      </c>
      <c r="D1847" s="9" t="s">
        <v>2894</v>
      </c>
      <c r="E1847">
        <f>SUM(BIASA[[#This Row],[AWAL]]-BIASA[[#This Row],[KELUAR]])</f>
        <v>5</v>
      </c>
      <c r="F1847">
        <v>5</v>
      </c>
      <c r="G1847" t="str">
        <f>IFERROR(INDEX(masuk[CTN],MATCH("B"&amp;ROW()-ROWS($A$1:$A$2),masuk[id],0)),"")</f>
        <v/>
      </c>
      <c r="H1847">
        <f>SUMIF(keluar[concat],BIASA[[#This Row],[concat]],keluar[CTN])</f>
        <v>0</v>
      </c>
      <c r="I1847" s="16" t="str">
        <f>IF(BIASA[[#This Row],[CTN]]=BIASA[[#This Row],[AWAL]],"",BIASA[[#This Row],[CTN]])</f>
        <v/>
      </c>
    </row>
    <row r="1848" spans="1:9" x14ac:dyDescent="0.25">
      <c r="A1848" t="str">
        <f>LOWER(SUBSTITUTE(SUBSTITUTE(SUBSTITUTE(BIASA[[#This Row],[NAMA BARANG]]," ",""),"-",""),".",""))</f>
        <v>piringcatair003besarkatak</v>
      </c>
      <c r="B1848">
        <f>IF(BIASA[[#This Row],[CTN]]=0,"",COUNT($B$2:$B1847)+1)</f>
        <v>1846</v>
      </c>
      <c r="C1848" t="s">
        <v>2133</v>
      </c>
      <c r="D1848" s="9" t="s">
        <v>231</v>
      </c>
      <c r="E1848">
        <f>SUM(BIASA[[#This Row],[AWAL]]-BIASA[[#This Row],[KELUAR]])</f>
        <v>4</v>
      </c>
      <c r="F1848">
        <v>4</v>
      </c>
      <c r="G1848" t="str">
        <f>IFERROR(INDEX(masuk[CTN],MATCH("B"&amp;ROW()-ROWS($A$1:$A$2),masuk[id],0)),"")</f>
        <v/>
      </c>
      <c r="H1848">
        <f>SUMIF(keluar[concat],BIASA[[#This Row],[concat]],keluar[CTN])</f>
        <v>0</v>
      </c>
      <c r="I1848" s="16" t="str">
        <f>IF(BIASA[[#This Row],[CTN]]=BIASA[[#This Row],[AWAL]],"",BIASA[[#This Row],[CTN]])</f>
        <v/>
      </c>
    </row>
    <row r="1849" spans="1:9" x14ac:dyDescent="0.25">
      <c r="A1849" t="str">
        <f>LOWER(SUBSTITUTE(SUBSTITUTE(SUBSTITUTE(BIASA[[#This Row],[NAMA BARANG]]," ",""),"-",""),".",""))</f>
        <v>piringcatair005sdgkumbang</v>
      </c>
      <c r="B1849">
        <f>IF(BIASA[[#This Row],[CTN]]=0,"",COUNT($B$2:$B1848)+1)</f>
        <v>1847</v>
      </c>
      <c r="C1849" t="s">
        <v>2134</v>
      </c>
      <c r="D1849" s="9" t="s">
        <v>231</v>
      </c>
      <c r="E1849">
        <f>SUM(BIASA[[#This Row],[AWAL]]-BIASA[[#This Row],[KELUAR]])</f>
        <v>4</v>
      </c>
      <c r="F1849">
        <v>4</v>
      </c>
      <c r="G1849" t="str">
        <f>IFERROR(INDEX(masuk[CTN],MATCH("B"&amp;ROW()-ROWS($A$1:$A$2),masuk[id],0)),"")</f>
        <v/>
      </c>
      <c r="H1849">
        <f>SUMIF(keluar[concat],BIASA[[#This Row],[concat]],keluar[CTN])</f>
        <v>0</v>
      </c>
      <c r="I1849" s="16" t="str">
        <f>IF(BIASA[[#This Row],[CTN]]=BIASA[[#This Row],[AWAL]],"",BIASA[[#This Row],[CTN]])</f>
        <v/>
      </c>
    </row>
    <row r="1850" spans="1:9" x14ac:dyDescent="0.25">
      <c r="A1850" t="str">
        <f>LOWER(SUBSTITUTE(SUBSTITUTE(SUBSTITUTE(BIASA[[#This Row],[NAMA BARANG]]," ",""),"-",""),".",""))</f>
        <v>piringcatair006bkumbang</v>
      </c>
      <c r="B1850">
        <f>IF(BIASA[[#This Row],[CTN]]=0,"",COUNT($B$2:$B1849)+1)</f>
        <v>1848</v>
      </c>
      <c r="C1850" t="s">
        <v>2135</v>
      </c>
      <c r="D1850" s="9" t="s">
        <v>231</v>
      </c>
      <c r="E1850">
        <f>SUM(BIASA[[#This Row],[AWAL]]-BIASA[[#This Row],[KELUAR]])</f>
        <v>7</v>
      </c>
      <c r="F1850">
        <v>7</v>
      </c>
      <c r="G1850" t="str">
        <f>IFERROR(INDEX(masuk[CTN],MATCH("B"&amp;ROW()-ROWS($A$1:$A$2),masuk[id],0)),"")</f>
        <v/>
      </c>
      <c r="H1850">
        <f>SUMIF(keluar[concat],BIASA[[#This Row],[concat]],keluar[CTN])</f>
        <v>0</v>
      </c>
      <c r="I1850" s="16" t="str">
        <f>IF(BIASA[[#This Row],[CTN]]=BIASA[[#This Row],[AWAL]],"",BIASA[[#This Row],[CTN]])</f>
        <v/>
      </c>
    </row>
    <row r="1851" spans="1:9" x14ac:dyDescent="0.25">
      <c r="A1851" t="str">
        <f>LOWER(SUBSTITUTE(SUBSTITUTE(SUBSTITUTE(BIASA[[#This Row],[NAMA BARANG]]," ",""),"-",""),".",""))</f>
        <v>piringcatair009bboneka</v>
      </c>
      <c r="B1851">
        <f>IF(BIASA[[#This Row],[CTN]]=0,"",COUNT($B$2:$B1850)+1)</f>
        <v>1849</v>
      </c>
      <c r="C1851" t="s">
        <v>2136</v>
      </c>
      <c r="D1851" s="9" t="s">
        <v>231</v>
      </c>
      <c r="E1851">
        <f>SUM(BIASA[[#This Row],[AWAL]]-BIASA[[#This Row],[KELUAR]])</f>
        <v>14</v>
      </c>
      <c r="F1851">
        <v>14</v>
      </c>
      <c r="G1851" t="str">
        <f>IFERROR(INDEX(masuk[CTN],MATCH("B"&amp;ROW()-ROWS($A$1:$A$2),masuk[id],0)),"")</f>
        <v/>
      </c>
      <c r="H1851">
        <f>SUMIF(keluar[concat],BIASA[[#This Row],[concat]],keluar[CTN])</f>
        <v>0</v>
      </c>
      <c r="I1851" s="16" t="str">
        <f>IF(BIASA[[#This Row],[CTN]]=BIASA[[#This Row],[AWAL]],"",BIASA[[#This Row],[CTN]])</f>
        <v/>
      </c>
    </row>
    <row r="1852" spans="1:9" x14ac:dyDescent="0.25">
      <c r="A1852" t="str">
        <f>LOWER(SUBSTITUTE(SUBSTITUTE(SUBSTITUTE(BIASA[[#This Row],[NAMA BARANG]]," ",""),"-",""),".",""))</f>
        <v>piringcatairbunga</v>
      </c>
      <c r="B1852">
        <f>IF(BIASA[[#This Row],[CTN]]=0,"",COUNT($B$2:$B1851)+1)</f>
        <v>1850</v>
      </c>
      <c r="C1852" t="s">
        <v>2137</v>
      </c>
      <c r="D1852" s="9" t="s">
        <v>233</v>
      </c>
      <c r="E1852">
        <f>SUM(BIASA[[#This Row],[AWAL]]-BIASA[[#This Row],[KELUAR]])</f>
        <v>2</v>
      </c>
      <c r="F1852">
        <v>2</v>
      </c>
      <c r="G1852" t="str">
        <f>IFERROR(INDEX(masuk[CTN],MATCH("B"&amp;ROW()-ROWS($A$1:$A$2),masuk[id],0)),"")</f>
        <v/>
      </c>
      <c r="H1852">
        <f>SUMIF(keluar[concat],BIASA[[#This Row],[concat]],keluar[CTN])</f>
        <v>0</v>
      </c>
      <c r="I1852" s="16" t="str">
        <f>IF(BIASA[[#This Row],[CTN]]=BIASA[[#This Row],[AWAL]],"",BIASA[[#This Row],[CTN]])</f>
        <v/>
      </c>
    </row>
    <row r="1853" spans="1:9" x14ac:dyDescent="0.25">
      <c r="A1853" t="str">
        <f>LOWER(SUBSTITUTE(SUBSTITUTE(SUBSTITUTE(BIASA[[#This Row],[NAMA BARANG]]," ",""),"-",""),".",""))</f>
        <v>piringcatairnakoya108</v>
      </c>
      <c r="B1853">
        <f>IF(BIASA[[#This Row],[CTN]]=0,"",COUNT($B$2:$B1852)+1)</f>
        <v>1851</v>
      </c>
      <c r="C1853" t="s">
        <v>2138</v>
      </c>
      <c r="D1853" s="9" t="s">
        <v>227</v>
      </c>
      <c r="E1853">
        <f>SUM(BIASA[[#This Row],[AWAL]]-BIASA[[#This Row],[KELUAR]])</f>
        <v>1</v>
      </c>
      <c r="F1853">
        <v>1</v>
      </c>
      <c r="G1853" t="str">
        <f>IFERROR(INDEX(masuk[CTN],MATCH("B"&amp;ROW()-ROWS($A$1:$A$2),masuk[id],0)),"")</f>
        <v/>
      </c>
      <c r="H1853">
        <f>SUMIF(keluar[concat],BIASA[[#This Row],[concat]],keluar[CTN])</f>
        <v>0</v>
      </c>
      <c r="I1853" s="16" t="str">
        <f>IF(BIASA[[#This Row],[CTN]]=BIASA[[#This Row],[AWAL]],"",BIASA[[#This Row],[CTN]])</f>
        <v/>
      </c>
    </row>
    <row r="1854" spans="1:9" x14ac:dyDescent="0.25">
      <c r="A1854" t="str">
        <f>LOWER(SUBSTITUTE(SUBSTITUTE(SUBSTITUTE(BIASA[[#This Row],[NAMA BARANG]]," ",""),"-",""),".",""))</f>
        <v>piringcatairsegi(lku)</v>
      </c>
      <c r="B1854">
        <f>IF(BIASA[[#This Row],[CTN]]=0,"",COUNT($B$2:$B1853)+1)</f>
        <v>1852</v>
      </c>
      <c r="C1854" t="s">
        <v>2139</v>
      </c>
      <c r="D1854" s="9" t="s">
        <v>232</v>
      </c>
      <c r="E1854">
        <f>SUM(BIASA[[#This Row],[AWAL]]-BIASA[[#This Row],[KELUAR]])</f>
        <v>2</v>
      </c>
      <c r="F1854">
        <v>2</v>
      </c>
      <c r="G1854" t="str">
        <f>IFERROR(INDEX(masuk[CTN],MATCH("B"&amp;ROW()-ROWS($A$1:$A$2),masuk[id],0)),"")</f>
        <v/>
      </c>
      <c r="H1854">
        <f>SUMIF(keluar[concat],BIASA[[#This Row],[concat]],keluar[CTN])</f>
        <v>0</v>
      </c>
      <c r="I1854" s="16" t="str">
        <f>IF(BIASA[[#This Row],[CTN]]=BIASA[[#This Row],[AWAL]],"",BIASA[[#This Row],[CTN]])</f>
        <v/>
      </c>
    </row>
    <row r="1855" spans="1:9" x14ac:dyDescent="0.25">
      <c r="A1855" t="str">
        <f>LOWER(SUBSTITUTE(SUBSTITUTE(SUBSTITUTE(BIASA[[#This Row],[NAMA BARANG]]," ",""),"-",""),".",""))</f>
        <v>piringcatairsegi(lku)</v>
      </c>
      <c r="B1855">
        <f>IF(BIASA[[#This Row],[CTN]]=0,"",COUNT($B$2:$B1854)+1)</f>
        <v>1853</v>
      </c>
      <c r="C1855" t="s">
        <v>2139</v>
      </c>
      <c r="D1855" s="9" t="s">
        <v>2792</v>
      </c>
      <c r="E1855">
        <f>SUM(BIASA[[#This Row],[AWAL]]-BIASA[[#This Row],[KELUAR]])</f>
        <v>20</v>
      </c>
      <c r="F1855">
        <v>20</v>
      </c>
      <c r="G1855" t="str">
        <f>IFERROR(INDEX(masuk[CTN],MATCH("B"&amp;ROW()-ROWS($A$1:$A$2),masuk[id],0)),"")</f>
        <v/>
      </c>
      <c r="H1855">
        <f>SUMIF(keluar[concat],BIASA[[#This Row],[concat]],keluar[CTN])</f>
        <v>0</v>
      </c>
      <c r="I1855" s="16" t="str">
        <f>IF(BIASA[[#This Row],[CTN]]=BIASA[[#This Row],[AWAL]],"",BIASA[[#This Row],[CTN]])</f>
        <v/>
      </c>
    </row>
    <row r="1856" spans="1:9" x14ac:dyDescent="0.25">
      <c r="A1856" t="str">
        <f>LOWER(SUBSTITUTE(SUBSTITUTE(SUBSTITUTE(BIASA[[#This Row],[NAMA BARANG]]," ",""),"-",""),".",""))</f>
        <v>pisauukir4pc</v>
      </c>
      <c r="B1856">
        <f>IF(BIASA[[#This Row],[CTN]]=0,"",COUNT($B$2:$B1855)+1)</f>
        <v>1854</v>
      </c>
      <c r="C1856" t="s">
        <v>2140</v>
      </c>
      <c r="D1856" s="9" t="s">
        <v>222</v>
      </c>
      <c r="E1856">
        <f>SUM(BIASA[[#This Row],[AWAL]]-BIASA[[#This Row],[KELUAR]])</f>
        <v>1</v>
      </c>
      <c r="F1856">
        <v>1</v>
      </c>
      <c r="G1856" t="str">
        <f>IFERROR(INDEX(masuk[CTN],MATCH("B"&amp;ROW()-ROWS($A$1:$A$2),masuk[id],0)),"")</f>
        <v/>
      </c>
      <c r="H1856">
        <f>SUMIF(keluar[concat],BIASA[[#This Row],[concat]],keluar[CTN])</f>
        <v>0</v>
      </c>
      <c r="I1856" s="16" t="str">
        <f>IF(BIASA[[#This Row],[CTN]]=BIASA[[#This Row],[AWAL]],"",BIASA[[#This Row],[CTN]])</f>
        <v/>
      </c>
    </row>
    <row r="1857" spans="1:9" x14ac:dyDescent="0.25">
      <c r="A1857" t="str">
        <f>LOWER(SUBSTITUTE(SUBSTITUTE(SUBSTITUTE(BIASA[[#This Row],[NAMA BARANG]]," ",""),"-",""),".",""))</f>
        <v>pita18polosmotif</v>
      </c>
      <c r="B1857">
        <f>IF(BIASA[[#This Row],[CTN]]=0,"",COUNT($B$2:$B1856)+1)</f>
        <v>1855</v>
      </c>
      <c r="C1857" t="s">
        <v>2141</v>
      </c>
      <c r="D1857" s="9">
        <v>2400</v>
      </c>
      <c r="E1857">
        <f>SUM(BIASA[[#This Row],[AWAL]]-BIASA[[#This Row],[KELUAR]])</f>
        <v>4</v>
      </c>
      <c r="F1857">
        <v>4</v>
      </c>
      <c r="G1857" t="str">
        <f>IFERROR(INDEX(masuk[CTN],MATCH("B"&amp;ROW()-ROWS($A$1:$A$2),masuk[id],0)),"")</f>
        <v/>
      </c>
      <c r="H1857">
        <f>SUMIF(keluar[concat],BIASA[[#This Row],[concat]],keluar[CTN])</f>
        <v>0</v>
      </c>
      <c r="I1857" s="16" t="str">
        <f>IF(BIASA[[#This Row],[CTN]]=BIASA[[#This Row],[AWAL]],"",BIASA[[#This Row],[CTN]])</f>
        <v/>
      </c>
    </row>
    <row r="1858" spans="1:9" x14ac:dyDescent="0.25">
      <c r="A1858" t="str">
        <f>LOWER(SUBSTITUTE(SUBSTITUTE(SUBSTITUTE(BIASA[[#This Row],[NAMA BARANG]]," ",""),"-",""),".",""))</f>
        <v>pita18rendamotif</v>
      </c>
      <c r="B1858">
        <f>IF(BIASA[[#This Row],[CTN]]=0,"",COUNT($B$2:$B1857)+1)</f>
        <v>1856</v>
      </c>
      <c r="C1858" t="s">
        <v>2142</v>
      </c>
      <c r="D1858" s="9">
        <v>2400</v>
      </c>
      <c r="E1858">
        <f>SUM(BIASA[[#This Row],[AWAL]]-BIASA[[#This Row],[KELUAR]])</f>
        <v>6</v>
      </c>
      <c r="F1858">
        <v>6</v>
      </c>
      <c r="G1858" t="str">
        <f>IFERROR(INDEX(masuk[CTN],MATCH("B"&amp;ROW()-ROWS($A$1:$A$2),masuk[id],0)),"")</f>
        <v/>
      </c>
      <c r="H1858">
        <f>SUMIF(keluar[concat],BIASA[[#This Row],[concat]],keluar[CTN])</f>
        <v>0</v>
      </c>
      <c r="I1858" s="16" t="str">
        <f>IF(BIASA[[#This Row],[CTN]]=BIASA[[#This Row],[AWAL]],"",BIASA[[#This Row],[CTN]])</f>
        <v/>
      </c>
    </row>
    <row r="1859" spans="1:9" x14ac:dyDescent="0.25">
      <c r="A1859" t="str">
        <f>LOWER(SUBSTITUTE(SUBSTITUTE(SUBSTITUTE(BIASA[[#This Row],[NAMA BARANG]]," ",""),"-",""),".",""))</f>
        <v>pita30rendamotif</v>
      </c>
      <c r="B1859">
        <f>IF(BIASA[[#This Row],[CTN]]=0,"",COUNT($B$2:$B1858)+1)</f>
        <v>1857</v>
      </c>
      <c r="C1859" t="s">
        <v>2143</v>
      </c>
      <c r="D1859" s="9">
        <v>1200</v>
      </c>
      <c r="E1859">
        <f>SUM(BIASA[[#This Row],[AWAL]]-BIASA[[#This Row],[KELUAR]])</f>
        <v>1</v>
      </c>
      <c r="F1859">
        <v>1</v>
      </c>
      <c r="G1859" t="str">
        <f>IFERROR(INDEX(masuk[CTN],MATCH("B"&amp;ROW()-ROWS($A$1:$A$2),masuk[id],0)),"")</f>
        <v/>
      </c>
      <c r="H1859">
        <f>SUMIF(keluar[concat],BIASA[[#This Row],[concat]],keluar[CTN])</f>
        <v>0</v>
      </c>
      <c r="I1859" s="16" t="str">
        <f>IF(BIASA[[#This Row],[CTN]]=BIASA[[#This Row],[AWAL]],"",BIASA[[#This Row],[CTN]])</f>
        <v/>
      </c>
    </row>
    <row r="1860" spans="1:9" x14ac:dyDescent="0.25">
      <c r="A1860" t="str">
        <f>LOWER(SUBSTITUTE(SUBSTITUTE(SUBSTITUTE(BIASA[[#This Row],[NAMA BARANG]]," ",""),"-",""),".",""))</f>
        <v>pitajepangmotif</v>
      </c>
      <c r="B1860">
        <f>IF(BIASA[[#This Row],[CTN]]=0,"",COUNT($B$2:$B1859)+1)</f>
        <v>1858</v>
      </c>
      <c r="C1860" t="s">
        <v>2144</v>
      </c>
      <c r="D1860" s="9">
        <v>40</v>
      </c>
      <c r="E1860">
        <f>SUM(BIASA[[#This Row],[AWAL]]-BIASA[[#This Row],[KELUAR]])</f>
        <v>11</v>
      </c>
      <c r="F1860">
        <v>11</v>
      </c>
      <c r="G1860" t="str">
        <f>IFERROR(INDEX(masuk[CTN],MATCH("B"&amp;ROW()-ROWS($A$1:$A$2),masuk[id],0)),"")</f>
        <v/>
      </c>
      <c r="H1860">
        <f>SUMIF(keluar[concat],BIASA[[#This Row],[concat]],keluar[CTN])</f>
        <v>0</v>
      </c>
      <c r="I1860" s="16" t="str">
        <f>IF(BIASA[[#This Row],[CTN]]=BIASA[[#This Row],[AWAL]],"",BIASA[[#This Row],[CTN]])</f>
        <v/>
      </c>
    </row>
    <row r="1861" spans="1:9" x14ac:dyDescent="0.25">
      <c r="A1861" t="str">
        <f>LOWER(SUBSTITUTE(SUBSTITUTE(SUBSTITUTE(BIASA[[#This Row],[NAMA BARANG]]," ",""),"-",""),".",""))</f>
        <v>pitajepangpolosb</v>
      </c>
      <c r="B1861">
        <f>IF(BIASA[[#This Row],[CTN]]=0,"",COUNT($B$2:$B1860)+1)</f>
        <v>1859</v>
      </c>
      <c r="C1861" t="s">
        <v>2145</v>
      </c>
      <c r="D1861" s="9">
        <v>40</v>
      </c>
      <c r="E1861">
        <f>SUM(BIASA[[#This Row],[AWAL]]-BIASA[[#This Row],[KELUAR]])</f>
        <v>14</v>
      </c>
      <c r="F1861">
        <v>14</v>
      </c>
      <c r="G1861" t="str">
        <f>IFERROR(INDEX(masuk[CTN],MATCH("B"&amp;ROW()-ROWS($A$1:$A$2),masuk[id],0)),"")</f>
        <v/>
      </c>
      <c r="H1861">
        <f>SUMIF(keluar[concat],BIASA[[#This Row],[concat]],keluar[CTN])</f>
        <v>0</v>
      </c>
      <c r="I1861" s="16" t="str">
        <f>IF(BIASA[[#This Row],[CTN]]=BIASA[[#This Row],[AWAL]],"",BIASA[[#This Row],[CTN]])</f>
        <v/>
      </c>
    </row>
    <row r="1862" spans="1:9" x14ac:dyDescent="0.25">
      <c r="A1862" t="str">
        <f>LOWER(SUBSTITUTE(SUBSTITUTE(SUBSTITUTE(BIASA[[#This Row],[NAMA BARANG]]," ",""),"-",""),".",""))</f>
        <v>pitakadols301</v>
      </c>
      <c r="B1862">
        <f>IF(BIASA[[#This Row],[CTN]]=0,"",COUNT($B$2:$B1861)+1)</f>
        <v>1860</v>
      </c>
      <c r="C1862" t="s">
        <v>2146</v>
      </c>
      <c r="D1862" s="9">
        <v>1500</v>
      </c>
      <c r="E1862">
        <f>SUM(BIASA[[#This Row],[AWAL]]-BIASA[[#This Row],[KELUAR]])</f>
        <v>2</v>
      </c>
      <c r="F1862">
        <v>2</v>
      </c>
      <c r="G1862" t="str">
        <f>IFERROR(INDEX(masuk[CTN],MATCH("B"&amp;ROW()-ROWS($A$1:$A$2),masuk[id],0)),"")</f>
        <v/>
      </c>
      <c r="H1862">
        <f>SUMIF(keluar[concat],BIASA[[#This Row],[concat]],keluar[CTN])</f>
        <v>0</v>
      </c>
      <c r="I1862" s="16" t="str">
        <f>IF(BIASA[[#This Row],[CTN]]=BIASA[[#This Row],[AWAL]],"",BIASA[[#This Row],[CTN]])</f>
        <v/>
      </c>
    </row>
    <row r="1863" spans="1:9" x14ac:dyDescent="0.25">
      <c r="A1863" t="str">
        <f>LOWER(SUBSTITUTE(SUBSTITUTE(SUBSTITUTE(BIASA[[#This Row],[NAMA BARANG]]," ",""),"-",""),".",""))</f>
        <v>pitatarik18rendamotif</v>
      </c>
      <c r="B1863">
        <f>IF(BIASA[[#This Row],[CTN]]=0,"",COUNT($B$2:$B1862)+1)</f>
        <v>1861</v>
      </c>
      <c r="C1863" t="s">
        <v>2147</v>
      </c>
      <c r="D1863" s="9">
        <v>2400</v>
      </c>
      <c r="E1863">
        <f>SUM(BIASA[[#This Row],[AWAL]]-BIASA[[#This Row],[KELUAR]])</f>
        <v>5</v>
      </c>
      <c r="F1863">
        <v>5</v>
      </c>
      <c r="G1863" t="str">
        <f>IFERROR(INDEX(masuk[CTN],MATCH("B"&amp;ROW()-ROWS($A$1:$A$2),masuk[id],0)),"")</f>
        <v/>
      </c>
      <c r="H1863">
        <f>SUMIF(keluar[concat],BIASA[[#This Row],[concat]],keluar[CTN])</f>
        <v>0</v>
      </c>
      <c r="I1863" s="16" t="str">
        <f>IF(BIASA[[#This Row],[CTN]]=BIASA[[#This Row],[AWAL]],"",BIASA[[#This Row],[CTN]])</f>
        <v/>
      </c>
    </row>
    <row r="1864" spans="1:9" x14ac:dyDescent="0.25">
      <c r="A1864" t="str">
        <f>LOWER(SUBSTITUTE(SUBSTITUTE(SUBSTITUTE(BIASA[[#This Row],[NAMA BARANG]]," ",""),"-",""),".",""))</f>
        <v>pitatarik23listgold</v>
      </c>
      <c r="B1864">
        <f>IF(BIASA[[#This Row],[CTN]]=0,"",COUNT($B$2:$B1863)+1)</f>
        <v>1862</v>
      </c>
      <c r="C1864" t="s">
        <v>2148</v>
      </c>
      <c r="D1864" s="9">
        <v>2000</v>
      </c>
      <c r="E1864">
        <f>SUM(BIASA[[#This Row],[AWAL]]-BIASA[[#This Row],[KELUAR]])</f>
        <v>6</v>
      </c>
      <c r="F1864">
        <v>6</v>
      </c>
      <c r="G1864" t="str">
        <f>IFERROR(INDEX(masuk[CTN],MATCH("B"&amp;ROW()-ROWS($A$1:$A$2),masuk[id],0)),"")</f>
        <v/>
      </c>
      <c r="H1864">
        <f>SUMIF(keluar[concat],BIASA[[#This Row],[concat]],keluar[CTN])</f>
        <v>0</v>
      </c>
      <c r="I1864" s="16" t="str">
        <f>IF(BIASA[[#This Row],[CTN]]=BIASA[[#This Row],[AWAL]],"",BIASA[[#This Row],[CTN]])</f>
        <v/>
      </c>
    </row>
    <row r="1865" spans="1:9" x14ac:dyDescent="0.25">
      <c r="A1865" t="str">
        <f>LOWER(SUBSTITUTE(SUBSTITUTE(SUBSTITUTE(BIASA[[#This Row],[NAMA BARANG]]," ",""),"-",""),".",""))</f>
        <v>pitatarik23motifpolos</v>
      </c>
      <c r="B1865">
        <f>IF(BIASA[[#This Row],[CTN]]=0,"",COUNT($B$2:$B1864)+1)</f>
        <v>1863</v>
      </c>
      <c r="C1865" t="s">
        <v>2149</v>
      </c>
      <c r="D1865" s="9">
        <v>2000</v>
      </c>
      <c r="E1865">
        <f>SUM(BIASA[[#This Row],[AWAL]]-BIASA[[#This Row],[KELUAR]])</f>
        <v>3</v>
      </c>
      <c r="F1865">
        <v>3</v>
      </c>
      <c r="G1865" t="str">
        <f>IFERROR(INDEX(masuk[CTN],MATCH("B"&amp;ROW()-ROWS($A$1:$A$2),masuk[id],0)),"")</f>
        <v/>
      </c>
      <c r="H1865">
        <f>SUMIF(keluar[concat],BIASA[[#This Row],[concat]],keluar[CTN])</f>
        <v>0</v>
      </c>
      <c r="I1865" s="16" t="str">
        <f>IF(BIASA[[#This Row],[CTN]]=BIASA[[#This Row],[AWAL]],"",BIASA[[#This Row],[CTN]])</f>
        <v/>
      </c>
    </row>
    <row r="1866" spans="1:9" x14ac:dyDescent="0.25">
      <c r="A1866" t="str">
        <f>LOWER(SUBSTITUTE(SUBSTITUTE(SUBSTITUTE(BIASA[[#This Row],[NAMA BARANG]]," ",""),"-",""),".",""))</f>
        <v>pitatarik30listemas</v>
      </c>
      <c r="B1866">
        <f>IF(BIASA[[#This Row],[CTN]]=0,"",COUNT($B$2:$B1865)+1)</f>
        <v>1864</v>
      </c>
      <c r="C1866" t="s">
        <v>2150</v>
      </c>
      <c r="D1866" s="9" t="s">
        <v>2783</v>
      </c>
      <c r="E1866">
        <f>SUM(BIASA[[#This Row],[AWAL]]-BIASA[[#This Row],[KELUAR]])</f>
        <v>19</v>
      </c>
      <c r="F1866">
        <v>19</v>
      </c>
      <c r="G1866" t="str">
        <f>IFERROR(INDEX(masuk[CTN],MATCH("B"&amp;ROW()-ROWS($A$1:$A$2),masuk[id],0)),"")</f>
        <v/>
      </c>
      <c r="H1866">
        <f>SUMIF(keluar[concat],BIASA[[#This Row],[concat]],keluar[CTN])</f>
        <v>0</v>
      </c>
      <c r="I1866" s="16" t="str">
        <f>IF(BIASA[[#This Row],[CTN]]=BIASA[[#This Row],[AWAL]],"",BIASA[[#This Row],[CTN]])</f>
        <v/>
      </c>
    </row>
    <row r="1867" spans="1:9" x14ac:dyDescent="0.25">
      <c r="A1867" t="str">
        <f>LOWER(SUBSTITUTE(SUBSTITUTE(SUBSTITUTE(BIASA[[#This Row],[NAMA BARANG]]," ",""),"-",""),".",""))</f>
        <v>pitatarik30renda</v>
      </c>
      <c r="B1867">
        <f>IF(BIASA[[#This Row],[CTN]]=0,"",COUNT($B$2:$B1866)+1)</f>
        <v>1865</v>
      </c>
      <c r="C1867" t="s">
        <v>2151</v>
      </c>
      <c r="D1867" s="9">
        <v>1200</v>
      </c>
      <c r="E1867">
        <f>SUM(BIASA[[#This Row],[AWAL]]-BIASA[[#This Row],[KELUAR]])</f>
        <v>5</v>
      </c>
      <c r="F1867">
        <v>5</v>
      </c>
      <c r="G1867" t="str">
        <f>IFERROR(INDEX(masuk[CTN],MATCH("B"&amp;ROW()-ROWS($A$1:$A$2),masuk[id],0)),"")</f>
        <v/>
      </c>
      <c r="H1867">
        <f>SUMIF(keluar[concat],BIASA[[#This Row],[concat]],keluar[CTN])</f>
        <v>0</v>
      </c>
      <c r="I1867" s="16" t="str">
        <f>IF(BIASA[[#This Row],[CTN]]=BIASA[[#This Row],[AWAL]],"",BIASA[[#This Row],[CTN]])</f>
        <v/>
      </c>
    </row>
    <row r="1868" spans="1:9" x14ac:dyDescent="0.25">
      <c r="A1868" t="str">
        <f>LOWER(SUBSTITUTE(SUBSTITUTE(SUBSTITUTE(BIASA[[#This Row],[NAMA BARANG]]," ",""),"-",""),".",""))</f>
        <v>pompabalon0201</v>
      </c>
      <c r="B1868">
        <f>IF(BIASA[[#This Row],[CTN]]=0,"",COUNT($B$2:$B1867)+1)</f>
        <v>1866</v>
      </c>
      <c r="C1868" t="s">
        <v>2152</v>
      </c>
      <c r="D1868" s="9" t="s">
        <v>218</v>
      </c>
      <c r="E1868">
        <f>SUM(BIASA[[#This Row],[AWAL]]-BIASA[[#This Row],[KELUAR]])</f>
        <v>2</v>
      </c>
      <c r="F1868">
        <v>2</v>
      </c>
      <c r="G1868" t="str">
        <f>IFERROR(INDEX(masuk[CTN],MATCH("B"&amp;ROW()-ROWS($A$1:$A$2),masuk[id],0)),"")</f>
        <v/>
      </c>
      <c r="H1868">
        <f>SUMIF(keluar[concat],BIASA[[#This Row],[concat]],keluar[CTN])</f>
        <v>0</v>
      </c>
      <c r="I1868" s="16" t="str">
        <f>IF(BIASA[[#This Row],[CTN]]=BIASA[[#This Row],[AWAL]],"",BIASA[[#This Row],[CTN]])</f>
        <v/>
      </c>
    </row>
    <row r="1869" spans="1:9" x14ac:dyDescent="0.25">
      <c r="A1869" t="str">
        <f>LOWER(SUBSTITUTE(SUBSTITUTE(SUBSTITUTE(BIASA[[#This Row],[NAMA BARANG]]," ",""),"-",""),".",""))</f>
        <v>pompabalon0201(b)</v>
      </c>
      <c r="B1869">
        <f>IF(BIASA[[#This Row],[CTN]]=0,"",COUNT($B$2:$B1868)+1)</f>
        <v>1867</v>
      </c>
      <c r="C1869" t="s">
        <v>2153</v>
      </c>
      <c r="D1869" s="9">
        <v>100</v>
      </c>
      <c r="E1869">
        <f>SUM(BIASA[[#This Row],[AWAL]]-BIASA[[#This Row],[KELUAR]])</f>
        <v>9</v>
      </c>
      <c r="F1869">
        <v>9</v>
      </c>
      <c r="G1869" t="str">
        <f>IFERROR(INDEX(masuk[CTN],MATCH("B"&amp;ROW()-ROWS($A$1:$A$2),masuk[id],0)),"")</f>
        <v/>
      </c>
      <c r="H1869">
        <f>SUMIF(keluar[concat],BIASA[[#This Row],[concat]],keluar[CTN])</f>
        <v>0</v>
      </c>
      <c r="I1869" s="16" t="str">
        <f>IF(BIASA[[#This Row],[CTN]]=BIASA[[#This Row],[AWAL]],"",BIASA[[#This Row],[CTN]])</f>
        <v/>
      </c>
    </row>
    <row r="1870" spans="1:9" x14ac:dyDescent="0.25">
      <c r="A1870" t="str">
        <f>LOWER(SUBSTITUTE(SUBSTITUTE(SUBSTITUTE(BIASA[[#This Row],[NAMA BARANG]]," ",""),"-",""),".",""))</f>
        <v>pompabalon0203/0014(k)</v>
      </c>
      <c r="B1870">
        <f>IF(BIASA[[#This Row],[CTN]]=0,"",COUNT($B$2:$B1869)+1)</f>
        <v>1868</v>
      </c>
      <c r="C1870" t="s">
        <v>2154</v>
      </c>
      <c r="D1870" s="9">
        <v>100</v>
      </c>
      <c r="E1870">
        <f>SUM(BIASA[[#This Row],[AWAL]]-BIASA[[#This Row],[KELUAR]])</f>
        <v>8</v>
      </c>
      <c r="F1870">
        <v>8</v>
      </c>
      <c r="G1870" t="str">
        <f>IFERROR(INDEX(masuk[CTN],MATCH("B"&amp;ROW()-ROWS($A$1:$A$2),masuk[id],0)),"")</f>
        <v/>
      </c>
      <c r="H1870">
        <f>SUMIF(keluar[concat],BIASA[[#This Row],[concat]],keluar[CTN])</f>
        <v>0</v>
      </c>
      <c r="I1870" s="16" t="str">
        <f>IF(BIASA[[#This Row],[CTN]]=BIASA[[#This Row],[AWAL]],"",BIASA[[#This Row],[CTN]])</f>
        <v/>
      </c>
    </row>
    <row r="1871" spans="1:9" x14ac:dyDescent="0.25">
      <c r="A1871" t="str">
        <f>LOWER(SUBSTITUTE(SUBSTITUTE(SUBSTITUTE(BIASA[[#This Row],[NAMA BARANG]]," ",""),"-",""),".",""))</f>
        <v>postit889kpony</v>
      </c>
      <c r="B1871">
        <f>IF(BIASA[[#This Row],[CTN]]=0,"",COUNT($B$2:$B1870)+1)</f>
        <v>1869</v>
      </c>
      <c r="C1871" t="s">
        <v>2155</v>
      </c>
      <c r="D1871" s="9">
        <v>1200</v>
      </c>
      <c r="E1871">
        <f>SUM(BIASA[[#This Row],[AWAL]]-BIASA[[#This Row],[KELUAR]])</f>
        <v>4</v>
      </c>
      <c r="F1871">
        <v>4</v>
      </c>
      <c r="G1871" t="str">
        <f>IFERROR(INDEX(masuk[CTN],MATCH("B"&amp;ROW()-ROWS($A$1:$A$2),masuk[id],0)),"")</f>
        <v/>
      </c>
      <c r="H1871">
        <f>SUMIF(keluar[concat],BIASA[[#This Row],[concat]],keluar[CTN])</f>
        <v>0</v>
      </c>
      <c r="I1871" s="16" t="str">
        <f>IF(BIASA[[#This Row],[CTN]]=BIASA[[#This Row],[AWAL]],"",BIASA[[#This Row],[CTN]])</f>
        <v/>
      </c>
    </row>
    <row r="1872" spans="1:9" x14ac:dyDescent="0.25">
      <c r="A1872" t="str">
        <f>LOWER(SUBSTITUTE(SUBSTITUTE(SUBSTITUTE(BIASA[[#This Row],[NAMA BARANG]]," ",""),"-",""),".",""))</f>
        <v>postit9615</v>
      </c>
      <c r="B1872">
        <f>IF(BIASA[[#This Row],[CTN]]=0,"",COUNT($B$2:$B1871)+1)</f>
        <v>1870</v>
      </c>
      <c r="C1872" t="s">
        <v>2156</v>
      </c>
      <c r="D1872" s="9">
        <v>1200</v>
      </c>
      <c r="E1872">
        <f>SUM(BIASA[[#This Row],[AWAL]]-BIASA[[#This Row],[KELUAR]])</f>
        <v>1</v>
      </c>
      <c r="F1872">
        <v>1</v>
      </c>
      <c r="G1872" t="str">
        <f>IFERROR(INDEX(masuk[CTN],MATCH("B"&amp;ROW()-ROWS($A$1:$A$2),masuk[id],0)),"")</f>
        <v/>
      </c>
      <c r="H1872">
        <f>SUMIF(keluar[concat],BIASA[[#This Row],[concat]],keluar[CTN])</f>
        <v>0</v>
      </c>
      <c r="I1872" s="16" t="str">
        <f>IF(BIASA[[#This Row],[CTN]]=BIASA[[#This Row],[AWAL]],"",BIASA[[#This Row],[CTN]])</f>
        <v/>
      </c>
    </row>
    <row r="1873" spans="1:9" x14ac:dyDescent="0.25">
      <c r="A1873" t="str">
        <f>LOWER(SUBSTITUTE(SUBSTITUTE(SUBSTITUTE(BIASA[[#This Row],[NAMA BARANG]]," ",""),"-",""),".",""))</f>
        <v>postit9620</v>
      </c>
      <c r="B1873">
        <f>IF(BIASA[[#This Row],[CTN]]=0,"",COUNT($B$2:$B1872)+1)</f>
        <v>1871</v>
      </c>
      <c r="C1873" t="s">
        <v>2157</v>
      </c>
      <c r="D1873" s="9">
        <v>1200</v>
      </c>
      <c r="E1873">
        <f>SUM(BIASA[[#This Row],[AWAL]]-BIASA[[#This Row],[KELUAR]])</f>
        <v>1</v>
      </c>
      <c r="F1873">
        <v>1</v>
      </c>
      <c r="G1873" t="str">
        <f>IFERROR(INDEX(masuk[CTN],MATCH("B"&amp;ROW()-ROWS($A$1:$A$2),masuk[id],0)),"")</f>
        <v/>
      </c>
      <c r="H1873">
        <f>SUMIF(keluar[concat],BIASA[[#This Row],[concat]],keluar[CTN])</f>
        <v>0</v>
      </c>
      <c r="I1873" s="16" t="str">
        <f>IF(BIASA[[#This Row],[CTN]]=BIASA[[#This Row],[AWAL]],"",BIASA[[#This Row],[CTN]])</f>
        <v/>
      </c>
    </row>
    <row r="1874" spans="1:9" x14ac:dyDescent="0.25">
      <c r="A1874" t="str">
        <f>LOWER(SUBSTITUTE(SUBSTITUTE(SUBSTITUTE(BIASA[[#This Row],[NAMA BARANG]]," ",""),"-",""),".",""))</f>
        <v>postit9621</v>
      </c>
      <c r="B1874">
        <f>IF(BIASA[[#This Row],[CTN]]=0,"",COUNT($B$2:$B1873)+1)</f>
        <v>1872</v>
      </c>
      <c r="C1874" t="s">
        <v>2158</v>
      </c>
      <c r="D1874" s="9">
        <v>1200</v>
      </c>
      <c r="E1874">
        <f>SUM(BIASA[[#This Row],[AWAL]]-BIASA[[#This Row],[KELUAR]])</f>
        <v>19</v>
      </c>
      <c r="F1874">
        <v>19</v>
      </c>
      <c r="G1874" t="str">
        <f>IFERROR(INDEX(masuk[CTN],MATCH("B"&amp;ROW()-ROWS($A$1:$A$2),masuk[id],0)),"")</f>
        <v/>
      </c>
      <c r="H1874">
        <f>SUMIF(keluar[concat],BIASA[[#This Row],[concat]],keluar[CTN])</f>
        <v>0</v>
      </c>
      <c r="I1874" s="16" t="str">
        <f>IF(BIASA[[#This Row],[CTN]]=BIASA[[#This Row],[AWAL]],"",BIASA[[#This Row],[CTN]])</f>
        <v/>
      </c>
    </row>
    <row r="1875" spans="1:9" x14ac:dyDescent="0.25">
      <c r="A1875" t="str">
        <f>LOWER(SUBSTITUTE(SUBSTITUTE(SUBSTITUTE(BIASA[[#This Row],[NAMA BARANG]]," ",""),"-",""),".",""))</f>
        <v>postitkertas8899y</v>
      </c>
      <c r="B1875">
        <f>IF(BIASA[[#This Row],[CTN]]=0,"",COUNT($B$2:$B1874)+1)</f>
        <v>1873</v>
      </c>
      <c r="C1875" t="s">
        <v>2159</v>
      </c>
      <c r="D1875" s="9">
        <v>1200</v>
      </c>
      <c r="E1875">
        <f>SUM(BIASA[[#This Row],[AWAL]]-BIASA[[#This Row],[KELUAR]])</f>
        <v>2</v>
      </c>
      <c r="F1875">
        <v>2</v>
      </c>
      <c r="G1875" t="str">
        <f>IFERROR(INDEX(masuk[CTN],MATCH("B"&amp;ROW()-ROWS($A$1:$A$2),masuk[id],0)),"")</f>
        <v/>
      </c>
      <c r="H1875">
        <f>SUMIF(keluar[concat],BIASA[[#This Row],[concat]],keluar[CTN])</f>
        <v>0</v>
      </c>
      <c r="I1875" s="16" t="str">
        <f>IF(BIASA[[#This Row],[CTN]]=BIASA[[#This Row],[AWAL]],"",BIASA[[#This Row],[CTN]])</f>
        <v/>
      </c>
    </row>
    <row r="1876" spans="1:9" x14ac:dyDescent="0.25">
      <c r="A1876" t="str">
        <f>LOWER(SUBSTITUTE(SUBSTITUTE(SUBSTITUTE(BIASA[[#This Row],[NAMA BARANG]]," ",""),"-",""),".",""))</f>
        <v>postitpf1368</v>
      </c>
      <c r="B1876">
        <f>IF(BIASA[[#This Row],[CTN]]=0,"",COUNT($B$2:$B1875)+1)</f>
        <v>1874</v>
      </c>
      <c r="C1876" t="s">
        <v>2160</v>
      </c>
      <c r="D1876" s="9" t="s">
        <v>2805</v>
      </c>
      <c r="E1876">
        <f>SUM(BIASA[[#This Row],[AWAL]]-BIASA[[#This Row],[KELUAR]])</f>
        <v>6</v>
      </c>
      <c r="F1876">
        <v>6</v>
      </c>
      <c r="G1876" t="str">
        <f>IFERROR(INDEX(masuk[CTN],MATCH("B"&amp;ROW()-ROWS($A$1:$A$2),masuk[id],0)),"")</f>
        <v/>
      </c>
      <c r="H1876">
        <f>SUMIF(keluar[concat],BIASA[[#This Row],[concat]],keluar[CTN])</f>
        <v>0</v>
      </c>
      <c r="I1876" s="16" t="str">
        <f>IF(BIASA[[#This Row],[CTN]]=BIASA[[#This Row],[AWAL]],"",BIASA[[#This Row],[CTN]])</f>
        <v/>
      </c>
    </row>
    <row r="1877" spans="1:9" x14ac:dyDescent="0.25">
      <c r="A1877" t="str">
        <f>LOWER(SUBSTITUTE(SUBSTITUTE(SUBSTITUTE(BIASA[[#This Row],[NAMA BARANG]]," ",""),"-",""),".",""))</f>
        <v>postitpf1899(1)/2899(8)</v>
      </c>
      <c r="B1877">
        <f>IF(BIASA[[#This Row],[CTN]]=0,"",COUNT($B$2:$B1876)+1)</f>
        <v>1875</v>
      </c>
      <c r="C1877" t="s">
        <v>2161</v>
      </c>
      <c r="D1877" s="9" t="s">
        <v>2805</v>
      </c>
      <c r="E1877">
        <f>SUM(BIASA[[#This Row],[AWAL]]-BIASA[[#This Row],[KELUAR]])</f>
        <v>9</v>
      </c>
      <c r="F1877">
        <v>9</v>
      </c>
      <c r="G1877" t="str">
        <f>IFERROR(INDEX(masuk[CTN],MATCH("B"&amp;ROW()-ROWS($A$1:$A$2),masuk[id],0)),"")</f>
        <v/>
      </c>
      <c r="H1877">
        <f>SUMIF(keluar[concat],BIASA[[#This Row],[concat]],keluar[CTN])</f>
        <v>0</v>
      </c>
      <c r="I1877" s="16" t="str">
        <f>IF(BIASA[[#This Row],[CTN]]=BIASA[[#This Row],[AWAL]],"",BIASA[[#This Row],[CTN]])</f>
        <v/>
      </c>
    </row>
    <row r="1878" spans="1:9" x14ac:dyDescent="0.25">
      <c r="A1878" t="str">
        <f>LOWER(SUBSTITUTE(SUBSTITUTE(SUBSTITUTE(BIASA[[#This Row],[NAMA BARANG]]," ",""),"-",""),".",""))</f>
        <v>postitpf2368</v>
      </c>
      <c r="B1878">
        <f>IF(BIASA[[#This Row],[CTN]]=0,"",COUNT($B$2:$B1877)+1)</f>
        <v>1876</v>
      </c>
      <c r="C1878" t="s">
        <v>2162</v>
      </c>
      <c r="D1878" s="9" t="s">
        <v>2805</v>
      </c>
      <c r="E1878">
        <f>SUM(BIASA[[#This Row],[AWAL]]-BIASA[[#This Row],[KELUAR]])</f>
        <v>1</v>
      </c>
      <c r="F1878">
        <v>1</v>
      </c>
      <c r="G1878" t="str">
        <f>IFERROR(INDEX(masuk[CTN],MATCH("B"&amp;ROW()-ROWS($A$1:$A$2),masuk[id],0)),"")</f>
        <v/>
      </c>
      <c r="H1878">
        <f>SUMIF(keluar[concat],BIASA[[#This Row],[concat]],keluar[CTN])</f>
        <v>0</v>
      </c>
      <c r="I1878" s="16" t="str">
        <f>IF(BIASA[[#This Row],[CTN]]=BIASA[[#This Row],[AWAL]],"",BIASA[[#This Row],[CTN]])</f>
        <v/>
      </c>
    </row>
    <row r="1879" spans="1:9" x14ac:dyDescent="0.25">
      <c r="A1879" t="str">
        <f>LOWER(SUBSTITUTE(SUBSTITUTE(SUBSTITUTE(BIASA[[#This Row],[NAMA BARANG]]," ",""),"-",""),".",""))</f>
        <v>postitpf3368(5)/4368(4)</v>
      </c>
      <c r="B1879">
        <f>IF(BIASA[[#This Row],[CTN]]=0,"",COUNT($B$2:$B1878)+1)</f>
        <v>1877</v>
      </c>
      <c r="C1879" t="s">
        <v>2163</v>
      </c>
      <c r="D1879" s="9" t="s">
        <v>2805</v>
      </c>
      <c r="E1879">
        <f>SUM(BIASA[[#This Row],[AWAL]]-BIASA[[#This Row],[KELUAR]])</f>
        <v>9</v>
      </c>
      <c r="F1879">
        <v>9</v>
      </c>
      <c r="G1879" t="str">
        <f>IFERROR(INDEX(masuk[CTN],MATCH("B"&amp;ROW()-ROWS($A$1:$A$2),masuk[id],0)),"")</f>
        <v/>
      </c>
      <c r="H1879">
        <f>SUMIF(keluar[concat],BIASA[[#This Row],[concat]],keluar[CTN])</f>
        <v>0</v>
      </c>
      <c r="I1879" s="16" t="str">
        <f>IF(BIASA[[#This Row],[CTN]]=BIASA[[#This Row],[AWAL]],"",BIASA[[#This Row],[CTN]])</f>
        <v/>
      </c>
    </row>
    <row r="1880" spans="1:9" x14ac:dyDescent="0.25">
      <c r="A1880" t="str">
        <f>LOWER(SUBSTITUTE(SUBSTITUTE(SUBSTITUTE(BIASA[[#This Row],[NAMA BARANG]]," ",""),"-",""),".",""))</f>
        <v>postitpf3899</v>
      </c>
      <c r="B1880">
        <f>IF(BIASA[[#This Row],[CTN]]=0,"",COUNT($B$2:$B1879)+1)</f>
        <v>1878</v>
      </c>
      <c r="C1880" t="s">
        <v>2164</v>
      </c>
      <c r="D1880" s="9" t="s">
        <v>2805</v>
      </c>
      <c r="E1880">
        <f>SUM(BIASA[[#This Row],[AWAL]]-BIASA[[#This Row],[KELUAR]])</f>
        <v>5</v>
      </c>
      <c r="F1880">
        <v>5</v>
      </c>
      <c r="G1880" t="str">
        <f>IFERROR(INDEX(masuk[CTN],MATCH("B"&amp;ROW()-ROWS($A$1:$A$2),masuk[id],0)),"")</f>
        <v/>
      </c>
      <c r="H1880">
        <f>SUMIF(keluar[concat],BIASA[[#This Row],[concat]],keluar[CTN])</f>
        <v>0</v>
      </c>
      <c r="I1880" s="16" t="str">
        <f>IF(BIASA[[#This Row],[CTN]]=BIASA[[#This Row],[AWAL]],"",BIASA[[#This Row],[CTN]])</f>
        <v/>
      </c>
    </row>
    <row r="1881" spans="1:9" x14ac:dyDescent="0.25">
      <c r="A1881" t="str">
        <f>LOWER(SUBSTITUTE(SUBSTITUTE(SUBSTITUTE(BIASA[[#This Row],[NAMA BARANG]]," ",""),"-",""),".",""))</f>
        <v>postitpf5368(3)/6368(6)</v>
      </c>
      <c r="B1881">
        <f>IF(BIASA[[#This Row],[CTN]]=0,"",COUNT($B$2:$B1880)+1)</f>
        <v>1879</v>
      </c>
      <c r="C1881" t="s">
        <v>2165</v>
      </c>
      <c r="D1881" s="9" t="s">
        <v>2805</v>
      </c>
      <c r="E1881">
        <f>SUM(BIASA[[#This Row],[AWAL]]-BIASA[[#This Row],[KELUAR]])</f>
        <v>9</v>
      </c>
      <c r="F1881">
        <v>9</v>
      </c>
      <c r="G1881" t="str">
        <f>IFERROR(INDEX(masuk[CTN],MATCH("B"&amp;ROW()-ROWS($A$1:$A$2),masuk[id],0)),"")</f>
        <v/>
      </c>
      <c r="H1881">
        <f>SUMIF(keluar[concat],BIASA[[#This Row],[concat]],keluar[CTN])</f>
        <v>0</v>
      </c>
      <c r="I1881" s="16" t="str">
        <f>IF(BIASA[[#This Row],[CTN]]=BIASA[[#This Row],[AWAL]],"",BIASA[[#This Row],[CTN]])</f>
        <v/>
      </c>
    </row>
    <row r="1882" spans="1:9" x14ac:dyDescent="0.25">
      <c r="A1882" t="str">
        <f>LOWER(SUBSTITUTE(SUBSTITUTE(SUBSTITUTE(BIASA[[#This Row],[NAMA BARANG]]," ",""),"-",""),".",""))</f>
        <v>postitpf5899(2)/6899(2)</v>
      </c>
      <c r="B1882">
        <f>IF(BIASA[[#This Row],[CTN]]=0,"",COUNT($B$2:$B1881)+1)</f>
        <v>1880</v>
      </c>
      <c r="C1882" t="s">
        <v>2166</v>
      </c>
      <c r="D1882" s="9" t="s">
        <v>2805</v>
      </c>
      <c r="E1882">
        <f>SUM(BIASA[[#This Row],[AWAL]]-BIASA[[#This Row],[KELUAR]])</f>
        <v>4</v>
      </c>
      <c r="F1882">
        <v>4</v>
      </c>
      <c r="G1882" t="str">
        <f>IFERROR(INDEX(masuk[CTN],MATCH("B"&amp;ROW()-ROWS($A$1:$A$2),masuk[id],0)),"")</f>
        <v/>
      </c>
      <c r="H1882">
        <f>SUMIF(keluar[concat],BIASA[[#This Row],[concat]],keluar[CTN])</f>
        <v>0</v>
      </c>
      <c r="I1882" s="16" t="str">
        <f>IF(BIASA[[#This Row],[CTN]]=BIASA[[#This Row],[AWAL]],"",BIASA[[#This Row],[CTN]])</f>
        <v/>
      </c>
    </row>
    <row r="1883" spans="1:9" x14ac:dyDescent="0.25">
      <c r="A1883" t="str">
        <f>LOWER(SUBSTITUTE(SUBSTITUTE(SUBSTITUTE(BIASA[[#This Row],[NAMA BARANG]]," ",""),"-",""),".",""))</f>
        <v>postitposta</v>
      </c>
      <c r="B1883">
        <f>IF(BIASA[[#This Row],[CTN]]=0,"",COUNT($B$2:$B1882)+1)</f>
        <v>1881</v>
      </c>
      <c r="C1883" t="s">
        <v>2167</v>
      </c>
      <c r="D1883" s="9" t="s">
        <v>2780</v>
      </c>
      <c r="E1883">
        <f>SUM(BIASA[[#This Row],[AWAL]]-BIASA[[#This Row],[KELUAR]])</f>
        <v>1</v>
      </c>
      <c r="F1883">
        <v>1</v>
      </c>
      <c r="G1883" t="str">
        <f>IFERROR(INDEX(masuk[CTN],MATCH("B"&amp;ROW()-ROWS($A$1:$A$2),masuk[id],0)),"")</f>
        <v/>
      </c>
      <c r="H1883">
        <f>SUMIF(keluar[concat],BIASA[[#This Row],[concat]],keluar[CTN])</f>
        <v>0</v>
      </c>
      <c r="I1883" s="16" t="str">
        <f>IF(BIASA[[#This Row],[CTN]]=BIASA[[#This Row],[AWAL]],"",BIASA[[#This Row],[CTN]])</f>
        <v/>
      </c>
    </row>
    <row r="1884" spans="1:9" x14ac:dyDescent="0.25">
      <c r="A1884" t="str">
        <f>LOWER(SUBSTITUTE(SUBSTITUTE(SUBSTITUTE(BIASA[[#This Row],[NAMA BARANG]]," ",""),"-",""),".",""))</f>
        <v>postitshf5</v>
      </c>
      <c r="B1884">
        <f>IF(BIASA[[#This Row],[CTN]]=0,"",COUNT($B$2:$B1883)+1)</f>
        <v>1882</v>
      </c>
      <c r="C1884" t="s">
        <v>2168</v>
      </c>
      <c r="D1884" s="9">
        <v>1200</v>
      </c>
      <c r="E1884">
        <f>SUM(BIASA[[#This Row],[AWAL]]-BIASA[[#This Row],[KELUAR]])</f>
        <v>1</v>
      </c>
      <c r="F1884">
        <v>1</v>
      </c>
      <c r="G1884" t="str">
        <f>IFERROR(INDEX(masuk[CTN],MATCH("B"&amp;ROW()-ROWS($A$1:$A$2),masuk[id],0)),"")</f>
        <v/>
      </c>
      <c r="H1884">
        <f>SUMIF(keluar[concat],BIASA[[#This Row],[concat]],keluar[CTN])</f>
        <v>0</v>
      </c>
      <c r="I1884" s="16" t="str">
        <f>IF(BIASA[[#This Row],[CTN]]=BIASA[[#This Row],[AWAL]],"",BIASA[[#This Row],[CTN]])</f>
        <v/>
      </c>
    </row>
    <row r="1885" spans="1:9" x14ac:dyDescent="0.25">
      <c r="A1885" t="str">
        <f>LOWER(SUBSTITUTE(SUBSTITUTE(SUBSTITUTE(BIASA[[#This Row],[NAMA BARANG]]," ",""),"-",""),".",""))</f>
        <v>punch821stempel</v>
      </c>
      <c r="B1885">
        <f>IF(BIASA[[#This Row],[CTN]]=0,"",COUNT($B$2:$B1884)+1)</f>
        <v>1883</v>
      </c>
      <c r="C1885" t="s">
        <v>2169</v>
      </c>
      <c r="D1885" s="9" t="s">
        <v>234</v>
      </c>
      <c r="E1885">
        <f>SUM(BIASA[[#This Row],[AWAL]]-BIASA[[#This Row],[KELUAR]])</f>
        <v>1</v>
      </c>
      <c r="F1885">
        <v>1</v>
      </c>
      <c r="G1885" t="str">
        <f>IFERROR(INDEX(masuk[CTN],MATCH("B"&amp;ROW()-ROWS($A$1:$A$2),masuk[id],0)),"")</f>
        <v/>
      </c>
      <c r="H1885">
        <f>SUMIF(keluar[concat],BIASA[[#This Row],[concat]],keluar[CTN])</f>
        <v>0</v>
      </c>
      <c r="I1885" s="16" t="str">
        <f>IF(BIASA[[#This Row],[CTN]]=BIASA[[#This Row],[AWAL]],"",BIASA[[#This Row],[CTN]])</f>
        <v/>
      </c>
    </row>
    <row r="1886" spans="1:9" x14ac:dyDescent="0.25">
      <c r="A1886" t="str">
        <f>LOWER(SUBSTITUTE(SUBSTITUTE(SUBSTITUTE(BIASA[[#This Row],[NAMA BARANG]]," ",""),"-",""),".",""))</f>
        <v>punchgeneral(b)(330)</v>
      </c>
      <c r="B1886">
        <f>IF(BIASA[[#This Row],[CTN]]=0,"",COUNT($B$2:$B1885)+1)</f>
        <v>1884</v>
      </c>
      <c r="C1886" t="s">
        <v>2170</v>
      </c>
      <c r="D1886" s="9" t="s">
        <v>2893</v>
      </c>
      <c r="E1886">
        <f>SUM(BIASA[[#This Row],[AWAL]]-BIASA[[#This Row],[KELUAR]])</f>
        <v>29</v>
      </c>
      <c r="F1886">
        <v>29</v>
      </c>
      <c r="G1886" t="str">
        <f>IFERROR(INDEX(masuk[CTN],MATCH("B"&amp;ROW()-ROWS($A$1:$A$2),masuk[id],0)),"")</f>
        <v/>
      </c>
      <c r="H1886">
        <f>SUMIF(keluar[concat],BIASA[[#This Row],[concat]],keluar[CTN])</f>
        <v>0</v>
      </c>
      <c r="I1886" s="16" t="str">
        <f>IF(BIASA[[#This Row],[CTN]]=BIASA[[#This Row],[AWAL]],"",BIASA[[#This Row],[CTN]])</f>
        <v/>
      </c>
    </row>
    <row r="1887" spans="1:9" x14ac:dyDescent="0.25">
      <c r="A1887" t="str">
        <f>LOWER(SUBSTITUTE(SUBSTITUTE(SUBSTITUTE(BIASA[[#This Row],[NAMA BARANG]]," ",""),"-",""),".",""))</f>
        <v>punchgeneral(k)(220)</v>
      </c>
      <c r="B1887">
        <f>IF(BIASA[[#This Row],[CTN]]=0,"",COUNT($B$2:$B1886)+1)</f>
        <v>1885</v>
      </c>
      <c r="C1887" t="s">
        <v>2171</v>
      </c>
      <c r="D1887" s="9" t="s">
        <v>221</v>
      </c>
      <c r="E1887">
        <f>SUM(BIASA[[#This Row],[AWAL]]-BIASA[[#This Row],[KELUAR]])</f>
        <v>17</v>
      </c>
      <c r="F1887">
        <v>17</v>
      </c>
      <c r="G1887" t="str">
        <f>IFERROR(INDEX(masuk[CTN],MATCH("B"&amp;ROW()-ROWS($A$1:$A$2),masuk[id],0)),"")</f>
        <v/>
      </c>
      <c r="H1887">
        <f>SUMIF(keluar[concat],BIASA[[#This Row],[concat]],keluar[CTN])</f>
        <v>0</v>
      </c>
      <c r="I1887" s="16" t="str">
        <f>IF(BIASA[[#This Row],[CTN]]=BIASA[[#This Row],[AWAL]],"",BIASA[[#This Row],[CTN]])</f>
        <v/>
      </c>
    </row>
    <row r="1888" spans="1:9" x14ac:dyDescent="0.25">
      <c r="A1888" t="str">
        <f>LOWER(SUBSTITUTE(SUBSTITUTE(SUBSTITUTE(BIASA[[#This Row],[NAMA BARANG]]," ",""),"-",""),".",""))</f>
        <v>pushpinwarnanariko</v>
      </c>
      <c r="B1888">
        <f>IF(BIASA[[#This Row],[CTN]]=0,"",COUNT($B$2:$B1887)+1)</f>
        <v>1886</v>
      </c>
      <c r="C1888" t="s">
        <v>2172</v>
      </c>
      <c r="D1888" s="9" t="s">
        <v>3018</v>
      </c>
      <c r="E1888">
        <f>SUM(BIASA[[#This Row],[AWAL]]-BIASA[[#This Row],[KELUAR]])</f>
        <v>2</v>
      </c>
      <c r="F1888">
        <v>2</v>
      </c>
      <c r="G1888" t="str">
        <f>IFERROR(INDEX(masuk[CTN],MATCH("B"&amp;ROW()-ROWS($A$1:$A$2),masuk[id],0)),"")</f>
        <v/>
      </c>
      <c r="H1888">
        <f>SUMIF(keluar[concat],BIASA[[#This Row],[concat]],keluar[CTN])</f>
        <v>0</v>
      </c>
      <c r="I1888" s="16" t="str">
        <f>IF(BIASA[[#This Row],[CTN]]=BIASA[[#This Row],[AWAL]],"",BIASA[[#This Row],[CTN]])</f>
        <v/>
      </c>
    </row>
    <row r="1889" spans="1:9" x14ac:dyDescent="0.25">
      <c r="A1889" t="str">
        <f>LOWER(SUBSTITUTE(SUBSTITUTE(SUBSTITUTE(BIASA[[#This Row],[NAMA BARANG]]," ",""),"-",""),".",""))</f>
        <v>puzzlem6662</v>
      </c>
      <c r="B1889">
        <f>IF(BIASA[[#This Row],[CTN]]=0,"",COUNT($B$2:$B1888)+1)</f>
        <v>1887</v>
      </c>
      <c r="C1889" t="s">
        <v>2173</v>
      </c>
      <c r="D1889" s="9" t="s">
        <v>2788</v>
      </c>
      <c r="E1889">
        <f>SUM(BIASA[[#This Row],[AWAL]]-BIASA[[#This Row],[KELUAR]])</f>
        <v>1</v>
      </c>
      <c r="F1889">
        <v>1</v>
      </c>
      <c r="G1889" t="str">
        <f>IFERROR(INDEX(masuk[CTN],MATCH("B"&amp;ROW()-ROWS($A$1:$A$2),masuk[id],0)),"")</f>
        <v/>
      </c>
      <c r="H1889">
        <f>SUMIF(keluar[concat],BIASA[[#This Row],[concat]],keluar[CTN])</f>
        <v>0</v>
      </c>
      <c r="I1889" s="16" t="str">
        <f>IF(BIASA[[#This Row],[CTN]]=BIASA[[#This Row],[AWAL]],"",BIASA[[#This Row],[CTN]])</f>
        <v/>
      </c>
    </row>
    <row r="1890" spans="1:9" x14ac:dyDescent="0.25">
      <c r="A1890" t="str">
        <f>LOWER(SUBSTITUTE(SUBSTITUTE(SUBSTITUTE(BIASA[[#This Row],[NAMA BARANG]]," ",""),"-",""),".",""))</f>
        <v>puzzles6663</v>
      </c>
      <c r="B1890">
        <f>IF(BIASA[[#This Row],[CTN]]=0,"",COUNT($B$2:$B1889)+1)</f>
        <v>1888</v>
      </c>
      <c r="C1890" t="s">
        <v>2174</v>
      </c>
      <c r="D1890" s="9" t="s">
        <v>2781</v>
      </c>
      <c r="E1890">
        <f>SUM(BIASA[[#This Row],[AWAL]]-BIASA[[#This Row],[KELUAR]])</f>
        <v>1</v>
      </c>
      <c r="F1890">
        <v>1</v>
      </c>
      <c r="G1890" t="str">
        <f>IFERROR(INDEX(masuk[CTN],MATCH("B"&amp;ROW()-ROWS($A$1:$A$2),masuk[id],0)),"")</f>
        <v/>
      </c>
      <c r="H1890">
        <f>SUMIF(keluar[concat],BIASA[[#This Row],[concat]],keluar[CTN])</f>
        <v>0</v>
      </c>
      <c r="I1890" s="16" t="str">
        <f>IF(BIASA[[#This Row],[CTN]]=BIASA[[#This Row],[AWAL]],"",BIASA[[#This Row],[CTN]])</f>
        <v/>
      </c>
    </row>
    <row r="1891" spans="1:9" x14ac:dyDescent="0.25">
      <c r="A1891" t="str">
        <f>LOWER(SUBSTITUTE(SUBSTITUTE(SUBSTITUTE(BIASA[[#This Row],[NAMA BARANG]]," ",""),"-",""),".",""))</f>
        <v>puzzlespidermangloria</v>
      </c>
      <c r="B1891">
        <f>IF(BIASA[[#This Row],[CTN]]=0,"",COUNT($B$2:$B1890)+1)</f>
        <v>1889</v>
      </c>
      <c r="C1891" t="s">
        <v>2175</v>
      </c>
      <c r="D1891" s="9" t="s">
        <v>3019</v>
      </c>
      <c r="E1891">
        <f>SUM(BIASA[[#This Row],[AWAL]]-BIASA[[#This Row],[KELUAR]])</f>
        <v>5</v>
      </c>
      <c r="F1891">
        <v>5</v>
      </c>
      <c r="G1891" t="str">
        <f>IFERROR(INDEX(masuk[CTN],MATCH("B"&amp;ROW()-ROWS($A$1:$A$2),masuk[id],0)),"")</f>
        <v/>
      </c>
      <c r="H1891">
        <f>SUMIF(keluar[concat],BIASA[[#This Row],[concat]],keluar[CTN])</f>
        <v>0</v>
      </c>
      <c r="I1891" s="16" t="str">
        <f>IF(BIASA[[#This Row],[CTN]]=BIASA[[#This Row],[AWAL]],"",BIASA[[#This Row],[CTN]])</f>
        <v/>
      </c>
    </row>
    <row r="1892" spans="1:9" x14ac:dyDescent="0.25">
      <c r="A1892" t="str">
        <f>LOWER(SUBSTITUTE(SUBSTITUTE(SUBSTITUTE(BIASA[[#This Row],[NAMA BARANG]]," ",""),"-",""),".",""))</f>
        <v>puzzlespidermangloria</v>
      </c>
      <c r="B1892">
        <f>IF(BIASA[[#This Row],[CTN]]=0,"",COUNT($B$2:$B1891)+1)</f>
        <v>1890</v>
      </c>
      <c r="C1892" t="s">
        <v>2175</v>
      </c>
      <c r="D1892" s="9" t="s">
        <v>2851</v>
      </c>
      <c r="E1892">
        <f>SUM(BIASA[[#This Row],[AWAL]]-BIASA[[#This Row],[KELUAR]])</f>
        <v>7</v>
      </c>
      <c r="F1892">
        <v>7</v>
      </c>
      <c r="G1892" t="str">
        <f>IFERROR(INDEX(masuk[CTN],MATCH("B"&amp;ROW()-ROWS($A$1:$A$2),masuk[id],0)),"")</f>
        <v/>
      </c>
      <c r="H1892">
        <f>SUMIF(keluar[concat],BIASA[[#This Row],[concat]],keluar[CTN])</f>
        <v>0</v>
      </c>
      <c r="I1892" s="16" t="str">
        <f>IF(BIASA[[#This Row],[CTN]]=BIASA[[#This Row],[AWAL]],"",BIASA[[#This Row],[CTN]])</f>
        <v/>
      </c>
    </row>
    <row r="1893" spans="1:9" x14ac:dyDescent="0.25">
      <c r="A1893" t="str">
        <f>LOWER(SUBSTITUTE(SUBSTITUTE(SUBSTITUTE(BIASA[[#This Row],[NAMA BARANG]]," ",""),"-",""),".",""))</f>
        <v>puzzletgpo01fancycmp</v>
      </c>
      <c r="B1893">
        <f>IF(BIASA[[#This Row],[CTN]]=0,"",COUNT($B$2:$B1892)+1)</f>
        <v>1891</v>
      </c>
      <c r="C1893" t="s">
        <v>2176</v>
      </c>
      <c r="D1893" s="9" t="s">
        <v>2838</v>
      </c>
      <c r="E1893">
        <f>SUM(BIASA[[#This Row],[AWAL]]-BIASA[[#This Row],[KELUAR]])</f>
        <v>6</v>
      </c>
      <c r="F1893">
        <v>6</v>
      </c>
      <c r="G1893" t="str">
        <f>IFERROR(INDEX(masuk[CTN],MATCH("B"&amp;ROW()-ROWS($A$1:$A$2),masuk[id],0)),"")</f>
        <v/>
      </c>
      <c r="H1893">
        <f>SUMIF(keluar[concat],BIASA[[#This Row],[concat]],keluar[CTN])</f>
        <v>0</v>
      </c>
      <c r="I1893" s="16" t="str">
        <f>IF(BIASA[[#This Row],[CTN]]=BIASA[[#This Row],[AWAL]],"",BIASA[[#This Row],[CTN]])</f>
        <v/>
      </c>
    </row>
    <row r="1894" spans="1:9" x14ac:dyDescent="0.25">
      <c r="A1894" t="str">
        <f>LOWER(SUBSTITUTE(SUBSTITUTE(SUBSTITUTE(BIASA[[#This Row],[NAMA BARANG]]," ",""),"-",""),".",""))</f>
        <v>puzzletgpo01fancycmp</v>
      </c>
      <c r="B1894">
        <f>IF(BIASA[[#This Row],[CTN]]=0,"",COUNT($B$2:$B1893)+1)</f>
        <v>1892</v>
      </c>
      <c r="C1894" t="s">
        <v>2176</v>
      </c>
      <c r="D1894" s="9" t="s">
        <v>3020</v>
      </c>
      <c r="E1894">
        <f>SUM(BIASA[[#This Row],[AWAL]]-BIASA[[#This Row],[KELUAR]])</f>
        <v>10</v>
      </c>
      <c r="F1894">
        <v>10</v>
      </c>
      <c r="G1894" t="str">
        <f>IFERROR(INDEX(masuk[CTN],MATCH("B"&amp;ROW()-ROWS($A$1:$A$2),masuk[id],0)),"")</f>
        <v/>
      </c>
      <c r="H1894">
        <f>SUMIF(keluar[concat],BIASA[[#This Row],[concat]],keluar[CTN])</f>
        <v>0</v>
      </c>
      <c r="I1894" s="16" t="str">
        <f>IF(BIASA[[#This Row],[CTN]]=BIASA[[#This Row],[AWAL]],"",BIASA[[#This Row],[CTN]])</f>
        <v/>
      </c>
    </row>
    <row r="1895" spans="1:9" x14ac:dyDescent="0.25">
      <c r="A1895" t="str">
        <f>LOWER(SUBSTITUTE(SUBSTITUTE(SUBSTITUTE(BIASA[[#This Row],[NAMA BARANG]]," ",""),"-",""),".",""))</f>
        <v>puzzletgpo01fancycmp</v>
      </c>
      <c r="B1895">
        <f>IF(BIASA[[#This Row],[CTN]]=0,"",COUNT($B$2:$B1894)+1)</f>
        <v>1893</v>
      </c>
      <c r="C1895" t="s">
        <v>2176</v>
      </c>
      <c r="D1895" s="9" t="s">
        <v>2918</v>
      </c>
      <c r="E1895">
        <f>SUM(BIASA[[#This Row],[AWAL]]-BIASA[[#This Row],[KELUAR]])</f>
        <v>7</v>
      </c>
      <c r="F1895">
        <v>7</v>
      </c>
      <c r="G1895" t="str">
        <f>IFERROR(INDEX(masuk[CTN],MATCH("B"&amp;ROW()-ROWS($A$1:$A$2),masuk[id],0)),"")</f>
        <v/>
      </c>
      <c r="H1895">
        <f>SUMIF(keluar[concat],BIASA[[#This Row],[concat]],keluar[CTN])</f>
        <v>0</v>
      </c>
      <c r="I1895" s="16" t="str">
        <f>IF(BIASA[[#This Row],[CTN]]=BIASA[[#This Row],[AWAL]],"",BIASA[[#This Row],[CTN]])</f>
        <v/>
      </c>
    </row>
    <row r="1896" spans="1:9" x14ac:dyDescent="0.25">
      <c r="A1896" t="str">
        <f>LOWER(SUBSTITUTE(SUBSTITUTE(SUBSTITUTE(BIASA[[#This Row],[NAMA BARANG]]," ",""),"-",""),".",""))</f>
        <v>pw12wdemo</v>
      </c>
      <c r="B1896">
        <f>IF(BIASA[[#This Row],[CTN]]=0,"",COUNT($B$2:$B1895)+1)</f>
        <v>1894</v>
      </c>
      <c r="C1896" t="s">
        <v>2177</v>
      </c>
      <c r="D1896" s="9" t="s">
        <v>2883</v>
      </c>
      <c r="E1896">
        <f>SUM(BIASA[[#This Row],[AWAL]]-BIASA[[#This Row],[KELUAR]])</f>
        <v>1</v>
      </c>
      <c r="F1896">
        <v>1</v>
      </c>
      <c r="G1896" t="str">
        <f>IFERROR(INDEX(masuk[CTN],MATCH("B"&amp;ROW()-ROWS($A$1:$A$2),masuk[id],0)),"")</f>
        <v/>
      </c>
      <c r="H1896">
        <f>SUMIF(keluar[concat],BIASA[[#This Row],[concat]],keluar[CTN])</f>
        <v>0</v>
      </c>
      <c r="I1896" s="16" t="str">
        <f>IF(BIASA[[#This Row],[CTN]]=BIASA[[#This Row],[AWAL]],"",BIASA[[#This Row],[CTN]])</f>
        <v/>
      </c>
    </row>
    <row r="1897" spans="1:9" x14ac:dyDescent="0.25">
      <c r="A1897" t="str">
        <f>LOWER(SUBSTITUTE(SUBSTITUTE(SUBSTITUTE(BIASA[[#This Row],[NAMA BARANG]]," ",""),"-",""),".",""))</f>
        <v>pw12wpanjangbts</v>
      </c>
      <c r="B1897">
        <f>IF(BIASA[[#This Row],[CTN]]=0,"",COUNT($B$2:$B1896)+1)</f>
        <v>1895</v>
      </c>
      <c r="C1897" t="s">
        <v>2178</v>
      </c>
      <c r="D1897" s="9" t="s">
        <v>2958</v>
      </c>
      <c r="E1897">
        <f>SUM(BIASA[[#This Row],[AWAL]]-BIASA[[#This Row],[KELUAR]])</f>
        <v>55</v>
      </c>
      <c r="F1897">
        <v>55</v>
      </c>
      <c r="G1897" t="str">
        <f>IFERROR(INDEX(masuk[CTN],MATCH("B"&amp;ROW()-ROWS($A$1:$A$2),masuk[id],0)),"")</f>
        <v/>
      </c>
      <c r="H1897">
        <f>SUMIF(keluar[concat],BIASA[[#This Row],[concat]],keluar[CTN])</f>
        <v>0</v>
      </c>
      <c r="I1897" s="16" t="str">
        <f>IF(BIASA[[#This Row],[CTN]]=BIASA[[#This Row],[AWAL]],"",BIASA[[#This Row],[CTN]])</f>
        <v/>
      </c>
    </row>
    <row r="1898" spans="1:9" x14ac:dyDescent="0.25">
      <c r="A1898" s="23" t="str">
        <f>LOWER(SUBSTITUTE(SUBSTITUTE(SUBSTITUTE(BIASA[[#This Row],[NAMA BARANG]]," ",""),"-",""),".",""))</f>
        <v>pw12wpanjangvanco200</v>
      </c>
      <c r="B1898" s="23">
        <f>IF(BIASA[[#This Row],[CTN]]=0,"",COUNT($B$2:$B1897)+1)</f>
        <v>1896</v>
      </c>
      <c r="C1898" s="23" t="s">
        <v>2179</v>
      </c>
      <c r="D1898" s="24" t="s">
        <v>2858</v>
      </c>
      <c r="E1898" s="23">
        <f>SUM(BIASA[[#This Row],[AWAL]]-BIASA[[#This Row],[KELUAR]])</f>
        <v>16</v>
      </c>
      <c r="F1898" s="23">
        <v>24</v>
      </c>
      <c r="G1898" s="23" t="str">
        <f>IFERROR(INDEX(masuk[CTN],MATCH("B"&amp;ROW()-ROWS($A$1:$A$2),masuk[id],0)),"")</f>
        <v/>
      </c>
      <c r="H1898" s="23">
        <v>8</v>
      </c>
      <c r="I1898" s="25">
        <f>IF(BIASA[[#This Row],[CTN]]=BIASA[[#This Row],[AWAL]],"",BIASA[[#This Row],[CTN]])</f>
        <v>16</v>
      </c>
    </row>
    <row r="1899" spans="1:9" x14ac:dyDescent="0.25">
      <c r="A1899" t="str">
        <f>LOWER(SUBSTITUTE(SUBSTITUTE(SUBSTITUTE(BIASA[[#This Row],[NAMA BARANG]]," ",""),"-",""),".",""))</f>
        <v>pwinfico3,5pdk1235</v>
      </c>
      <c r="B1899">
        <f>IF(BIASA[[#This Row],[CTN]]=0,"",COUNT($B$2:$B1898)+1)</f>
        <v>1897</v>
      </c>
      <c r="C1899" t="s">
        <v>2180</v>
      </c>
      <c r="D1899" s="9" t="s">
        <v>227</v>
      </c>
      <c r="E1899">
        <f>SUM(BIASA[[#This Row],[AWAL]]-BIASA[[#This Row],[KELUAR]])</f>
        <v>5</v>
      </c>
      <c r="F1899">
        <v>5</v>
      </c>
      <c r="G1899" t="str">
        <f>IFERROR(INDEX(masuk[CTN],MATCH("B"&amp;ROW()-ROWS($A$1:$A$2),masuk[id],0)),"")</f>
        <v/>
      </c>
      <c r="H1899">
        <f>SUMIF(keluar[concat],BIASA[[#This Row],[concat]],keluar[CTN])</f>
        <v>0</v>
      </c>
      <c r="I1899" s="16" t="str">
        <f>IF(BIASA[[#This Row],[CTN]]=BIASA[[#This Row],[AWAL]],"",BIASA[[#This Row],[CTN]])</f>
        <v/>
      </c>
    </row>
    <row r="1900" spans="1:9" x14ac:dyDescent="0.25">
      <c r="A1900" t="str">
        <f>LOWER(SUBSTITUTE(SUBSTITUTE(SUBSTITUTE(BIASA[[#This Row],[NAMA BARANG]]," ",""),"-",""),".",""))</f>
        <v>pwkayagi12wpanjangkycp12k</v>
      </c>
      <c r="B1900">
        <f>IF(BIASA[[#This Row],[CTN]]=0,"",COUNT($B$2:$B1899)+1)</f>
        <v>1898</v>
      </c>
      <c r="C1900" t="s">
        <v>2181</v>
      </c>
      <c r="D1900" s="9" t="s">
        <v>216</v>
      </c>
      <c r="E1900">
        <f>SUM(BIASA[[#This Row],[AWAL]]-BIASA[[#This Row],[KELUAR]])</f>
        <v>2</v>
      </c>
      <c r="F1900">
        <v>2</v>
      </c>
      <c r="G1900" t="str">
        <f>IFERROR(INDEX(masuk[CTN],MATCH("B"&amp;ROW()-ROWS($A$1:$A$2),masuk[id],0)),"")</f>
        <v/>
      </c>
      <c r="H1900">
        <f>SUMIF(keluar[concat],BIASA[[#This Row],[concat]],keluar[CTN])</f>
        <v>0</v>
      </c>
      <c r="I1900" s="16" t="str">
        <f>IF(BIASA[[#This Row],[CTN]]=BIASA[[#This Row],[AWAL]],"",BIASA[[#This Row],[CTN]])</f>
        <v/>
      </c>
    </row>
    <row r="1901" spans="1:9" x14ac:dyDescent="0.25">
      <c r="A1901" t="str">
        <f>LOWER(SUBSTITUTE(SUBSTITUTE(SUBSTITUTE(BIASA[[#This Row],[NAMA BARANG]]," ",""),"-",""),".",""))</f>
        <v>pwklg12wab&amp;s5kymcp120t</v>
      </c>
      <c r="B1901">
        <f>IF(BIASA[[#This Row],[CTN]]=0,"",COUNT($B$2:$B1900)+1)</f>
        <v>1899</v>
      </c>
      <c r="C1901" t="s">
        <v>2182</v>
      </c>
      <c r="D1901" s="9" t="s">
        <v>2970</v>
      </c>
      <c r="E1901">
        <f>SUM(BIASA[[#This Row],[AWAL]]-BIASA[[#This Row],[KELUAR]])</f>
        <v>1</v>
      </c>
      <c r="F1901">
        <v>1</v>
      </c>
      <c r="G1901" t="str">
        <f>IFERROR(INDEX(masuk[CTN],MATCH("B"&amp;ROW()-ROWS($A$1:$A$2),masuk[id],0)),"")</f>
        <v/>
      </c>
      <c r="H1901">
        <f>SUMIF(keluar[concat],BIASA[[#This Row],[concat]],keluar[CTN])</f>
        <v>0</v>
      </c>
      <c r="I1901" s="16" t="str">
        <f>IF(BIASA[[#This Row],[CTN]]=BIASA[[#This Row],[AWAL]],"",BIASA[[#This Row],[CTN]])</f>
        <v/>
      </c>
    </row>
    <row r="1902" spans="1:9" x14ac:dyDescent="0.25">
      <c r="A1902" t="str">
        <f>LOWER(SUBSTITUTE(SUBSTITUTE(SUBSTITUTE(BIASA[[#This Row],[NAMA BARANG]]," ",""),"-",""),".",""))</f>
        <v>pwklgrrt12wpendek</v>
      </c>
      <c r="B1902">
        <f>IF(BIASA[[#This Row],[CTN]]=0,"",COUNT($B$2:$B1901)+1)</f>
        <v>1900</v>
      </c>
      <c r="C1902" t="s">
        <v>2183</v>
      </c>
      <c r="D1902" s="9" t="s">
        <v>217</v>
      </c>
      <c r="E1902">
        <f>SUM(BIASA[[#This Row],[AWAL]]-BIASA[[#This Row],[KELUAR]])</f>
        <v>1</v>
      </c>
      <c r="F1902">
        <v>1</v>
      </c>
      <c r="G1902" t="str">
        <f>IFERROR(INDEX(masuk[CTN],MATCH("B"&amp;ROW()-ROWS($A$1:$A$2),masuk[id],0)),"")</f>
        <v/>
      </c>
      <c r="H1902">
        <f>SUMIF(keluar[concat],BIASA[[#This Row],[concat]],keluar[CTN])</f>
        <v>0</v>
      </c>
      <c r="I1902" s="16" t="str">
        <f>IF(BIASA[[#This Row],[CTN]]=BIASA[[#This Row],[AWAL]],"",BIASA[[#This Row],[CTN]])</f>
        <v/>
      </c>
    </row>
    <row r="1903" spans="1:9" x14ac:dyDescent="0.25">
      <c r="A1903" t="str">
        <f>LOWER(SUBSTITUTE(SUBSTITUTE(SUBSTITUTE(BIASA[[#This Row],[NAMA BARANG]]," ",""),"-",""),".",""))</f>
        <v>pwpjg12/24w0723</v>
      </c>
      <c r="B1903">
        <f>IF(BIASA[[#This Row],[CTN]]=0,"",COUNT($B$2:$B1902)+1)</f>
        <v>1901</v>
      </c>
      <c r="C1903" t="s">
        <v>2184</v>
      </c>
      <c r="D1903" s="9" t="s">
        <v>216</v>
      </c>
      <c r="E1903">
        <f>SUM(BIASA[[#This Row],[AWAL]]-BIASA[[#This Row],[KELUAR]])</f>
        <v>1</v>
      </c>
      <c r="F1903">
        <v>1</v>
      </c>
      <c r="G1903" t="str">
        <f>IFERROR(INDEX(masuk[CTN],MATCH("B"&amp;ROW()-ROWS($A$1:$A$2),masuk[id],0)),"")</f>
        <v/>
      </c>
      <c r="H1903">
        <f>SUMIF(keluar[concat],BIASA[[#This Row],[concat]],keluar[CTN])</f>
        <v>0</v>
      </c>
      <c r="I1903" s="16" t="str">
        <f>IF(BIASA[[#This Row],[CTN]]=BIASA[[#This Row],[AWAL]],"",BIASA[[#This Row],[CTN]])</f>
        <v/>
      </c>
    </row>
    <row r="1904" spans="1:9" x14ac:dyDescent="0.25">
      <c r="A1904" t="str">
        <f>LOWER(SUBSTITUTE(SUBSTITUTE(SUBSTITUTE(BIASA[[#This Row],[NAMA BARANG]]," ",""),"-",""),".",""))</f>
        <v>pwset10703/12wpanjang</v>
      </c>
      <c r="B1904">
        <f>IF(BIASA[[#This Row],[CTN]]=0,"",COUNT($B$2:$B1903)+1)</f>
        <v>1902</v>
      </c>
      <c r="C1904" t="s">
        <v>2185</v>
      </c>
      <c r="D1904" s="9" t="s">
        <v>227</v>
      </c>
      <c r="E1904">
        <f>SUM(BIASA[[#This Row],[AWAL]]-BIASA[[#This Row],[KELUAR]])</f>
        <v>2</v>
      </c>
      <c r="F1904">
        <v>2</v>
      </c>
      <c r="G1904" t="str">
        <f>IFERROR(INDEX(masuk[CTN],MATCH("B"&amp;ROW()-ROWS($A$1:$A$2),masuk[id],0)),"")</f>
        <v/>
      </c>
      <c r="H1904">
        <f>SUMIF(keluar[concat],BIASA[[#This Row],[concat]],keluar[CTN])</f>
        <v>0</v>
      </c>
      <c r="I1904" s="16" t="str">
        <f>IF(BIASA[[#This Row],[CTN]]=BIASA[[#This Row],[AWAL]],"",BIASA[[#This Row],[CTN]])</f>
        <v/>
      </c>
    </row>
    <row r="1905" spans="1:9" x14ac:dyDescent="0.25">
      <c r="A1905" t="str">
        <f>LOWER(SUBSTITUTE(SUBSTITUTE(SUBSTITUTE(BIASA[[#This Row],[NAMA BARANG]]," ",""),"-",""),".",""))</f>
        <v>pwstationipendek</v>
      </c>
      <c r="B1905">
        <f>IF(BIASA[[#This Row],[CTN]]=0,"",COUNT($B$2:$B1904)+1)</f>
        <v>1903</v>
      </c>
      <c r="C1905" t="s">
        <v>2186</v>
      </c>
      <c r="D1905" s="9" t="s">
        <v>3014</v>
      </c>
      <c r="E1905">
        <f>SUM(BIASA[[#This Row],[AWAL]]-BIASA[[#This Row],[KELUAR]])</f>
        <v>1</v>
      </c>
      <c r="F1905">
        <v>1</v>
      </c>
      <c r="G1905" t="str">
        <f>IFERROR(INDEX(masuk[CTN],MATCH("B"&amp;ROW()-ROWS($A$1:$A$2),masuk[id],0)),"")</f>
        <v/>
      </c>
      <c r="H1905">
        <f>SUMIF(keluar[concat],BIASA[[#This Row],[concat]],keluar[CTN])</f>
        <v>0</v>
      </c>
      <c r="I1905" s="16" t="str">
        <f>IF(BIASA[[#This Row],[CTN]]=BIASA[[#This Row],[AWAL]],"",BIASA[[#This Row],[CTN]])</f>
        <v/>
      </c>
    </row>
    <row r="1906" spans="1:9" x14ac:dyDescent="0.25">
      <c r="A1906" t="str">
        <f>LOWER(SUBSTITUTE(SUBSTITUTE(SUBSTITUTE(BIASA[[#This Row],[NAMA BARANG]]," ",""),"-",""),".",""))</f>
        <v>pwsuperlead3724</v>
      </c>
      <c r="B1906">
        <f>IF(BIASA[[#This Row],[CTN]]=0,"",COUNT($B$2:$B1905)+1)</f>
        <v>1904</v>
      </c>
      <c r="C1906" t="s">
        <v>2187</v>
      </c>
      <c r="D1906" s="9" t="s">
        <v>223</v>
      </c>
      <c r="E1906">
        <f>SUM(BIASA[[#This Row],[AWAL]]-BIASA[[#This Row],[KELUAR]])</f>
        <v>5</v>
      </c>
      <c r="F1906">
        <v>5</v>
      </c>
      <c r="G1906" t="str">
        <f>IFERROR(INDEX(masuk[CTN],MATCH("B"&amp;ROW()-ROWS($A$1:$A$2),masuk[id],0)),"")</f>
        <v/>
      </c>
      <c r="H1906">
        <f>SUMIF(keluar[concat],BIASA[[#This Row],[concat]],keluar[CTN])</f>
        <v>0</v>
      </c>
      <c r="I1906" s="16" t="str">
        <f>IF(BIASA[[#This Row],[CTN]]=BIASA[[#This Row],[AWAL]],"",BIASA[[#This Row],[CTN]])</f>
        <v/>
      </c>
    </row>
    <row r="1907" spans="1:9" x14ac:dyDescent="0.25">
      <c r="A1907" t="str">
        <f>LOWER(SUBSTITUTE(SUBSTITUTE(SUBSTITUTE(BIASA[[#This Row],[NAMA BARANG]]," ",""),"-",""),".",""))</f>
        <v>pwtrifelo12wtf12812doublecolour</v>
      </c>
      <c r="B1907">
        <f>IF(BIASA[[#This Row],[CTN]]=0,"",COUNT($B$2:$B1906)+1)</f>
        <v>1905</v>
      </c>
      <c r="C1907" t="s">
        <v>2188</v>
      </c>
      <c r="D1907" s="9" t="s">
        <v>2791</v>
      </c>
      <c r="E1907">
        <f>SUM(BIASA[[#This Row],[AWAL]]-BIASA[[#This Row],[KELUAR]])</f>
        <v>2</v>
      </c>
      <c r="F1907">
        <v>2</v>
      </c>
      <c r="G1907" t="str">
        <f>IFERROR(INDEX(masuk[CTN],MATCH("B"&amp;ROW()-ROWS($A$1:$A$2),masuk[id],0)),"")</f>
        <v/>
      </c>
      <c r="H1907">
        <f>SUMIF(keluar[concat],BIASA[[#This Row],[concat]],keluar[CTN])</f>
        <v>0</v>
      </c>
      <c r="I1907" s="16" t="str">
        <f>IF(BIASA[[#This Row],[CTN]]=BIASA[[#This Row],[AWAL]],"",BIASA[[#This Row],[CTN]])</f>
        <v/>
      </c>
    </row>
    <row r="1908" spans="1:9" x14ac:dyDescent="0.25">
      <c r="A1908" t="str">
        <f>LOWER(SUBSTITUTE(SUBSTITUTE(SUBSTITUTE(BIASA[[#This Row],[NAMA BARANG]]," ",""),"-",""),".",""))</f>
        <v>pwtrifelo6/12w</v>
      </c>
      <c r="B1908">
        <f>IF(BIASA[[#This Row],[CTN]]=0,"",COUNT($B$2:$B1907)+1)</f>
        <v>1906</v>
      </c>
      <c r="C1908" t="s">
        <v>2189</v>
      </c>
      <c r="D1908" s="9" t="s">
        <v>2906</v>
      </c>
      <c r="E1908">
        <f>SUM(BIASA[[#This Row],[AWAL]]-BIASA[[#This Row],[KELUAR]])</f>
        <v>3</v>
      </c>
      <c r="F1908">
        <v>3</v>
      </c>
      <c r="G1908" t="str">
        <f>IFERROR(INDEX(masuk[CTN],MATCH("B"&amp;ROW()-ROWS($A$1:$A$2),masuk[id],0)),"")</f>
        <v/>
      </c>
      <c r="H1908">
        <f>SUMIF(keluar[concat],BIASA[[#This Row],[concat]],keluar[CTN])</f>
        <v>0</v>
      </c>
      <c r="I1908" s="16" t="str">
        <f>IF(BIASA[[#This Row],[CTN]]=BIASA[[#This Row],[AWAL]],"",BIASA[[#This Row],[CTN]])</f>
        <v/>
      </c>
    </row>
    <row r="1909" spans="1:9" x14ac:dyDescent="0.25">
      <c r="A1909" t="str">
        <f>LOWER(SUBSTITUTE(SUBSTITUTE(SUBSTITUTE(BIASA[[#This Row],[NAMA BARANG]]," ",""),"-",""),".",""))</f>
        <v>refillcross</v>
      </c>
      <c r="B1909">
        <f>IF(BIASA[[#This Row],[CTN]]=0,"",COUNT($B$2:$B1908)+1)</f>
        <v>1907</v>
      </c>
      <c r="C1909" t="s">
        <v>2190</v>
      </c>
      <c r="D1909" s="9" t="s">
        <v>3021</v>
      </c>
      <c r="E1909">
        <f>SUM(BIASA[[#This Row],[AWAL]]-BIASA[[#This Row],[KELUAR]])</f>
        <v>1</v>
      </c>
      <c r="F1909">
        <v>1</v>
      </c>
      <c r="G1909" t="str">
        <f>IFERROR(INDEX(masuk[CTN],MATCH("B"&amp;ROW()-ROWS($A$1:$A$2),masuk[id],0)),"")</f>
        <v/>
      </c>
      <c r="H1909">
        <f>SUMIF(keluar[concat],BIASA[[#This Row],[concat]],keluar[CTN])</f>
        <v>0</v>
      </c>
      <c r="I1909" s="16" t="str">
        <f>IF(BIASA[[#This Row],[CTN]]=BIASA[[#This Row],[AWAL]],"",BIASA[[#This Row],[CTN]])</f>
        <v/>
      </c>
    </row>
    <row r="1910" spans="1:9" x14ac:dyDescent="0.25">
      <c r="A1910" t="str">
        <f>LOWER(SUBSTITUTE(SUBSTITUTE(SUBSTITUTE(BIASA[[#This Row],[NAMA BARANG]]," ",""),"-",""),".",""))</f>
        <v>sampulboxyfancy</v>
      </c>
      <c r="B1910">
        <f>IF(BIASA[[#This Row],[CTN]]=0,"",COUNT($B$2:$B1909)+1)</f>
        <v>1908</v>
      </c>
      <c r="C1910" t="s">
        <v>2192</v>
      </c>
      <c r="D1910" s="9">
        <v>200</v>
      </c>
      <c r="E1910">
        <f>SUM(BIASA[[#This Row],[AWAL]]-BIASA[[#This Row],[KELUAR]])</f>
        <v>3</v>
      </c>
      <c r="F1910">
        <v>3</v>
      </c>
      <c r="G1910" t="str">
        <f>IFERROR(INDEX(masuk[CTN],MATCH("B"&amp;ROW()-ROWS($A$1:$A$2),masuk[id],0)),"")</f>
        <v/>
      </c>
      <c r="H1910">
        <f>SUMIF(keluar[concat],BIASA[[#This Row],[concat]],keluar[CTN])</f>
        <v>0</v>
      </c>
      <c r="I1910" s="16" t="str">
        <f>IF(BIASA[[#This Row],[CTN]]=BIASA[[#This Row],[AWAL]],"",BIASA[[#This Row],[CTN]])</f>
        <v/>
      </c>
    </row>
    <row r="1911" spans="1:9" x14ac:dyDescent="0.25">
      <c r="A1911" t="str">
        <f>LOWER(SUBSTITUTE(SUBSTITUTE(SUBSTITUTE(BIASA[[#This Row],[NAMA BARANG]]," ",""),"-",""),".",""))</f>
        <v>sampulfoliolemalexander</v>
      </c>
      <c r="B1911">
        <f>IF(BIASA[[#This Row],[CTN]]=0,"",COUNT($B$2:$B1910)+1)</f>
        <v>1909</v>
      </c>
      <c r="C1911" t="s">
        <v>2193</v>
      </c>
      <c r="D1911" s="9" t="s">
        <v>2943</v>
      </c>
      <c r="E1911">
        <f>SUM(BIASA[[#This Row],[AWAL]]-BIASA[[#This Row],[KELUAR]])</f>
        <v>35</v>
      </c>
      <c r="F1911">
        <v>35</v>
      </c>
      <c r="G1911" t="str">
        <f>IFERROR(INDEX(masuk[CTN],MATCH("B"&amp;ROW()-ROWS($A$1:$A$2),masuk[id],0)),"")</f>
        <v/>
      </c>
      <c r="H1911">
        <f>SUMIF(keluar[concat],BIASA[[#This Row],[concat]],keluar[CTN])</f>
        <v>0</v>
      </c>
      <c r="I1911" s="16" t="str">
        <f>IF(BIASA[[#This Row],[CTN]]=BIASA[[#This Row],[AWAL]],"",BIASA[[#This Row],[CTN]])</f>
        <v/>
      </c>
    </row>
    <row r="1912" spans="1:9" x14ac:dyDescent="0.25">
      <c r="A1912" t="str">
        <f>LOWER(SUBSTITUTE(SUBSTITUTE(SUBSTITUTE(BIASA[[#This Row],[NAMA BARANG]]," ",""),"-",""),".",""))</f>
        <v>sampulkenjoy34,5motifwarna</v>
      </c>
      <c r="B1912">
        <f>IF(BIASA[[#This Row],[CTN]]=0,"",COUNT($B$2:$B1911)+1)</f>
        <v>1910</v>
      </c>
      <c r="C1912" t="s">
        <v>2194</v>
      </c>
      <c r="D1912" s="9">
        <v>270</v>
      </c>
      <c r="E1912">
        <f>SUM(BIASA[[#This Row],[AWAL]]-BIASA[[#This Row],[KELUAR]])</f>
        <v>3</v>
      </c>
      <c r="F1912">
        <v>3</v>
      </c>
      <c r="G1912" t="str">
        <f>IFERROR(INDEX(masuk[CTN],MATCH("B"&amp;ROW()-ROWS($A$1:$A$2),masuk[id],0)),"")</f>
        <v/>
      </c>
      <c r="H1912">
        <f>SUMIF(keluar[concat],BIASA[[#This Row],[concat]],keluar[CTN])</f>
        <v>0</v>
      </c>
      <c r="I1912" s="16" t="str">
        <f>IF(BIASA[[#This Row],[CTN]]=BIASA[[#This Row],[AWAL]],"",BIASA[[#This Row],[CTN]])</f>
        <v/>
      </c>
    </row>
    <row r="1913" spans="1:9" x14ac:dyDescent="0.25">
      <c r="A1913" t="str">
        <f>LOWER(SUBSTITUTE(SUBSTITUTE(SUBSTITUTE(BIASA[[#This Row],[NAMA BARANG]]," ",""),"-",""),".",""))</f>
        <v>sampulkwartobatikutn</v>
      </c>
      <c r="B1913">
        <f>IF(BIASA[[#This Row],[CTN]]=0,"",COUNT($B$2:$B1912)+1)</f>
        <v>1911</v>
      </c>
      <c r="C1913" t="s">
        <v>2195</v>
      </c>
      <c r="D1913" s="9" t="s">
        <v>3022</v>
      </c>
      <c r="E1913">
        <f>SUM(BIASA[[#This Row],[AWAL]]-BIASA[[#This Row],[KELUAR]])</f>
        <v>21</v>
      </c>
      <c r="F1913">
        <v>21</v>
      </c>
      <c r="G1913" t="str">
        <f>IFERROR(INDEX(masuk[CTN],MATCH("B"&amp;ROW()-ROWS($A$1:$A$2),masuk[id],0)),"")</f>
        <v/>
      </c>
      <c r="H1913">
        <f>SUMIF(keluar[concat],BIASA[[#This Row],[concat]],keluar[CTN])</f>
        <v>0</v>
      </c>
      <c r="I1913" s="16" t="str">
        <f>IF(BIASA[[#This Row],[CTN]]=BIASA[[#This Row],[AWAL]],"",BIASA[[#This Row],[CTN]])</f>
        <v/>
      </c>
    </row>
    <row r="1914" spans="1:9" x14ac:dyDescent="0.25">
      <c r="A1914" t="str">
        <f>LOWER(SUBSTITUTE(SUBSTITUTE(SUBSTITUTE(BIASA[[#This Row],[NAMA BARANG]]," ",""),"-",""),".",""))</f>
        <v>sampulkwartofancy</v>
      </c>
      <c r="B1914">
        <f>IF(BIASA[[#This Row],[CTN]]=0,"",COUNT($B$2:$B1913)+1)</f>
        <v>1912</v>
      </c>
      <c r="C1914" t="s">
        <v>2196</v>
      </c>
      <c r="D1914" s="9">
        <v>240</v>
      </c>
      <c r="E1914">
        <f>SUM(BIASA[[#This Row],[AWAL]]-BIASA[[#This Row],[KELUAR]])</f>
        <v>2</v>
      </c>
      <c r="F1914">
        <v>2</v>
      </c>
      <c r="G1914" t="str">
        <f>IFERROR(INDEX(masuk[CTN],MATCH("B"&amp;ROW()-ROWS($A$1:$A$2),masuk[id],0)),"")</f>
        <v/>
      </c>
      <c r="H1914">
        <f>SUMIF(keluar[concat],BIASA[[#This Row],[concat]],keluar[CTN])</f>
        <v>0</v>
      </c>
      <c r="I1914" s="16" t="str">
        <f>IF(BIASA[[#This Row],[CTN]]=BIASA[[#This Row],[AWAL]],"",BIASA[[#This Row],[CTN]])</f>
        <v/>
      </c>
    </row>
    <row r="1915" spans="1:9" x14ac:dyDescent="0.25">
      <c r="A1915" s="23" t="str">
        <f>LOWER(SUBSTITUTE(SUBSTITUTE(SUBSTITUTE(BIASA[[#This Row],[NAMA BARANG]]," ",""),"-",""),".",""))</f>
        <v>sampuloppalexkwartolem(1q296pk)</v>
      </c>
      <c r="B1915" s="23">
        <f>IF(BIASA[[#This Row],[CTN]]=0,"",COUNT($B$2:$B1914)+1)</f>
        <v>1913</v>
      </c>
      <c r="C1915" s="23" t="s">
        <v>2197</v>
      </c>
      <c r="D1915" s="24">
        <v>300</v>
      </c>
      <c r="E1915" s="23">
        <v>3</v>
      </c>
      <c r="F1915" s="23">
        <v>2</v>
      </c>
      <c r="G1915" s="23" t="str">
        <f>IFERROR(INDEX(masuk[CTN],MATCH("B"&amp;ROW()-ROWS($A$1:$A$2),masuk[id],0)),"")</f>
        <v/>
      </c>
      <c r="H1915" s="23">
        <f>SUMIF(keluar[concat],BIASA[[#This Row],[concat]],keluar[CTN])</f>
        <v>0</v>
      </c>
      <c r="I1915" s="25">
        <f>IF(BIASA[[#This Row],[CTN]]=BIASA[[#This Row],[AWAL]],"",BIASA[[#This Row],[CTN]])</f>
        <v>3</v>
      </c>
    </row>
    <row r="1916" spans="1:9" x14ac:dyDescent="0.25">
      <c r="A1916" t="str">
        <f>LOWER(SUBSTITUTE(SUBSTITUTE(SUBSTITUTE(BIASA[[#This Row],[NAMA BARANG]]," ",""),"-",""),".",""))</f>
        <v>sampuloppalexanderboxy</v>
      </c>
      <c r="B1916">
        <f>IF(BIASA[[#This Row],[CTN]]=0,"",COUNT($B$2:$B1915)+1)</f>
        <v>1914</v>
      </c>
      <c r="C1916" t="s">
        <v>2198</v>
      </c>
      <c r="D1916" s="9">
        <v>300</v>
      </c>
      <c r="E1916">
        <f>SUM(BIASA[[#This Row],[AWAL]]-BIASA[[#This Row],[KELUAR]])</f>
        <v>1</v>
      </c>
      <c r="F1916">
        <v>1</v>
      </c>
      <c r="G1916" t="str">
        <f>IFERROR(INDEX(masuk[CTN],MATCH("B"&amp;ROW()-ROWS($A$1:$A$2),masuk[id],0)),"")</f>
        <v/>
      </c>
      <c r="H1916">
        <f>SUMIF(keluar[concat],BIASA[[#This Row],[concat]],keluar[CTN])</f>
        <v>0</v>
      </c>
      <c r="I1916" s="16" t="str">
        <f>IF(BIASA[[#This Row],[CTN]]=BIASA[[#This Row],[AWAL]],"",BIASA[[#This Row],[CTN]])</f>
        <v/>
      </c>
    </row>
    <row r="1917" spans="1:9" x14ac:dyDescent="0.25">
      <c r="A1917" t="str">
        <f>LOWER(SUBSTITUTE(SUBSTITUTE(SUBSTITUTE(BIASA[[#This Row],[NAMA BARANG]]," ",""),"-",""),".",""))</f>
        <v>sampuloppjersyfoliotbl50micron</v>
      </c>
      <c r="B1917">
        <f>IF(BIASA[[#This Row],[CTN]]=0,"",COUNT($B$2:$B1916)+1)</f>
        <v>1915</v>
      </c>
      <c r="C1917" t="s">
        <v>2199</v>
      </c>
      <c r="D1917" s="9" t="s">
        <v>212</v>
      </c>
      <c r="E1917">
        <f>SUM(BIASA[[#This Row],[AWAL]]-BIASA[[#This Row],[KELUAR]])</f>
        <v>1</v>
      </c>
      <c r="F1917">
        <v>1</v>
      </c>
      <c r="G1917" t="str">
        <f>IFERROR(INDEX(masuk[CTN],MATCH("B"&amp;ROW()-ROWS($A$1:$A$2),masuk[id],0)),"")</f>
        <v/>
      </c>
      <c r="H1917">
        <f>SUMIF(keluar[concat],BIASA[[#This Row],[concat]],keluar[CTN])</f>
        <v>0</v>
      </c>
      <c r="I1917" s="16" t="str">
        <f>IF(BIASA[[#This Row],[CTN]]=BIASA[[#This Row],[AWAL]],"",BIASA[[#This Row],[CTN]])</f>
        <v/>
      </c>
    </row>
    <row r="1918" spans="1:9" x14ac:dyDescent="0.25">
      <c r="A1918" t="str">
        <f>LOWER(SUBSTITUTE(SUBSTITUTE(SUBSTITUTE(BIASA[[#This Row],[NAMA BARANG]]," ",""),"-",""),".",""))</f>
        <v>sampulroll34tkenjoy</v>
      </c>
      <c r="B1918">
        <f>IF(BIASA[[#This Row],[CTN]]=0,"",COUNT($B$2:$B1917)+1)</f>
        <v>1916</v>
      </c>
      <c r="C1918" t="s">
        <v>3303</v>
      </c>
      <c r="D1918" s="9" t="s">
        <v>3023</v>
      </c>
      <c r="E1918">
        <f>SUM(BIASA[[#This Row],[AWAL]]-BIASA[[#This Row],[KELUAR]])</f>
        <v>6</v>
      </c>
      <c r="F1918">
        <v>6</v>
      </c>
      <c r="G1918" t="str">
        <f>IFERROR(INDEX(masuk[CTN],MATCH("B"&amp;ROW()-ROWS($A$1:$A$2),masuk[id],0)),"")</f>
        <v/>
      </c>
      <c r="H1918">
        <f>SUMIF(keluar[concat],BIASA[[#This Row],[concat]],keluar[CTN])</f>
        <v>0</v>
      </c>
      <c r="I1918" s="16" t="str">
        <f>IF(BIASA[[#This Row],[CTN]]=BIASA[[#This Row],[AWAL]],"",BIASA[[#This Row],[CTN]])</f>
        <v/>
      </c>
    </row>
    <row r="1919" spans="1:9" x14ac:dyDescent="0.25">
      <c r="A1919" t="str">
        <f>LOWER(SUBSTITUTE(SUBSTITUTE(SUBSTITUTE(BIASA[[#This Row],[NAMA BARANG]]," ",""),"-",""),".",""))</f>
        <v>sampulroll45bkenjoy</v>
      </c>
      <c r="B1919">
        <f>IF(BIASA[[#This Row],[CTN]]=0,"",COUNT($B$2:$B1918)+1)</f>
        <v>1917</v>
      </c>
      <c r="C1919" t="s">
        <v>3304</v>
      </c>
      <c r="D1919" s="9" t="s">
        <v>3023</v>
      </c>
      <c r="E1919">
        <f>SUM(BIASA[[#This Row],[AWAL]]-BIASA[[#This Row],[KELUAR]])</f>
        <v>8</v>
      </c>
      <c r="F1919">
        <v>8</v>
      </c>
      <c r="G1919" t="str">
        <f>IFERROR(INDEX(masuk[CTN],MATCH("B"&amp;ROW()-ROWS($A$1:$A$2),masuk[id],0)),"")</f>
        <v/>
      </c>
      <c r="H1919">
        <f>SUMIF(keluar[concat],BIASA[[#This Row],[concat]],keluar[CTN])</f>
        <v>0</v>
      </c>
      <c r="I1919" s="16" t="str">
        <f>IF(BIASA[[#This Row],[CTN]]=BIASA[[#This Row],[AWAL]],"",BIASA[[#This Row],[CTN]])</f>
        <v/>
      </c>
    </row>
    <row r="1920" spans="1:9" x14ac:dyDescent="0.25">
      <c r="A1920" s="23" t="str">
        <f>LOWER(SUBSTITUTE(SUBSTITUTE(SUBSTITUTE(BIASA[[#This Row],[NAMA BARANG]]," ",""),"-",""),".",""))</f>
        <v>sampulrolldust454</v>
      </c>
      <c r="B1920" s="23">
        <f>IF(BIASA[[#This Row],[CTN]]=0,"",COUNT($B$2:$B1919)+1)</f>
        <v>1918</v>
      </c>
      <c r="C1920" s="23" t="s">
        <v>2200</v>
      </c>
      <c r="D1920" s="24">
        <v>300</v>
      </c>
      <c r="E1920" s="23">
        <v>3</v>
      </c>
      <c r="F1920" s="23">
        <v>2</v>
      </c>
      <c r="G1920" s="23"/>
      <c r="H1920" s="23">
        <f>SUMIF(keluar[concat],BIASA[[#This Row],[concat]],keluar[CTN])</f>
        <v>0</v>
      </c>
      <c r="I1920" s="25">
        <f>IF(BIASA[[#This Row],[CTN]]=BIASA[[#This Row],[AWAL]],"",BIASA[[#This Row],[CTN]])</f>
        <v>3</v>
      </c>
    </row>
    <row r="1921" spans="1:9" x14ac:dyDescent="0.25">
      <c r="A1921" t="str">
        <f>LOWER(SUBSTITUTE(SUBSTITUTE(SUBSTITUTE(BIASA[[#This Row],[NAMA BARANG]]," ",""),"-",""),".",""))</f>
        <v>sampulsamsonboxybatik</v>
      </c>
      <c r="B1921">
        <f>IF(BIASA[[#This Row],[CTN]]=0,"",COUNT($B$2:$B1920)+1)</f>
        <v>1919</v>
      </c>
      <c r="C1921" t="s">
        <v>2201</v>
      </c>
      <c r="D1921" s="9" t="s">
        <v>2788</v>
      </c>
      <c r="E1921">
        <f>SUM(BIASA[[#This Row],[AWAL]]-BIASA[[#This Row],[KELUAR]])</f>
        <v>21</v>
      </c>
      <c r="F1921">
        <v>21</v>
      </c>
      <c r="G1921" t="str">
        <f>IFERROR(INDEX(masuk[CTN],MATCH("B"&amp;ROW()-ROWS($A$1:$A$2),masuk[id],0)),"")</f>
        <v/>
      </c>
      <c r="H1921">
        <f>SUMIF(keluar[concat],BIASA[[#This Row],[concat]],keluar[CTN])</f>
        <v>0</v>
      </c>
      <c r="I1921" s="16" t="str">
        <f>IF(BIASA[[#This Row],[CTN]]=BIASA[[#This Row],[AWAL]],"",BIASA[[#This Row],[CTN]])</f>
        <v/>
      </c>
    </row>
    <row r="1922" spans="1:9" x14ac:dyDescent="0.25">
      <c r="A1922" t="str">
        <f>LOWER(SUBSTITUTE(SUBSTITUTE(SUBSTITUTE(BIASA[[#This Row],[NAMA BARANG]]," ",""),"-",""),".",""))</f>
        <v>selongsongpentelenter</v>
      </c>
      <c r="B1922">
        <f>IF(BIASA[[#This Row],[CTN]]=0,"",COUNT($B$2:$B1921)+1)</f>
        <v>1920</v>
      </c>
      <c r="C1922" t="s">
        <v>2202</v>
      </c>
      <c r="D1922" s="9" t="s">
        <v>2854</v>
      </c>
      <c r="E1922">
        <f>SUM(BIASA[[#This Row],[AWAL]]-BIASA[[#This Row],[KELUAR]])</f>
        <v>2</v>
      </c>
      <c r="F1922">
        <v>2</v>
      </c>
      <c r="G1922" t="str">
        <f>IFERROR(INDEX(masuk[CTN],MATCH("B"&amp;ROW()-ROWS($A$1:$A$2),masuk[id],0)),"")</f>
        <v/>
      </c>
      <c r="H1922">
        <f>SUMIF(keluar[concat],BIASA[[#This Row],[concat]],keluar[CTN])</f>
        <v>0</v>
      </c>
      <c r="I1922" s="16" t="str">
        <f>IF(BIASA[[#This Row],[CTN]]=BIASA[[#This Row],[AWAL]],"",BIASA[[#This Row],[CTN]])</f>
        <v/>
      </c>
    </row>
    <row r="1923" spans="1:9" x14ac:dyDescent="0.25">
      <c r="A1923" t="str">
        <f>LOWER(SUBSTITUTE(SUBSTITUTE(SUBSTITUTE(BIASA[[#This Row],[NAMA BARANG]]," ",""),"-",""),".",""))</f>
        <v>siletgagangplastik</v>
      </c>
      <c r="B1923">
        <f>IF(BIASA[[#This Row],[CTN]]=0,"",COUNT($B$2:$B1922)+1)</f>
        <v>1921</v>
      </c>
      <c r="C1923" t="s">
        <v>2203</v>
      </c>
      <c r="D1923" s="9" t="s">
        <v>2958</v>
      </c>
      <c r="E1923">
        <f>SUM(BIASA[[#This Row],[AWAL]]-BIASA[[#This Row],[KELUAR]])</f>
        <v>6</v>
      </c>
      <c r="F1923">
        <v>6</v>
      </c>
      <c r="G1923" t="str">
        <f>IFERROR(INDEX(masuk[CTN],MATCH("B"&amp;ROW()-ROWS($A$1:$A$2),masuk[id],0)),"")</f>
        <v/>
      </c>
      <c r="H1923">
        <f>SUMIF(keluar[concat],BIASA[[#This Row],[concat]],keluar[CTN])</f>
        <v>0</v>
      </c>
      <c r="I1923" s="16" t="str">
        <f>IF(BIASA[[#This Row],[CTN]]=BIASA[[#This Row],[AWAL]],"",BIASA[[#This Row],[CTN]])</f>
        <v/>
      </c>
    </row>
    <row r="1924" spans="1:9" x14ac:dyDescent="0.25">
      <c r="A1924" t="str">
        <f>LOWER(SUBSTITUTE(SUBSTITUTE(SUBSTITUTE(BIASA[[#This Row],[NAMA BARANG]]," ",""),"-",""),".",""))</f>
        <v>simpoamoshimoshijumbo1803</v>
      </c>
      <c r="B1924">
        <f>IF(BIASA[[#This Row],[CTN]]=0,"",COUNT($B$2:$B1923)+1)</f>
        <v>1922</v>
      </c>
      <c r="C1924" t="s">
        <v>2204</v>
      </c>
      <c r="D1924" s="9" t="s">
        <v>2881</v>
      </c>
      <c r="E1924">
        <f>SUM(BIASA[[#This Row],[AWAL]]-BIASA[[#This Row],[KELUAR]])</f>
        <v>2</v>
      </c>
      <c r="F1924">
        <v>2</v>
      </c>
      <c r="G1924" t="str">
        <f>IFERROR(INDEX(masuk[CTN],MATCH("B"&amp;ROW()-ROWS($A$1:$A$2),masuk[id],0)),"")</f>
        <v/>
      </c>
      <c r="H1924">
        <f>SUMIF(keluar[concat],BIASA[[#This Row],[concat]],keluar[CTN])</f>
        <v>0</v>
      </c>
      <c r="I1924" s="16" t="str">
        <f>IF(BIASA[[#This Row],[CTN]]=BIASA[[#This Row],[AWAL]],"",BIASA[[#This Row],[CTN]])</f>
        <v/>
      </c>
    </row>
    <row r="1925" spans="1:9" x14ac:dyDescent="0.25">
      <c r="A1925" t="str">
        <f>LOWER(SUBSTITUTE(SUBSTITUTE(SUBSTITUTE(BIASA[[#This Row],[NAMA BARANG]]," ",""),"-",""),".",""))</f>
        <v>sipoa13barisjaya</v>
      </c>
      <c r="B1925">
        <f>IF(BIASA[[#This Row],[CTN]]=0,"",COUNT($B$2:$B1924)+1)</f>
        <v>1923</v>
      </c>
      <c r="C1925" t="s">
        <v>2205</v>
      </c>
      <c r="D1925" s="9" t="s">
        <v>2787</v>
      </c>
      <c r="E1925">
        <f>SUM(BIASA[[#This Row],[AWAL]]-BIASA[[#This Row],[KELUAR]])</f>
        <v>2</v>
      </c>
      <c r="F1925">
        <v>2</v>
      </c>
      <c r="G1925" t="str">
        <f>IFERROR(INDEX(masuk[CTN],MATCH("B"&amp;ROW()-ROWS($A$1:$A$2),masuk[id],0)),"")</f>
        <v/>
      </c>
      <c r="H1925">
        <f>SUMIF(keluar[concat],BIASA[[#This Row],[concat]],keluar[CTN])</f>
        <v>0</v>
      </c>
      <c r="I1925" s="16" t="str">
        <f>IF(BIASA[[#This Row],[CTN]]=BIASA[[#This Row],[AWAL]],"",BIASA[[#This Row],[CTN]])</f>
        <v/>
      </c>
    </row>
    <row r="1926" spans="1:9" x14ac:dyDescent="0.25">
      <c r="A1926" t="str">
        <f>LOWER(SUBSTITUTE(SUBSTITUTE(SUBSTITUTE(BIASA[[#This Row],[NAMA BARANG]]," ",""),"-",""),".",""))</f>
        <v>sipoa17bariskayu</v>
      </c>
      <c r="B1926">
        <f>IF(BIASA[[#This Row],[CTN]]=0,"",COUNT($B$2:$B1925)+1)</f>
        <v>1924</v>
      </c>
      <c r="C1926" t="s">
        <v>2206</v>
      </c>
      <c r="D1926" s="9" t="s">
        <v>210</v>
      </c>
      <c r="E1926">
        <f>SUM(BIASA[[#This Row],[AWAL]]-BIASA[[#This Row],[KELUAR]])</f>
        <v>2</v>
      </c>
      <c r="F1926">
        <v>2</v>
      </c>
      <c r="G1926" t="str">
        <f>IFERROR(INDEX(masuk[CTN],MATCH("B"&amp;ROW()-ROWS($A$1:$A$2),masuk[id],0)),"")</f>
        <v/>
      </c>
      <c r="H1926">
        <f>SUMIF(keluar[concat],BIASA[[#This Row],[concat]],keluar[CTN])</f>
        <v>0</v>
      </c>
      <c r="I1926" s="16" t="str">
        <f>IF(BIASA[[#This Row],[CTN]]=BIASA[[#This Row],[AWAL]],"",BIASA[[#This Row],[CTN]])</f>
        <v/>
      </c>
    </row>
    <row r="1927" spans="1:9" x14ac:dyDescent="0.25">
      <c r="A1927" t="str">
        <f>LOWER(SUBSTITUTE(SUBSTITUTE(SUBSTITUTE(BIASA[[#This Row],[NAMA BARANG]]," ",""),"-",""),".",""))</f>
        <v>sipoa2831</v>
      </c>
      <c r="B1927">
        <f>IF(BIASA[[#This Row],[CTN]]=0,"",COUNT($B$2:$B1926)+1)</f>
        <v>1925</v>
      </c>
      <c r="C1927" t="s">
        <v>2207</v>
      </c>
      <c r="D1927" s="9" t="s">
        <v>225</v>
      </c>
      <c r="E1927">
        <f>SUM(BIASA[[#This Row],[AWAL]]-BIASA[[#This Row],[KELUAR]])</f>
        <v>2</v>
      </c>
      <c r="F1927">
        <v>2</v>
      </c>
      <c r="G1927" t="str">
        <f>IFERROR(INDEX(masuk[CTN],MATCH("B"&amp;ROW()-ROWS($A$1:$A$2),masuk[id],0)),"")</f>
        <v/>
      </c>
      <c r="H1927">
        <f>SUMIF(keluar[concat],BIASA[[#This Row],[concat]],keluar[CTN])</f>
        <v>0</v>
      </c>
      <c r="I1927" s="16" t="str">
        <f>IF(BIASA[[#This Row],[CTN]]=BIASA[[#This Row],[AWAL]],"",BIASA[[#This Row],[CTN]])</f>
        <v/>
      </c>
    </row>
    <row r="1928" spans="1:9" x14ac:dyDescent="0.25">
      <c r="A1928" t="str">
        <f>LOWER(SUBSTITUTE(SUBSTITUTE(SUBSTITUTE(BIASA[[#This Row],[NAMA BARANG]]," ",""),"-",""),".",""))</f>
        <v>sipoa8010</v>
      </c>
      <c r="B1928">
        <f>IF(BIASA[[#This Row],[CTN]]=0,"",COUNT($B$2:$B1927)+1)</f>
        <v>1926</v>
      </c>
      <c r="C1928" t="s">
        <v>2208</v>
      </c>
      <c r="D1928" s="9" t="s">
        <v>235</v>
      </c>
      <c r="E1928">
        <f>SUM(BIASA[[#This Row],[AWAL]]-BIASA[[#This Row],[KELUAR]])</f>
        <v>16</v>
      </c>
      <c r="F1928">
        <v>16</v>
      </c>
      <c r="G1928" t="str">
        <f>IFERROR(INDEX(masuk[CTN],MATCH("B"&amp;ROW()-ROWS($A$1:$A$2),masuk[id],0)),"")</f>
        <v/>
      </c>
      <c r="H1928">
        <f>SUMIF(keluar[concat],BIASA[[#This Row],[concat]],keluar[CTN])</f>
        <v>0</v>
      </c>
      <c r="I1928" s="16" t="str">
        <f>IF(BIASA[[#This Row],[CTN]]=BIASA[[#This Row],[AWAL]],"",BIASA[[#This Row],[CTN]])</f>
        <v/>
      </c>
    </row>
    <row r="1929" spans="1:9" s="23" customFormat="1" x14ac:dyDescent="0.25">
      <c r="A1929" t="str">
        <f>LOWER(SUBSTITUTE(SUBSTITUTE(SUBSTITUTE(BIASA[[#This Row],[NAMA BARANG]]," ",""),"-",""),".",""))</f>
        <v>sipoa8011apel</v>
      </c>
      <c r="B1929">
        <f>IF(BIASA[[#This Row],[CTN]]=0,"",COUNT($B$2:$B1928)+1)</f>
        <v>1927</v>
      </c>
      <c r="C1929" t="s">
        <v>2209</v>
      </c>
      <c r="D1929" s="9" t="s">
        <v>2791</v>
      </c>
      <c r="E1929">
        <f>SUM(BIASA[[#This Row],[AWAL]]-BIASA[[#This Row],[KELUAR]])</f>
        <v>8</v>
      </c>
      <c r="F1929">
        <v>8</v>
      </c>
      <c r="G1929" t="str">
        <f>IFERROR(INDEX(masuk[CTN],MATCH("B"&amp;ROW()-ROWS($A$1:$A$2),masuk[id],0)),"")</f>
        <v/>
      </c>
      <c r="H1929">
        <f>SUMIF(keluar[concat],BIASA[[#This Row],[concat]],keluar[CTN])</f>
        <v>0</v>
      </c>
      <c r="I1929" s="16" t="str">
        <f>IF(BIASA[[#This Row],[CTN]]=BIASA[[#This Row],[AWAL]],"",BIASA[[#This Row],[CTN]])</f>
        <v/>
      </c>
    </row>
    <row r="1930" spans="1:9" x14ac:dyDescent="0.25">
      <c r="A1930" t="str">
        <f>LOWER(SUBSTITUTE(SUBSTITUTE(SUBSTITUTE(BIASA[[#This Row],[NAMA BARANG]]," ",""),"-",""),".",""))</f>
        <v>sipoa8012</v>
      </c>
      <c r="B1930">
        <f>IF(BIASA[[#This Row],[CTN]]=0,"",COUNT($B$2:$B1929)+1)</f>
        <v>1928</v>
      </c>
      <c r="C1930" t="s">
        <v>2210</v>
      </c>
      <c r="D1930" s="9" t="s">
        <v>2791</v>
      </c>
      <c r="E1930">
        <f>SUM(BIASA[[#This Row],[AWAL]]-BIASA[[#This Row],[KELUAR]])</f>
        <v>7</v>
      </c>
      <c r="F1930">
        <v>7</v>
      </c>
      <c r="G1930" t="str">
        <f>IFERROR(INDEX(masuk[CTN],MATCH("B"&amp;ROW()-ROWS($A$1:$A$2),masuk[id],0)),"")</f>
        <v/>
      </c>
      <c r="H1930">
        <f>SUMIF(keluar[concat],BIASA[[#This Row],[concat]],keluar[CTN])</f>
        <v>0</v>
      </c>
      <c r="I1930" s="16" t="str">
        <f>IF(BIASA[[#This Row],[CTN]]=BIASA[[#This Row],[AWAL]],"",BIASA[[#This Row],[CTN]])</f>
        <v/>
      </c>
    </row>
    <row r="1931" spans="1:9" x14ac:dyDescent="0.25">
      <c r="A1931" t="str">
        <f>LOWER(SUBSTITUTE(SUBSTITUTE(SUBSTITUTE(BIASA[[#This Row],[NAMA BARANG]]," ",""),"-",""),".",""))</f>
        <v>sipoa8013</v>
      </c>
      <c r="B1931">
        <f>IF(BIASA[[#This Row],[CTN]]=0,"",COUNT($B$2:$B1930)+1)</f>
        <v>1929</v>
      </c>
      <c r="C1931" t="s">
        <v>2211</v>
      </c>
      <c r="D1931" s="9" t="s">
        <v>2791</v>
      </c>
      <c r="E1931">
        <f>SUM(BIASA[[#This Row],[AWAL]]-BIASA[[#This Row],[KELUAR]])</f>
        <v>7</v>
      </c>
      <c r="F1931">
        <v>7</v>
      </c>
      <c r="G1931" t="str">
        <f>IFERROR(INDEX(masuk[CTN],MATCH("B"&amp;ROW()-ROWS($A$1:$A$2),masuk[id],0)),"")</f>
        <v/>
      </c>
      <c r="H1931">
        <f>SUMIF(keluar[concat],BIASA[[#This Row],[concat]],keluar[CTN])</f>
        <v>0</v>
      </c>
      <c r="I1931" s="16" t="str">
        <f>IF(BIASA[[#This Row],[CTN]]=BIASA[[#This Row],[AWAL]],"",BIASA[[#This Row],[CTN]])</f>
        <v/>
      </c>
    </row>
    <row r="1932" spans="1:9" x14ac:dyDescent="0.25">
      <c r="A1932" t="str">
        <f>LOWER(SUBSTITUTE(SUBSTITUTE(SUBSTITUTE(BIASA[[#This Row],[NAMA BARANG]]," ",""),"-",""),".",""))</f>
        <v>sipoa8022vanart</v>
      </c>
      <c r="B1932">
        <f>IF(BIASA[[#This Row],[CTN]]=0,"",COUNT($B$2:$B1931)+1)</f>
        <v>1930</v>
      </c>
      <c r="C1932" t="s">
        <v>2212</v>
      </c>
      <c r="D1932" s="9" t="s">
        <v>2890</v>
      </c>
      <c r="E1932">
        <f>SUM(BIASA[[#This Row],[AWAL]]-BIASA[[#This Row],[KELUAR]])</f>
        <v>13</v>
      </c>
      <c r="F1932">
        <v>13</v>
      </c>
      <c r="G1932" t="str">
        <f>IFERROR(INDEX(masuk[CTN],MATCH("B"&amp;ROW()-ROWS($A$1:$A$2),masuk[id],0)),"")</f>
        <v/>
      </c>
      <c r="H1932">
        <f>SUMIF(keluar[concat],BIASA[[#This Row],[concat]],keluar[CTN])</f>
        <v>0</v>
      </c>
      <c r="I1932" s="16" t="str">
        <f>IF(BIASA[[#This Row],[CTN]]=BIASA[[#This Row],[AWAL]],"",BIASA[[#This Row],[CTN]])</f>
        <v/>
      </c>
    </row>
    <row r="1933" spans="1:9" x14ac:dyDescent="0.25">
      <c r="A1933" t="str">
        <f>LOWER(SUBSTITUTE(SUBSTITUTE(SUBSTITUTE(BIASA[[#This Row],[NAMA BARANG]]," ",""),"-",""),".",""))</f>
        <v>sipoa8023</v>
      </c>
      <c r="B1933">
        <f>IF(BIASA[[#This Row],[CTN]]=0,"",COUNT($B$2:$B1932)+1)</f>
        <v>1931</v>
      </c>
      <c r="C1933" t="s">
        <v>2213</v>
      </c>
      <c r="D1933" s="9" t="s">
        <v>2769</v>
      </c>
      <c r="E1933">
        <f>SUM(BIASA[[#This Row],[AWAL]]-BIASA[[#This Row],[KELUAR]])</f>
        <v>9</v>
      </c>
      <c r="F1933">
        <v>9</v>
      </c>
      <c r="G1933" t="str">
        <f>IFERROR(INDEX(masuk[CTN],MATCH("B"&amp;ROW()-ROWS($A$1:$A$2),masuk[id],0)),"")</f>
        <v/>
      </c>
      <c r="H1933">
        <f>SUMIF(keluar[concat],BIASA[[#This Row],[concat]],keluar[CTN])</f>
        <v>0</v>
      </c>
      <c r="I1933" s="16" t="str">
        <f>IF(BIASA[[#This Row],[CTN]]=BIASA[[#This Row],[AWAL]],"",BIASA[[#This Row],[CTN]])</f>
        <v/>
      </c>
    </row>
    <row r="1934" spans="1:9" x14ac:dyDescent="0.25">
      <c r="A1934" t="str">
        <f>LOWER(SUBSTITUTE(SUBSTITUTE(SUBSTITUTE(BIASA[[#This Row],[NAMA BARANG]]," ",""),"-",""),".",""))</f>
        <v>sipoaangel(8)/strawberry</v>
      </c>
      <c r="B1934">
        <f>IF(BIASA[[#This Row],[CTN]]=0,"",COUNT($B$2:$B1933)+1)</f>
        <v>1932</v>
      </c>
      <c r="C1934" t="s">
        <v>2214</v>
      </c>
      <c r="D1934" s="9" t="s">
        <v>217</v>
      </c>
      <c r="E1934">
        <f>SUM(BIASA[[#This Row],[AWAL]]-BIASA[[#This Row],[KELUAR]])</f>
        <v>11</v>
      </c>
      <c r="F1934">
        <v>12</v>
      </c>
      <c r="G1934" t="str">
        <f>IFERROR(INDEX(masuk[CTN],MATCH("B"&amp;ROW()-ROWS($A$1:$A$2),masuk[id],0)),"")</f>
        <v/>
      </c>
      <c r="H1934">
        <f>SUMIF(keluar[concat],BIASA[[#This Row],[concat]],keluar[CTN])</f>
        <v>1</v>
      </c>
      <c r="I1934" s="16">
        <f>IF(BIASA[[#This Row],[CTN]]=BIASA[[#This Row],[AWAL]],"",BIASA[[#This Row],[CTN]])</f>
        <v>11</v>
      </c>
    </row>
    <row r="1935" spans="1:9" x14ac:dyDescent="0.25">
      <c r="A1935" t="str">
        <f>LOWER(SUBSTITUTE(SUBSTITUTE(SUBSTITUTE(BIASA[[#This Row],[NAMA BARANG]]," ",""),"-",""),".",""))</f>
        <v>sipoabescobc117</v>
      </c>
      <c r="B1935">
        <f>IF(BIASA[[#This Row],[CTN]]=0,"",COUNT($B$2:$B1934)+1)</f>
        <v>1933</v>
      </c>
      <c r="C1935" t="s">
        <v>2215</v>
      </c>
      <c r="D1935" s="9" t="s">
        <v>2787</v>
      </c>
      <c r="E1935">
        <f>SUM(BIASA[[#This Row],[AWAL]]-BIASA[[#This Row],[KELUAR]])</f>
        <v>3</v>
      </c>
      <c r="F1935">
        <v>3</v>
      </c>
      <c r="G1935" t="str">
        <f>IFERROR(INDEX(masuk[CTN],MATCH("B"&amp;ROW()-ROWS($A$1:$A$2),masuk[id],0)),"")</f>
        <v/>
      </c>
      <c r="H1935">
        <f>SUMIF(keluar[concat],BIASA[[#This Row],[concat]],keluar[CTN])</f>
        <v>0</v>
      </c>
      <c r="I1935" s="16" t="str">
        <f>IF(BIASA[[#This Row],[CTN]]=BIASA[[#This Row],[AWAL]],"",BIASA[[#This Row],[CTN]])</f>
        <v/>
      </c>
    </row>
    <row r="1936" spans="1:9" x14ac:dyDescent="0.25">
      <c r="A1936" t="str">
        <f>LOWER(SUBSTITUTE(SUBSTITUTE(SUBSTITUTE(BIASA[[#This Row],[NAMA BARANG]]," ",""),"-",""),".",""))</f>
        <v>sipoacs816rabbit</v>
      </c>
      <c r="B1936">
        <f>IF(BIASA[[#This Row],[CTN]]=0,"",COUNT($B$2:$B1935)+1)</f>
        <v>1934</v>
      </c>
      <c r="C1936" t="s">
        <v>2216</v>
      </c>
      <c r="D1936" s="9" t="s">
        <v>2845</v>
      </c>
      <c r="E1936">
        <f>SUM(BIASA[[#This Row],[AWAL]]-BIASA[[#This Row],[KELUAR]])</f>
        <v>3</v>
      </c>
      <c r="F1936">
        <v>3</v>
      </c>
      <c r="G1936" t="str">
        <f>IFERROR(INDEX(masuk[CTN],MATCH("B"&amp;ROW()-ROWS($A$1:$A$2),masuk[id],0)),"")</f>
        <v/>
      </c>
      <c r="H1936">
        <f>SUMIF(keluar[concat],BIASA[[#This Row],[concat]],keluar[CTN])</f>
        <v>0</v>
      </c>
      <c r="I1936" s="16" t="str">
        <f>IF(BIASA[[#This Row],[CTN]]=BIASA[[#This Row],[AWAL]],"",BIASA[[#This Row],[CTN]])</f>
        <v/>
      </c>
    </row>
    <row r="1937" spans="1:9" x14ac:dyDescent="0.25">
      <c r="A1937" t="str">
        <f>LOWER(SUBSTITUTE(SUBSTITUTE(SUBSTITUTE(BIASA[[#This Row],[NAMA BARANG]]," ",""),"-",""),".",""))</f>
        <v>sipoakakib808moshimoshiblk</v>
      </c>
      <c r="B1937">
        <f>IF(BIASA[[#This Row],[CTN]]=0,"",COUNT($B$2:$B1936)+1)</f>
        <v>1935</v>
      </c>
      <c r="C1937" t="s">
        <v>2217</v>
      </c>
      <c r="D1937" s="9" t="s">
        <v>227</v>
      </c>
      <c r="E1937">
        <f>SUM(BIASA[[#This Row],[AWAL]]-BIASA[[#This Row],[KELUAR]])</f>
        <v>8</v>
      </c>
      <c r="F1937">
        <v>8</v>
      </c>
      <c r="G1937" t="str">
        <f>IFERROR(INDEX(masuk[CTN],MATCH("B"&amp;ROW()-ROWS($A$1:$A$2),masuk[id],0)),"")</f>
        <v/>
      </c>
      <c r="H1937">
        <f>SUMIF(keluar[concat],BIASA[[#This Row],[concat]],keluar[CTN])</f>
        <v>0</v>
      </c>
      <c r="I1937" s="16" t="str">
        <f>IF(BIASA[[#This Row],[CTN]]=BIASA[[#This Row],[AWAL]],"",BIASA[[#This Row],[CTN]])</f>
        <v/>
      </c>
    </row>
    <row r="1938" spans="1:9" x14ac:dyDescent="0.25">
      <c r="A1938" t="str">
        <f>LOWER(SUBSTITUTE(SUBSTITUTE(SUBSTITUTE(BIASA[[#This Row],[NAMA BARANG]]," ",""),"-",""),".",""))</f>
        <v>sipoakakik807moshimoshiblk</v>
      </c>
      <c r="B1938">
        <f>IF(BIASA[[#This Row],[CTN]]=0,"",COUNT($B$2:$B1937)+1)</f>
        <v>1936</v>
      </c>
      <c r="C1938" t="s">
        <v>2218</v>
      </c>
      <c r="D1938" s="9" t="s">
        <v>239</v>
      </c>
      <c r="E1938">
        <f>SUM(BIASA[[#This Row],[AWAL]]-BIASA[[#This Row],[KELUAR]])</f>
        <v>9</v>
      </c>
      <c r="F1938">
        <v>9</v>
      </c>
      <c r="G1938" t="str">
        <f>IFERROR(INDEX(masuk[CTN],MATCH("B"&amp;ROW()-ROWS($A$1:$A$2),masuk[id],0)),"")</f>
        <v/>
      </c>
      <c r="H1938">
        <f>SUMIF(keluar[concat],BIASA[[#This Row],[concat]],keluar[CTN])</f>
        <v>0</v>
      </c>
      <c r="I1938" s="16" t="str">
        <f>IF(BIASA[[#This Row],[CTN]]=BIASA[[#This Row],[AWAL]],"",BIASA[[#This Row],[CTN]])</f>
        <v/>
      </c>
    </row>
    <row r="1939" spans="1:9" x14ac:dyDescent="0.25">
      <c r="A1939" t="str">
        <f>LOWER(SUBSTITUTE(SUBSTITUTE(SUBSTITUTE(BIASA[[#This Row],[NAMA BARANG]]," ",""),"-",""),".",""))</f>
        <v>sipoarainbowbesar</v>
      </c>
      <c r="B1939">
        <f>IF(BIASA[[#This Row],[CTN]]=0,"",COUNT($B$2:$B1938)+1)</f>
        <v>1937</v>
      </c>
      <c r="C1939" t="s">
        <v>2219</v>
      </c>
      <c r="D1939" s="9" t="s">
        <v>3024</v>
      </c>
      <c r="E1939">
        <f>SUM(BIASA[[#This Row],[AWAL]]-BIASA[[#This Row],[KELUAR]])</f>
        <v>8</v>
      </c>
      <c r="F1939">
        <v>8</v>
      </c>
      <c r="G1939" t="str">
        <f>IFERROR(INDEX(masuk[CTN],MATCH("B"&amp;ROW()-ROWS($A$1:$A$2),masuk[id],0)),"")</f>
        <v/>
      </c>
      <c r="H1939">
        <f>SUMIF(keluar[concat],BIASA[[#This Row],[concat]],keluar[CTN])</f>
        <v>0</v>
      </c>
      <c r="I1939" s="16" t="str">
        <f>IF(BIASA[[#This Row],[CTN]]=BIASA[[#This Row],[AWAL]],"",BIASA[[#This Row],[CTN]])</f>
        <v/>
      </c>
    </row>
    <row r="1940" spans="1:9" x14ac:dyDescent="0.25">
      <c r="A1940" t="str">
        <f>LOWER(SUBSTITUTE(SUBSTITUTE(SUBSTITUTE(BIASA[[#This Row],[NAMA BARANG]]," ",""),"-",""),".",""))</f>
        <v>sipoasedang8590</v>
      </c>
      <c r="B1940">
        <f>IF(BIASA[[#This Row],[CTN]]=0,"",COUNT($B$2:$B1939)+1)</f>
        <v>1938</v>
      </c>
      <c r="C1940" t="s">
        <v>2220</v>
      </c>
      <c r="D1940" s="9" t="s">
        <v>2884</v>
      </c>
      <c r="E1940">
        <f>SUM(BIASA[[#This Row],[AWAL]]-BIASA[[#This Row],[KELUAR]])</f>
        <v>15</v>
      </c>
      <c r="F1940">
        <v>15</v>
      </c>
      <c r="G1940" t="str">
        <f>IFERROR(INDEX(masuk[CTN],MATCH("B"&amp;ROW()-ROWS($A$1:$A$2),masuk[id],0)),"")</f>
        <v/>
      </c>
      <c r="H1940">
        <f>SUMIF(keluar[concat],BIASA[[#This Row],[concat]],keluar[CTN])</f>
        <v>0</v>
      </c>
      <c r="I1940" s="16" t="str">
        <f>IF(BIASA[[#This Row],[CTN]]=BIASA[[#This Row],[AWAL]],"",BIASA[[#This Row],[CTN]])</f>
        <v/>
      </c>
    </row>
    <row r="1941" spans="1:9" x14ac:dyDescent="0.25">
      <c r="A1941" t="str">
        <f>LOWER(SUBSTITUTE(SUBSTITUTE(SUBSTITUTE(BIASA[[#This Row],[NAMA BARANG]]," ",""),"-",""),".",""))</f>
        <v>sipoatz8012</v>
      </c>
      <c r="B1941">
        <f>IF(BIASA[[#This Row],[CTN]]=0,"",COUNT($B$2:$B1940)+1)</f>
        <v>1939</v>
      </c>
      <c r="C1941" t="s">
        <v>2221</v>
      </c>
      <c r="D1941" s="9" t="s">
        <v>2791</v>
      </c>
      <c r="E1941">
        <f>SUM(BIASA[[#This Row],[AWAL]]-BIASA[[#This Row],[KELUAR]])</f>
        <v>9</v>
      </c>
      <c r="F1941">
        <v>9</v>
      </c>
      <c r="G1941" t="str">
        <f>IFERROR(INDEX(masuk[CTN],MATCH("B"&amp;ROW()-ROWS($A$1:$A$2),masuk[id],0)),"")</f>
        <v/>
      </c>
      <c r="H1941">
        <f>SUMIF(keluar[concat],BIASA[[#This Row],[concat]],keluar[CTN])</f>
        <v>0</v>
      </c>
      <c r="I1941" s="16" t="str">
        <f>IF(BIASA[[#This Row],[CTN]]=BIASA[[#This Row],[AWAL]],"",BIASA[[#This Row],[CTN]])</f>
        <v/>
      </c>
    </row>
    <row r="1942" spans="1:9" x14ac:dyDescent="0.25">
      <c r="A1942" t="str">
        <f>LOWER(SUBSTITUTE(SUBSTITUTE(SUBSTITUTE(BIASA[[#This Row],[NAMA BARANG]]," ",""),"-",""),".",""))</f>
        <v>sipoaym011</v>
      </c>
      <c r="B1942">
        <f>IF(BIASA[[#This Row],[CTN]]=0,"",COUNT($B$2:$B1941)+1)</f>
        <v>1940</v>
      </c>
      <c r="C1942" t="s">
        <v>2222</v>
      </c>
      <c r="D1942" s="9" t="s">
        <v>233</v>
      </c>
      <c r="E1942">
        <f>SUM(BIASA[[#This Row],[AWAL]]-BIASA[[#This Row],[KELUAR]])</f>
        <v>15</v>
      </c>
      <c r="F1942">
        <v>15</v>
      </c>
      <c r="G1942" t="str">
        <f>IFERROR(INDEX(masuk[CTN],MATCH("B"&amp;ROW()-ROWS($A$1:$A$2),masuk[id],0)),"")</f>
        <v/>
      </c>
      <c r="H1942">
        <f>SUMIF(keluar[concat],BIASA[[#This Row],[concat]],keluar[CTN])</f>
        <v>0</v>
      </c>
      <c r="I1942" s="16" t="str">
        <f>IF(BIASA[[#This Row],[CTN]]=BIASA[[#This Row],[AWAL]],"",BIASA[[#This Row],[CTN]])</f>
        <v/>
      </c>
    </row>
    <row r="1943" spans="1:9" x14ac:dyDescent="0.25">
      <c r="A1943" t="str">
        <f>LOWER(SUBSTITUTE(SUBSTITUTE(SUBSTITUTE(BIASA[[#This Row],[NAMA BARANG]]," ",""),"-",""),".",""))</f>
        <v>slidebinder7mmk(4)/b(1)/ht(1)blk</v>
      </c>
      <c r="B1943">
        <f>IF(BIASA[[#This Row],[CTN]]=0,"",COUNT($B$2:$B1942)+1)</f>
        <v>1941</v>
      </c>
      <c r="C1943" t="s">
        <v>2223</v>
      </c>
      <c r="D1943" s="9">
        <v>2000</v>
      </c>
      <c r="E1943">
        <f>SUM(BIASA[[#This Row],[AWAL]]-BIASA[[#This Row],[KELUAR]])</f>
        <v>6</v>
      </c>
      <c r="F1943">
        <v>6</v>
      </c>
      <c r="G1943" t="str">
        <f>IFERROR(INDEX(masuk[CTN],MATCH("B"&amp;ROW()-ROWS($A$1:$A$2),masuk[id],0)),"")</f>
        <v/>
      </c>
      <c r="H1943">
        <f>SUMIF(keluar[concat],BIASA[[#This Row],[concat]],keluar[CTN])</f>
        <v>0</v>
      </c>
      <c r="I1943" s="16" t="str">
        <f>IF(BIASA[[#This Row],[CTN]]=BIASA[[#This Row],[AWAL]],"",BIASA[[#This Row],[CTN]])</f>
        <v/>
      </c>
    </row>
    <row r="1944" spans="1:9" x14ac:dyDescent="0.25">
      <c r="A1944" t="str">
        <f>LOWER(SUBSTITUTE(SUBSTITUTE(SUBSTITUTE(BIASA[[#This Row],[NAMA BARANG]]," ",""),"-",""),".",""))</f>
        <v>spidol1fwp63412infico</v>
      </c>
      <c r="B1944">
        <f>IF(BIASA[[#This Row],[CTN]]=0,"",COUNT($B$2:$B1943)+1)</f>
        <v>1942</v>
      </c>
      <c r="C1944" t="s">
        <v>2224</v>
      </c>
      <c r="D1944" s="9" t="s">
        <v>3025</v>
      </c>
      <c r="E1944">
        <f>SUM(BIASA[[#This Row],[AWAL]]-BIASA[[#This Row],[KELUAR]])</f>
        <v>2</v>
      </c>
      <c r="F1944">
        <v>2</v>
      </c>
      <c r="G1944" t="str">
        <f>IFERROR(INDEX(masuk[CTN],MATCH("B"&amp;ROW()-ROWS($A$1:$A$2),masuk[id],0)),"")</f>
        <v/>
      </c>
      <c r="H1944">
        <f>SUMIF(keluar[concat],BIASA[[#This Row],[concat]],keluar[CTN])</f>
        <v>0</v>
      </c>
      <c r="I1944" s="16" t="str">
        <f>IF(BIASA[[#This Row],[CTN]]=BIASA[[#This Row],[AWAL]],"",BIASA[[#This Row],[CTN]])</f>
        <v/>
      </c>
    </row>
    <row r="1945" spans="1:9" x14ac:dyDescent="0.25">
      <c r="A1945" t="str">
        <f>LOWER(SUBSTITUTE(SUBSTITUTE(SUBSTITUTE(BIASA[[#This Row],[NAMA BARANG]]," ",""),"-",""),".",""))</f>
        <v>spidol1fwp63612infico</v>
      </c>
      <c r="B1945">
        <f>IF(BIASA[[#This Row],[CTN]]=0,"",COUNT($B$2:$B1944)+1)</f>
        <v>1943</v>
      </c>
      <c r="C1945" t="s">
        <v>2225</v>
      </c>
      <c r="D1945" s="9" t="s">
        <v>2872</v>
      </c>
      <c r="E1945">
        <f>SUM(BIASA[[#This Row],[AWAL]]-BIASA[[#This Row],[KELUAR]])</f>
        <v>9</v>
      </c>
      <c r="F1945">
        <v>9</v>
      </c>
      <c r="G1945" t="str">
        <f>IFERROR(INDEX(masuk[CTN],MATCH("B"&amp;ROW()-ROWS($A$1:$A$2),masuk[id],0)),"")</f>
        <v/>
      </c>
      <c r="H1945">
        <f>SUMIF(keluar[concat],BIASA[[#This Row],[concat]],keluar[CTN])</f>
        <v>0</v>
      </c>
      <c r="I1945" s="16" t="str">
        <f>IF(BIASA[[#This Row],[CTN]]=BIASA[[#This Row],[AWAL]],"",BIASA[[#This Row],[CTN]])</f>
        <v/>
      </c>
    </row>
    <row r="1946" spans="1:9" x14ac:dyDescent="0.25">
      <c r="A1946" t="str">
        <f>LOWER(SUBSTITUTE(SUBSTITUTE(SUBSTITUTE(BIASA[[#This Row],[NAMA BARANG]]," ",""),"-",""),".",""))</f>
        <v>spidol838vancodus</v>
      </c>
      <c r="B1946">
        <f>IF(BIASA[[#This Row],[CTN]]=0,"",COUNT($B$2:$B1945)+1)</f>
        <v>1944</v>
      </c>
      <c r="C1946" t="s">
        <v>2226</v>
      </c>
      <c r="D1946" s="9" t="s">
        <v>227</v>
      </c>
      <c r="E1946">
        <f>SUM(BIASA[[#This Row],[AWAL]]-BIASA[[#This Row],[KELUAR]])</f>
        <v>1</v>
      </c>
      <c r="F1946">
        <v>1</v>
      </c>
      <c r="G1946" t="str">
        <f>IFERROR(INDEX(masuk[CTN],MATCH("B"&amp;ROW()-ROWS($A$1:$A$2),masuk[id],0)),"")</f>
        <v/>
      </c>
      <c r="H1946">
        <f>SUMIF(keluar[concat],BIASA[[#This Row],[concat]],keluar[CTN])</f>
        <v>0</v>
      </c>
      <c r="I1946" s="16" t="str">
        <f>IF(BIASA[[#This Row],[CTN]]=BIASA[[#This Row],[AWAL]],"",BIASA[[#This Row],[CTN]])</f>
        <v/>
      </c>
    </row>
    <row r="1947" spans="1:9" x14ac:dyDescent="0.25">
      <c r="A1947" t="str">
        <f>LOWER(SUBSTITUTE(SUBSTITUTE(SUBSTITUTE(BIASA[[#This Row],[NAMA BARANG]]," ",""),"-",""),".",""))</f>
        <v>spidolhitamxuesiwt8009executive</v>
      </c>
      <c r="B1947">
        <f>IF(BIASA[[#This Row],[CTN]]=0,"",COUNT($B$2:$B1946)+1)</f>
        <v>1945</v>
      </c>
      <c r="C1947" t="s">
        <v>2227</v>
      </c>
      <c r="D1947" s="9" t="s">
        <v>232</v>
      </c>
      <c r="E1947">
        <f>SUM(BIASA[[#This Row],[AWAL]]-BIASA[[#This Row],[KELUAR]])</f>
        <v>1</v>
      </c>
      <c r="F1947">
        <v>1</v>
      </c>
      <c r="G1947" t="str">
        <f>IFERROR(INDEX(masuk[CTN],MATCH("B"&amp;ROW()-ROWS($A$1:$A$2),masuk[id],0)),"")</f>
        <v/>
      </c>
      <c r="H1947">
        <f>SUMIF(keluar[concat],BIASA[[#This Row],[concat]],keluar[CTN])</f>
        <v>0</v>
      </c>
      <c r="I1947" s="16" t="str">
        <f>IF(BIASA[[#This Row],[CTN]]=BIASA[[#This Row],[AWAL]],"",BIASA[[#This Row],[CTN]])</f>
        <v/>
      </c>
    </row>
    <row r="1948" spans="1:9" x14ac:dyDescent="0.25">
      <c r="A1948" t="str">
        <f>LOWER(SUBSTITUTE(SUBSTITUTE(SUBSTITUTE(BIASA[[#This Row],[NAMA BARANG]]," ",""),"-",""),".",""))</f>
        <v>spidolinfico88612</v>
      </c>
      <c r="B1948">
        <f>IF(BIASA[[#This Row],[CTN]]=0,"",COUNT($B$2:$B1947)+1)</f>
        <v>1946</v>
      </c>
      <c r="C1948" t="s">
        <v>2228</v>
      </c>
      <c r="D1948" s="9" t="s">
        <v>225</v>
      </c>
      <c r="E1948">
        <f>SUM(BIASA[[#This Row],[AWAL]]-BIASA[[#This Row],[KELUAR]])</f>
        <v>2</v>
      </c>
      <c r="F1948">
        <v>2</v>
      </c>
      <c r="G1948" t="str">
        <f>IFERROR(INDEX(masuk[CTN],MATCH("B"&amp;ROW()-ROWS($A$1:$A$2),masuk[id],0)),"")</f>
        <v/>
      </c>
      <c r="H1948">
        <f>SUMIF(keluar[concat],BIASA[[#This Row],[concat]],keluar[CTN])</f>
        <v>0</v>
      </c>
      <c r="I1948" s="16" t="str">
        <f>IF(BIASA[[#This Row],[CTN]]=BIASA[[#This Row],[AWAL]],"",BIASA[[#This Row],[CTN]])</f>
        <v/>
      </c>
    </row>
    <row r="1949" spans="1:9" x14ac:dyDescent="0.25">
      <c r="A1949" t="str">
        <f>LOWER(SUBSTITUTE(SUBSTITUTE(SUBSTITUTE(BIASA[[#This Row],[NAMA BARANG]]," ",""),"-",""),".",""))</f>
        <v>spidolmarkerchaglipm9905</v>
      </c>
      <c r="B1949">
        <f>IF(BIASA[[#This Row],[CTN]]=0,"",COUNT($B$2:$B1948)+1)</f>
        <v>1947</v>
      </c>
      <c r="C1949" t="s">
        <v>2229</v>
      </c>
      <c r="D1949" s="9" t="s">
        <v>208</v>
      </c>
      <c r="E1949">
        <f>SUM(BIASA[[#This Row],[AWAL]]-BIASA[[#This Row],[KELUAR]])</f>
        <v>5</v>
      </c>
      <c r="F1949">
        <v>5</v>
      </c>
      <c r="G1949" t="str">
        <f>IFERROR(INDEX(masuk[CTN],MATCH("B"&amp;ROW()-ROWS($A$1:$A$2),masuk[id],0)),"")</f>
        <v/>
      </c>
      <c r="H1949">
        <f>SUMIF(keluar[concat],BIASA[[#This Row],[concat]],keluar[CTN])</f>
        <v>0</v>
      </c>
      <c r="I1949" s="16" t="str">
        <f>IF(BIASA[[#This Row],[CTN]]=BIASA[[#This Row],[AWAL]],"",BIASA[[#This Row],[CTN]])</f>
        <v/>
      </c>
    </row>
    <row r="1950" spans="1:9" x14ac:dyDescent="0.25">
      <c r="A1950" t="str">
        <f>LOWER(SUBSTITUTE(SUBSTITUTE(SUBSTITUTE(BIASA[[#This Row],[NAMA BARANG]]," ",""),"-",""),".",""))</f>
        <v>spidolshow8warna</v>
      </c>
      <c r="B1950">
        <f>IF(BIASA[[#This Row],[CTN]]=0,"",COUNT($B$2:$B1949)+1)</f>
        <v>1948</v>
      </c>
      <c r="C1950" t="s">
        <v>2230</v>
      </c>
      <c r="D1950" s="9" t="s">
        <v>214</v>
      </c>
      <c r="E1950">
        <f>SUM(BIASA[[#This Row],[AWAL]]-BIASA[[#This Row],[KELUAR]])</f>
        <v>8</v>
      </c>
      <c r="F1950">
        <v>8</v>
      </c>
      <c r="G1950" t="str">
        <f>IFERROR(INDEX(masuk[CTN],MATCH("B"&amp;ROW()-ROWS($A$1:$A$2),masuk[id],0)),"")</f>
        <v/>
      </c>
      <c r="H1950">
        <f>SUMIF(keluar[concat],BIASA[[#This Row],[concat]],keluar[CTN])</f>
        <v>0</v>
      </c>
      <c r="I1950" s="16" t="str">
        <f>IF(BIASA[[#This Row],[CTN]]=BIASA[[#This Row],[AWAL]],"",BIASA[[#This Row],[CTN]])</f>
        <v/>
      </c>
    </row>
    <row r="1951" spans="1:9" x14ac:dyDescent="0.25">
      <c r="A1951" t="str">
        <f>LOWER(SUBSTITUTE(SUBSTITUTE(SUBSTITUTE(BIASA[[#This Row],[NAMA BARANG]]," ",""),"-",""),".",""))</f>
        <v>spidoltabung6618</v>
      </c>
      <c r="B1951">
        <f>IF(BIASA[[#This Row],[CTN]]=0,"",COUNT($B$2:$B1950)+1)</f>
        <v>1949</v>
      </c>
      <c r="C1951" t="s">
        <v>2231</v>
      </c>
      <c r="D1951" s="9" t="s">
        <v>235</v>
      </c>
      <c r="E1951">
        <f>SUM(BIASA[[#This Row],[AWAL]]-BIASA[[#This Row],[KELUAR]])</f>
        <v>3</v>
      </c>
      <c r="F1951">
        <v>3</v>
      </c>
      <c r="G1951" t="str">
        <f>IFERROR(INDEX(masuk[CTN],MATCH("B"&amp;ROW()-ROWS($A$1:$A$2),masuk[id],0)),"")</f>
        <v/>
      </c>
      <c r="H1951">
        <f>SUMIF(keluar[concat],BIASA[[#This Row],[concat]],keluar[CTN])</f>
        <v>0</v>
      </c>
      <c r="I1951" s="16" t="str">
        <f>IF(BIASA[[#This Row],[CTN]]=BIASA[[#This Row],[AWAL]],"",BIASA[[#This Row],[CTN]])</f>
        <v/>
      </c>
    </row>
    <row r="1952" spans="1:9" x14ac:dyDescent="0.25">
      <c r="A1952" t="str">
        <f>LOWER(SUBSTITUTE(SUBSTITUTE(SUBSTITUTE(BIASA[[#This Row],[NAMA BARANG]]," ",""),"-",""),".",""))</f>
        <v>stabillo12wdbsp701</v>
      </c>
      <c r="B1952">
        <f>IF(BIASA[[#This Row],[CTN]]=0,"",COUNT($B$2:$B1951)+1)</f>
        <v>1950</v>
      </c>
      <c r="C1952" t="s">
        <v>2232</v>
      </c>
      <c r="D1952" s="9" t="s">
        <v>3026</v>
      </c>
      <c r="E1952">
        <f>SUM(BIASA[[#This Row],[AWAL]]-BIASA[[#This Row],[KELUAR]])</f>
        <v>3</v>
      </c>
      <c r="F1952">
        <v>3</v>
      </c>
      <c r="G1952" t="str">
        <f>IFERROR(INDEX(masuk[CTN],MATCH("B"&amp;ROW()-ROWS($A$1:$A$2),masuk[id],0)),"")</f>
        <v/>
      </c>
      <c r="H1952">
        <f>SUMIF(keluar[concat],BIASA[[#This Row],[concat]],keluar[CTN])</f>
        <v>0</v>
      </c>
      <c r="I1952" s="16" t="str">
        <f>IF(BIASA[[#This Row],[CTN]]=BIASA[[#This Row],[AWAL]],"",BIASA[[#This Row],[CTN]])</f>
        <v/>
      </c>
    </row>
    <row r="1953" spans="1:9" x14ac:dyDescent="0.25">
      <c r="A1953" t="str">
        <f>LOWER(SUBSTITUTE(SUBSTITUTE(SUBSTITUTE(BIASA[[#This Row],[NAMA BARANG]]," ",""),"-",""),".",""))</f>
        <v>stabillo2whl219zendi</v>
      </c>
      <c r="B1953">
        <f>IF(BIASA[[#This Row],[CTN]]=0,"",COUNT($B$2:$B1952)+1)</f>
        <v>1951</v>
      </c>
      <c r="C1953" t="s">
        <v>2233</v>
      </c>
      <c r="D1953" s="9" t="s">
        <v>207</v>
      </c>
      <c r="E1953">
        <f>SUM(BIASA[[#This Row],[AWAL]]-BIASA[[#This Row],[KELUAR]])</f>
        <v>69</v>
      </c>
      <c r="F1953">
        <v>69</v>
      </c>
      <c r="G1953" t="str">
        <f>IFERROR(INDEX(masuk[CTN],MATCH("B"&amp;ROW()-ROWS($A$1:$A$2),masuk[id],0)),"")</f>
        <v/>
      </c>
      <c r="H1953">
        <f>SUMIF(keluar[concat],BIASA[[#This Row],[concat]],keluar[CTN])</f>
        <v>0</v>
      </c>
      <c r="I1953" s="16" t="str">
        <f>IF(BIASA[[#This Row],[CTN]]=BIASA[[#This Row],[AWAL]],"",BIASA[[#This Row],[CTN]])</f>
        <v/>
      </c>
    </row>
    <row r="1954" spans="1:9" x14ac:dyDescent="0.25">
      <c r="A1954" t="str">
        <f>LOWER(SUBSTITUTE(SUBSTITUTE(SUBSTITUTE(BIASA[[#This Row],[NAMA BARANG]]," ",""),"-",""),".",""))</f>
        <v>stabillo2whl220(8)/221(13)</v>
      </c>
      <c r="B1954">
        <f>IF(BIASA[[#This Row],[CTN]]=0,"",COUNT($B$2:$B1953)+1)</f>
        <v>1952</v>
      </c>
      <c r="C1954" t="s">
        <v>2234</v>
      </c>
      <c r="D1954" s="9" t="s">
        <v>207</v>
      </c>
      <c r="E1954">
        <f>SUM(BIASA[[#This Row],[AWAL]]-BIASA[[#This Row],[KELUAR]])</f>
        <v>21</v>
      </c>
      <c r="F1954">
        <v>21</v>
      </c>
      <c r="G1954" t="str">
        <f>IFERROR(INDEX(masuk[CTN],MATCH("B"&amp;ROW()-ROWS($A$1:$A$2),masuk[id],0)),"")</f>
        <v/>
      </c>
      <c r="H1954">
        <f>SUMIF(keluar[concat],BIASA[[#This Row],[concat]],keluar[CTN])</f>
        <v>0</v>
      </c>
      <c r="I1954" s="16" t="str">
        <f>IF(BIASA[[#This Row],[CTN]]=BIASA[[#This Row],[AWAL]],"",BIASA[[#This Row],[CTN]])</f>
        <v/>
      </c>
    </row>
    <row r="1955" spans="1:9" x14ac:dyDescent="0.25">
      <c r="A1955" t="str">
        <f>LOWER(SUBSTITUTE(SUBSTITUTE(SUBSTITUTE(BIASA[[#This Row],[NAMA BARANG]]," ",""),"-",""),".",""))</f>
        <v>stabillo6608</v>
      </c>
      <c r="B1955">
        <f>IF(BIASA[[#This Row],[CTN]]=0,"",COUNT($B$2:$B1954)+1)</f>
        <v>1953</v>
      </c>
      <c r="C1955" t="s">
        <v>2235</v>
      </c>
      <c r="D1955" s="9" t="s">
        <v>3027</v>
      </c>
      <c r="E1955">
        <f>SUM(BIASA[[#This Row],[AWAL]]-BIASA[[#This Row],[KELUAR]])</f>
        <v>1</v>
      </c>
      <c r="F1955">
        <v>1</v>
      </c>
      <c r="G1955" t="str">
        <f>IFERROR(INDEX(masuk[CTN],MATCH("B"&amp;ROW()-ROWS($A$1:$A$2),masuk[id],0)),"")</f>
        <v/>
      </c>
      <c r="H1955">
        <f>SUMIF(keluar[concat],BIASA[[#This Row],[concat]],keluar[CTN])</f>
        <v>0</v>
      </c>
      <c r="I1955" s="16" t="str">
        <f>IF(BIASA[[#This Row],[CTN]]=BIASA[[#This Row],[AWAL]],"",BIASA[[#This Row],[CTN]])</f>
        <v/>
      </c>
    </row>
    <row r="1956" spans="1:9" x14ac:dyDescent="0.25">
      <c r="A1956" t="str">
        <f>LOWER(SUBSTITUTE(SUBSTITUTE(SUBSTITUTE(BIASA[[#This Row],[NAMA BARANG]]," ",""),"-",""),".",""))</f>
        <v>stabillocs187</v>
      </c>
      <c r="B1956">
        <f>IF(BIASA[[#This Row],[CTN]]=0,"",COUNT($B$2:$B1955)+1)</f>
        <v>1954</v>
      </c>
      <c r="C1956" t="s">
        <v>2236</v>
      </c>
      <c r="D1956" s="9" t="s">
        <v>207</v>
      </c>
      <c r="E1956">
        <f>SUM(BIASA[[#This Row],[AWAL]]-BIASA[[#This Row],[KELUAR]])</f>
        <v>1</v>
      </c>
      <c r="F1956">
        <v>1</v>
      </c>
      <c r="G1956" t="str">
        <f>IFERROR(INDEX(masuk[CTN],MATCH("B"&amp;ROW()-ROWS($A$1:$A$2),masuk[id],0)),"")</f>
        <v/>
      </c>
      <c r="H1956">
        <f>SUMIF(keluar[concat],BIASA[[#This Row],[concat]],keluar[CTN])</f>
        <v>0</v>
      </c>
      <c r="I1956" s="16" t="str">
        <f>IF(BIASA[[#This Row],[CTN]]=BIASA[[#This Row],[AWAL]],"",BIASA[[#This Row],[CTN]])</f>
        <v/>
      </c>
    </row>
    <row r="1957" spans="1:9" x14ac:dyDescent="0.25">
      <c r="A1957" t="str">
        <f>LOWER(SUBSTITUTE(SUBSTITUTE(SUBSTITUTE(BIASA[[#This Row],[NAMA BARANG]]," ",""),"-",""),".",""))</f>
        <v>stabillocs2001coshblk</v>
      </c>
      <c r="B1957">
        <f>IF(BIASA[[#This Row],[CTN]]=0,"",COUNT($B$2:$B1956)+1)</f>
        <v>1955</v>
      </c>
      <c r="C1957" t="s">
        <v>2237</v>
      </c>
      <c r="D1957" s="9" t="s">
        <v>207</v>
      </c>
      <c r="E1957">
        <f>SUM(BIASA[[#This Row],[AWAL]]-BIASA[[#This Row],[KELUAR]])</f>
        <v>14</v>
      </c>
      <c r="F1957">
        <v>15</v>
      </c>
      <c r="G1957" t="str">
        <f>IFERROR(INDEX(masuk[CTN],MATCH("B"&amp;ROW()-ROWS($A$1:$A$2),masuk[id],0)),"")</f>
        <v/>
      </c>
      <c r="H1957">
        <f>SUMIF(keluar[concat],BIASA[[#This Row],[concat]],keluar[CTN])</f>
        <v>1</v>
      </c>
      <c r="I1957" s="16">
        <f>IF(BIASA[[#This Row],[CTN]]=BIASA[[#This Row],[AWAL]],"",BIASA[[#This Row],[CTN]])</f>
        <v>14</v>
      </c>
    </row>
    <row r="1958" spans="1:9" x14ac:dyDescent="0.25">
      <c r="A1958" t="str">
        <f>LOWER(SUBSTITUTE(SUBSTITUTE(SUBSTITUTE(BIASA[[#This Row],[NAMA BARANG]]," ",""),"-",""),".",""))</f>
        <v>stabillofancystf2588mini</v>
      </c>
      <c r="B1958">
        <f>IF(BIASA[[#This Row],[CTN]]=0,"",COUNT($B$2:$B1957)+1)</f>
        <v>1956</v>
      </c>
      <c r="C1958" t="s">
        <v>2238</v>
      </c>
      <c r="D1958" s="9" t="s">
        <v>2771</v>
      </c>
      <c r="E1958">
        <f>SUM(BIASA[[#This Row],[AWAL]]-BIASA[[#This Row],[KELUAR]])</f>
        <v>1</v>
      </c>
      <c r="F1958">
        <v>1</v>
      </c>
      <c r="G1958" t="str">
        <f>IFERROR(INDEX(masuk[CTN],MATCH("B"&amp;ROW()-ROWS($A$1:$A$2),masuk[id],0)),"")</f>
        <v/>
      </c>
      <c r="H1958">
        <f>SUMIF(keluar[concat],BIASA[[#This Row],[concat]],keluar[CTN])</f>
        <v>0</v>
      </c>
      <c r="I1958" s="16" t="str">
        <f>IF(BIASA[[#This Row],[CTN]]=BIASA[[#This Row],[AWAL]],"",BIASA[[#This Row],[CTN]])</f>
        <v/>
      </c>
    </row>
    <row r="1959" spans="1:9" x14ac:dyDescent="0.25">
      <c r="A1959" t="str">
        <f>LOWER(SUBSTITUTE(SUBSTITUTE(SUBSTITUTE(BIASA[[#This Row],[NAMA BARANG]]," ",""),"-",""),".",""))</f>
        <v>stabillogellgh789/808joss</v>
      </c>
      <c r="B1959">
        <f>IF(BIASA[[#This Row],[CTN]]=0,"",COUNT($B$2:$B1958)+1)</f>
        <v>1957</v>
      </c>
      <c r="C1959" t="s">
        <v>2239</v>
      </c>
      <c r="D1959" s="9" t="s">
        <v>2783</v>
      </c>
      <c r="E1959">
        <f>SUM(BIASA[[#This Row],[AWAL]]-BIASA[[#This Row],[KELUAR]])</f>
        <v>5</v>
      </c>
      <c r="F1959">
        <v>5</v>
      </c>
      <c r="G1959" t="str">
        <f>IFERROR(INDEX(masuk[CTN],MATCH("B"&amp;ROW()-ROWS($A$1:$A$2),masuk[id],0)),"")</f>
        <v/>
      </c>
      <c r="H1959">
        <f>SUMIF(keluar[concat],BIASA[[#This Row],[concat]],keluar[CTN])</f>
        <v>0</v>
      </c>
      <c r="I1959" s="16" t="str">
        <f>IF(BIASA[[#This Row],[CTN]]=BIASA[[#This Row],[AWAL]],"",BIASA[[#This Row],[CTN]])</f>
        <v/>
      </c>
    </row>
    <row r="1960" spans="1:9" x14ac:dyDescent="0.25">
      <c r="A1960" t="str">
        <f>LOWER(SUBSTITUTE(SUBSTITUTE(SUBSTITUTE(BIASA[[#This Row],[NAMA BARANG]]," ",""),"-",""),".",""))</f>
        <v>stabillohl510(faktur)</v>
      </c>
      <c r="B1960">
        <f>IF(BIASA[[#This Row],[CTN]]=0,"",COUNT($B$2:$B1959)+1)</f>
        <v>1958</v>
      </c>
      <c r="C1960" t="s">
        <v>2240</v>
      </c>
      <c r="D1960" s="9" t="s">
        <v>2854</v>
      </c>
      <c r="E1960">
        <f>SUM(BIASA[[#This Row],[AWAL]]-BIASA[[#This Row],[KELUAR]])</f>
        <v>14</v>
      </c>
      <c r="F1960">
        <v>14</v>
      </c>
      <c r="G1960" t="str">
        <f>IFERROR(INDEX(masuk[CTN],MATCH("B"&amp;ROW()-ROWS($A$1:$A$2),masuk[id],0)),"")</f>
        <v/>
      </c>
      <c r="H1960">
        <f>SUMIF(keluar[concat],BIASA[[#This Row],[concat]],keluar[CTN])</f>
        <v>0</v>
      </c>
      <c r="I1960" s="16" t="str">
        <f>IF(BIASA[[#This Row],[CTN]]=BIASA[[#This Row],[AWAL]],"",BIASA[[#This Row],[CTN]])</f>
        <v/>
      </c>
    </row>
    <row r="1961" spans="1:9" x14ac:dyDescent="0.25">
      <c r="A1961" t="str">
        <f>LOWER(SUBSTITUTE(SUBSTITUTE(SUBSTITUTE(BIASA[[#This Row],[NAMA BARANG]]," ",""),"-",""),".",""))</f>
        <v>stabillohp6608ak</v>
      </c>
      <c r="B1961">
        <f>IF(BIASA[[#This Row],[CTN]]=0,"",COUNT($B$2:$B1960)+1)</f>
        <v>1959</v>
      </c>
      <c r="C1961" t="s">
        <v>2241</v>
      </c>
      <c r="D1961" s="9" t="s">
        <v>2798</v>
      </c>
      <c r="E1961">
        <f>SUM(BIASA[[#This Row],[AWAL]]-BIASA[[#This Row],[KELUAR]])</f>
        <v>26</v>
      </c>
      <c r="F1961">
        <v>26</v>
      </c>
      <c r="G1961" t="str">
        <f>IFERROR(INDEX(masuk[CTN],MATCH("B"&amp;ROW()-ROWS($A$1:$A$2),masuk[id],0)),"")</f>
        <v/>
      </c>
      <c r="H1961">
        <f>SUMIF(keluar[concat],BIASA[[#This Row],[concat]],keluar[CTN])</f>
        <v>0</v>
      </c>
      <c r="I1961" s="16" t="str">
        <f>IF(BIASA[[#This Row],[CTN]]=BIASA[[#This Row],[AWAL]],"",BIASA[[#This Row],[CTN]])</f>
        <v/>
      </c>
    </row>
    <row r="1962" spans="1:9" x14ac:dyDescent="0.25">
      <c r="A1962" t="str">
        <f>LOWER(SUBSTITUTE(SUBSTITUTE(SUBSTITUTE(BIASA[[#This Row],[NAMA BARANG]]," ",""),"-",""),".",""))</f>
        <v>stabillopr9002</v>
      </c>
      <c r="B1962">
        <f>IF(BIASA[[#This Row],[CTN]]=0,"",COUNT($B$2:$B1961)+1)</f>
        <v>1960</v>
      </c>
      <c r="C1962" t="s">
        <v>2242</v>
      </c>
      <c r="D1962" s="9" t="s">
        <v>2782</v>
      </c>
      <c r="E1962">
        <f>SUM(BIASA[[#This Row],[AWAL]]-BIASA[[#This Row],[KELUAR]])</f>
        <v>1</v>
      </c>
      <c r="F1962">
        <v>1</v>
      </c>
      <c r="G1962" t="str">
        <f>IFERROR(INDEX(masuk[CTN],MATCH("B"&amp;ROW()-ROWS($A$1:$A$2),masuk[id],0)),"")</f>
        <v/>
      </c>
      <c r="H1962">
        <f>SUMIF(keluar[concat],BIASA[[#This Row],[concat]],keluar[CTN])</f>
        <v>0</v>
      </c>
      <c r="I1962" s="16" t="str">
        <f>IF(BIASA[[#This Row],[CTN]]=BIASA[[#This Row],[AWAL]],"",BIASA[[#This Row],[CTN]])</f>
        <v/>
      </c>
    </row>
    <row r="1963" spans="1:9" x14ac:dyDescent="0.25">
      <c r="A1963" t="str">
        <f>LOWER(SUBSTITUTE(SUBSTITUTE(SUBSTITUTE(BIASA[[#This Row],[NAMA BARANG]]," ",""),"-",""),".",""))</f>
        <v>stabillotfjhp789jelly</v>
      </c>
      <c r="B1963">
        <f>IF(BIASA[[#This Row],[CTN]]=0,"",COUNT($B$2:$B1962)+1)</f>
        <v>1961</v>
      </c>
      <c r="C1963" t="s">
        <v>2243</v>
      </c>
      <c r="D1963" s="9" t="s">
        <v>232</v>
      </c>
      <c r="E1963">
        <f>SUM(BIASA[[#This Row],[AWAL]]-BIASA[[#This Row],[KELUAR]])</f>
        <v>46</v>
      </c>
      <c r="F1963">
        <v>46</v>
      </c>
      <c r="G1963" t="str">
        <f>IFERROR(INDEX(masuk[CTN],MATCH("B"&amp;ROW()-ROWS($A$1:$A$2),masuk[id],0)),"")</f>
        <v/>
      </c>
      <c r="H1963">
        <f>SUMIF(keluar[concat],BIASA[[#This Row],[concat]],keluar[CTN])</f>
        <v>0</v>
      </c>
      <c r="I1963" s="16" t="str">
        <f>IF(BIASA[[#This Row],[CTN]]=BIASA[[#This Row],[AWAL]],"",BIASA[[#This Row],[CTN]])</f>
        <v/>
      </c>
    </row>
    <row r="1964" spans="1:9" s="23" customFormat="1" x14ac:dyDescent="0.25">
      <c r="A1964" t="str">
        <f>LOWER(SUBSTITUTE(SUBSTITUTE(SUBSTITUTE(BIASA[[#This Row],[NAMA BARANG]]," ",""),"-",""),".",""))</f>
        <v>stabillotfmini105(4)</v>
      </c>
      <c r="B1964">
        <f>IF(BIASA[[#This Row],[CTN]]=0,"",COUNT($B$2:$B1963)+1)</f>
        <v>1962</v>
      </c>
      <c r="C1964" t="s">
        <v>2244</v>
      </c>
      <c r="D1964" s="9" t="s">
        <v>3028</v>
      </c>
      <c r="E1964">
        <f>SUM(BIASA[[#This Row],[AWAL]]-BIASA[[#This Row],[KELUAR]])</f>
        <v>4</v>
      </c>
      <c r="F1964">
        <v>4</v>
      </c>
      <c r="G1964" t="str">
        <f>IFERROR(INDEX(masuk[CTN],MATCH("B"&amp;ROW()-ROWS($A$1:$A$2),masuk[id],0)),"")</f>
        <v/>
      </c>
      <c r="H1964">
        <f>SUMIF(keluar[concat],BIASA[[#This Row],[concat]],keluar[CTN])</f>
        <v>0</v>
      </c>
      <c r="I1964" s="16" t="str">
        <f>IF(BIASA[[#This Row],[CTN]]=BIASA[[#This Row],[AWAL]],"",BIASA[[#This Row],[CTN]])</f>
        <v/>
      </c>
    </row>
    <row r="1965" spans="1:9" x14ac:dyDescent="0.25">
      <c r="A1965" t="str">
        <f>LOWER(SUBSTITUTE(SUBSTITUTE(SUBSTITUTE(BIASA[[#This Row],[NAMA BARANG]]," ",""),"-",""),".",""))</f>
        <v>stabillowt7002(@10pc)executive</v>
      </c>
      <c r="B1965">
        <f>IF(BIASA[[#This Row],[CTN]]=0,"",COUNT($B$2:$B1964)+1)</f>
        <v>1963</v>
      </c>
      <c r="C1965" t="s">
        <v>2245</v>
      </c>
      <c r="D1965" s="9" t="s">
        <v>2804</v>
      </c>
      <c r="E1965">
        <f>SUM(BIASA[[#This Row],[AWAL]]-BIASA[[#This Row],[KELUAR]])</f>
        <v>9</v>
      </c>
      <c r="F1965">
        <v>9</v>
      </c>
      <c r="G1965" t="str">
        <f>IFERROR(INDEX(masuk[CTN],MATCH("B"&amp;ROW()-ROWS($A$1:$A$2),masuk[id],0)),"")</f>
        <v/>
      </c>
      <c r="H1965">
        <f>SUMIF(keluar[concat],BIASA[[#This Row],[concat]],keluar[CTN])</f>
        <v>0</v>
      </c>
      <c r="I1965" s="16" t="str">
        <f>IF(BIASA[[#This Row],[CTN]]=BIASA[[#This Row],[AWAL]],"",BIASA[[#This Row],[CTN]])</f>
        <v/>
      </c>
    </row>
    <row r="1966" spans="1:9" x14ac:dyDescent="0.25">
      <c r="A1966" t="str">
        <f>LOWER(SUBSTITUTE(SUBSTITUTE(SUBSTITUTE(BIASA[[#This Row],[NAMA BARANG]]," ",""),"-",""),".",""))</f>
        <v>stabilloxdmmh545(48pc)</v>
      </c>
      <c r="B1966">
        <f>IF(BIASA[[#This Row],[CTN]]=0,"",COUNT($B$2:$B1965)+1)</f>
        <v>1964</v>
      </c>
      <c r="C1966" t="s">
        <v>2246</v>
      </c>
      <c r="D1966" s="9" t="s">
        <v>2914</v>
      </c>
      <c r="E1966">
        <f>SUM(BIASA[[#This Row],[AWAL]]-BIASA[[#This Row],[KELUAR]])</f>
        <v>15</v>
      </c>
      <c r="F1966">
        <v>15</v>
      </c>
      <c r="G1966" t="str">
        <f>IFERROR(INDEX(masuk[CTN],MATCH("B"&amp;ROW()-ROWS($A$1:$A$2),masuk[id],0)),"")</f>
        <v/>
      </c>
      <c r="H1966">
        <f>SUMIF(keluar[concat],BIASA[[#This Row],[concat]],keluar[CTN])</f>
        <v>0</v>
      </c>
      <c r="I1966" s="16" t="str">
        <f>IF(BIASA[[#This Row],[CTN]]=BIASA[[#This Row],[AWAL]],"",BIASA[[#This Row],[CTN]])</f>
        <v/>
      </c>
    </row>
    <row r="1967" spans="1:9" x14ac:dyDescent="0.25">
      <c r="A1967" t="str">
        <f>LOWER(SUBSTITUTE(SUBSTITUTE(SUBSTITUTE(BIASA[[#This Row],[NAMA BARANG]]," ",""),"-",""),".",""))</f>
        <v>stampflashpkc</v>
      </c>
      <c r="B1967">
        <f>IF(BIASA[[#This Row],[CTN]]=0,"",COUNT($B$2:$B1966)+1)</f>
        <v>1965</v>
      </c>
      <c r="C1967" t="s">
        <v>2247</v>
      </c>
      <c r="D1967" s="9" t="s">
        <v>233</v>
      </c>
      <c r="E1967">
        <f>SUM(BIASA[[#This Row],[AWAL]]-BIASA[[#This Row],[KELUAR]])</f>
        <v>7</v>
      </c>
      <c r="F1967">
        <v>7</v>
      </c>
      <c r="G1967" t="str">
        <f>IFERROR(INDEX(masuk[CTN],MATCH("B"&amp;ROW()-ROWS($A$1:$A$2),masuk[id],0)),"")</f>
        <v/>
      </c>
      <c r="H1967">
        <f>SUMIF(keluar[concat],BIASA[[#This Row],[concat]],keluar[CTN])</f>
        <v>0</v>
      </c>
      <c r="I1967" s="16" t="str">
        <f>IF(BIASA[[#This Row],[CTN]]=BIASA[[#This Row],[AWAL]],"",BIASA[[#This Row],[CTN]])</f>
        <v/>
      </c>
    </row>
    <row r="1968" spans="1:9" x14ac:dyDescent="0.25">
      <c r="A1968" t="str">
        <f>LOWER(SUBSTITUTE(SUBSTITUTE(SUBSTITUTE(BIASA[[#This Row],[NAMA BARANG]]," ",""),"-",""),".",""))</f>
        <v>stampset34002</v>
      </c>
      <c r="B1968">
        <f>IF(BIASA[[#This Row],[CTN]]=0,"",COUNT($B$2:$B1967)+1)</f>
        <v>1966</v>
      </c>
      <c r="C1968" t="s">
        <v>2248</v>
      </c>
      <c r="D1968" s="9" t="s">
        <v>233</v>
      </c>
      <c r="E1968">
        <f>SUM(BIASA[[#This Row],[AWAL]]-BIASA[[#This Row],[KELUAR]])</f>
        <v>1</v>
      </c>
      <c r="F1968">
        <v>1</v>
      </c>
      <c r="G1968" t="str">
        <f>IFERROR(INDEX(masuk[CTN],MATCH("B"&amp;ROW()-ROWS($A$1:$A$2),masuk[id],0)),"")</f>
        <v/>
      </c>
      <c r="H1968">
        <f>SUMIF(keluar[concat],BIASA[[#This Row],[concat]],keluar[CTN])</f>
        <v>0</v>
      </c>
      <c r="I1968" s="16" t="str">
        <f>IF(BIASA[[#This Row],[CTN]]=BIASA[[#This Row],[AWAL]],"",BIASA[[#This Row],[CTN]])</f>
        <v/>
      </c>
    </row>
    <row r="1969" spans="1:9" x14ac:dyDescent="0.25">
      <c r="A1969" t="str">
        <f>LOWER(SUBSTITUTE(SUBSTITUTE(SUBSTITUTE(BIASA[[#This Row],[NAMA BARANG]]," ",""),"-",""),".",""))</f>
        <v>stampad1000g</v>
      </c>
      <c r="B1969">
        <f>IF(BIASA[[#This Row],[CTN]]=0,"",COUNT($B$2:$B1968)+1)</f>
        <v>1967</v>
      </c>
      <c r="C1969" t="s">
        <v>2249</v>
      </c>
      <c r="D1969" s="9" t="s">
        <v>2851</v>
      </c>
      <c r="E1969">
        <f>SUM(BIASA[[#This Row],[AWAL]]-BIASA[[#This Row],[KELUAR]])</f>
        <v>1</v>
      </c>
      <c r="F1969">
        <v>1</v>
      </c>
      <c r="G1969" t="str">
        <f>IFERROR(INDEX(masuk[CTN],MATCH("B"&amp;ROW()-ROWS($A$1:$A$2),masuk[id],0)),"")</f>
        <v/>
      </c>
      <c r="H1969">
        <f>SUMIF(keluar[concat],BIASA[[#This Row],[concat]],keluar[CTN])</f>
        <v>0</v>
      </c>
      <c r="I1969" s="16" t="str">
        <f>IF(BIASA[[#This Row],[CTN]]=BIASA[[#This Row],[AWAL]],"",BIASA[[#This Row],[CTN]])</f>
        <v/>
      </c>
    </row>
    <row r="1970" spans="1:9" x14ac:dyDescent="0.25">
      <c r="A1970" t="str">
        <f>LOWER(SUBSTITUTE(SUBSTITUTE(SUBSTITUTE(BIASA[[#This Row],[NAMA BARANG]]," ",""),"-",""),".",""))</f>
        <v>stampaddebozdb03</v>
      </c>
      <c r="B1970">
        <f>IF(BIASA[[#This Row],[CTN]]=0,"",COUNT($B$2:$B1969)+1)</f>
        <v>1968</v>
      </c>
      <c r="C1970" t="s">
        <v>2250</v>
      </c>
      <c r="D1970" s="9" t="s">
        <v>214</v>
      </c>
      <c r="E1970">
        <f>SUM(BIASA[[#This Row],[AWAL]]-BIASA[[#This Row],[KELUAR]])</f>
        <v>2</v>
      </c>
      <c r="F1970">
        <v>2</v>
      </c>
      <c r="G1970" t="str">
        <f>IFERROR(INDEX(masuk[CTN],MATCH("B"&amp;ROW()-ROWS($A$1:$A$2),masuk[id],0)),"")</f>
        <v/>
      </c>
      <c r="H1970">
        <f>SUMIF(keluar[concat],BIASA[[#This Row],[concat]],keluar[CTN])</f>
        <v>0</v>
      </c>
      <c r="I1970" s="16" t="str">
        <f>IF(BIASA[[#This Row],[CTN]]=BIASA[[#This Row],[AWAL]],"",BIASA[[#This Row],[CTN]])</f>
        <v/>
      </c>
    </row>
    <row r="1971" spans="1:9" x14ac:dyDescent="0.25">
      <c r="A1971" t="str">
        <f>LOWER(SUBSTITUTE(SUBSTITUTE(SUBSTITUTE(BIASA[[#This Row],[NAMA BARANG]]," ",""),"-",""),".",""))</f>
        <v>stampadherok</v>
      </c>
      <c r="B1971">
        <f>IF(BIASA[[#This Row],[CTN]]=0,"",COUNT($B$2:$B1970)+1)</f>
        <v>1969</v>
      </c>
      <c r="C1971" t="s">
        <v>2251</v>
      </c>
      <c r="D1971" s="9" t="s">
        <v>227</v>
      </c>
      <c r="E1971">
        <f>SUM(BIASA[[#This Row],[AWAL]]-BIASA[[#This Row],[KELUAR]])</f>
        <v>21</v>
      </c>
      <c r="F1971">
        <v>21</v>
      </c>
      <c r="G1971" t="str">
        <f>IFERROR(INDEX(masuk[CTN],MATCH("B"&amp;ROW()-ROWS($A$1:$A$2),masuk[id],0)),"")</f>
        <v/>
      </c>
      <c r="H1971">
        <f>SUMIF(keluar[concat],BIASA[[#This Row],[concat]],keluar[CTN])</f>
        <v>0</v>
      </c>
      <c r="I1971" s="16" t="str">
        <f>IF(BIASA[[#This Row],[CTN]]=BIASA[[#This Row],[AWAL]],"",BIASA[[#This Row],[CTN]])</f>
        <v/>
      </c>
    </row>
    <row r="1972" spans="1:9" x14ac:dyDescent="0.25">
      <c r="A1972" t="str">
        <f>LOWER(SUBSTITUTE(SUBSTITUTE(SUBSTITUTE(BIASA[[#This Row],[NAMA BARANG]]," ",""),"-",""),".",""))</f>
        <v>stampadherono2</v>
      </c>
      <c r="B1972">
        <f>IF(BIASA[[#This Row],[CTN]]=0,"",COUNT($B$2:$B1971)+1)</f>
        <v>1970</v>
      </c>
      <c r="C1972" t="s">
        <v>2252</v>
      </c>
      <c r="D1972" s="9" t="s">
        <v>216</v>
      </c>
      <c r="E1972">
        <f>SUM(BIASA[[#This Row],[AWAL]]-BIASA[[#This Row],[KELUAR]])</f>
        <v>21</v>
      </c>
      <c r="F1972">
        <v>21</v>
      </c>
      <c r="G1972" t="str">
        <f>IFERROR(INDEX(masuk[CTN],MATCH("B"&amp;ROW()-ROWS($A$1:$A$2),masuk[id],0)),"")</f>
        <v/>
      </c>
      <c r="H1972">
        <f>SUMIF(keluar[concat],BIASA[[#This Row],[concat]],keluar[CTN])</f>
        <v>0</v>
      </c>
      <c r="I1972" s="16" t="str">
        <f>IF(BIASA[[#This Row],[CTN]]=BIASA[[#This Row],[AWAL]],"",BIASA[[#This Row],[CTN]])</f>
        <v/>
      </c>
    </row>
    <row r="1973" spans="1:9" x14ac:dyDescent="0.25">
      <c r="A1973" t="str">
        <f>LOWER(SUBSTITUTE(SUBSTITUTE(SUBSTITUTE(BIASA[[#This Row],[NAMA BARANG]]," ",""),"-",""),".",""))</f>
        <v>stampadksdbhd2</v>
      </c>
      <c r="B1973">
        <f>IF(BIASA[[#This Row],[CTN]]=0,"",COUNT($B$2:$B1972)+1)</f>
        <v>1971</v>
      </c>
      <c r="C1973" t="s">
        <v>2253</v>
      </c>
      <c r="D1973" s="9" t="s">
        <v>214</v>
      </c>
      <c r="E1973">
        <f>SUM(BIASA[[#This Row],[AWAL]]-BIASA[[#This Row],[KELUAR]])</f>
        <v>1</v>
      </c>
      <c r="F1973">
        <v>1</v>
      </c>
      <c r="G1973" t="str">
        <f>IFERROR(INDEX(masuk[CTN],MATCH("B"&amp;ROW()-ROWS($A$1:$A$2),masuk[id],0)),"")</f>
        <v/>
      </c>
      <c r="H1973">
        <f>SUMIF(keluar[concat],BIASA[[#This Row],[concat]],keluar[CTN])</f>
        <v>0</v>
      </c>
      <c r="I1973" s="16" t="str">
        <f>IF(BIASA[[#This Row],[CTN]]=BIASA[[#This Row],[AWAL]],"",BIASA[[#This Row],[CTN]])</f>
        <v/>
      </c>
    </row>
    <row r="1974" spans="1:9" x14ac:dyDescent="0.25">
      <c r="A1974" t="str">
        <f>LOWER(SUBSTITUTE(SUBSTITUTE(SUBSTITUTE(BIASA[[#This Row],[NAMA BARANG]]," ",""),"-",""),".",""))</f>
        <v>stampalfancy25090</v>
      </c>
      <c r="B1974">
        <f>IF(BIASA[[#This Row],[CTN]]=0,"",COUNT($B$2:$B1973)+1)</f>
        <v>1972</v>
      </c>
      <c r="C1974" t="s">
        <v>2254</v>
      </c>
      <c r="D1974" s="9" t="s">
        <v>220</v>
      </c>
      <c r="E1974">
        <f>SUM(BIASA[[#This Row],[AWAL]]-BIASA[[#This Row],[KELUAR]])</f>
        <v>1</v>
      </c>
      <c r="F1974">
        <v>1</v>
      </c>
      <c r="G1974" t="str">
        <f>IFERROR(INDEX(masuk[CTN],MATCH("B"&amp;ROW()-ROWS($A$1:$A$2),masuk[id],0)),"")</f>
        <v/>
      </c>
      <c r="H1974">
        <f>SUMIF(keluar[concat],BIASA[[#This Row],[concat]],keluar[CTN])</f>
        <v>0</v>
      </c>
      <c r="I1974" s="16" t="str">
        <f>IF(BIASA[[#This Row],[CTN]]=BIASA[[#This Row],[AWAL]],"",BIASA[[#This Row],[CTN]])</f>
        <v/>
      </c>
    </row>
    <row r="1975" spans="1:9" x14ac:dyDescent="0.25">
      <c r="A1975" t="str">
        <f>LOWER(SUBSTITUTE(SUBSTITUTE(SUBSTITUTE(BIASA[[#This Row],[NAMA BARANG]]," ",""),"-",""),".",""))</f>
        <v>standartbkvtech65</v>
      </c>
      <c r="B1975">
        <f>IF(BIASA[[#This Row],[CTN]]=0,"",COUNT($B$2:$B1974)+1)</f>
        <v>1973</v>
      </c>
      <c r="C1975" t="s">
        <v>2255</v>
      </c>
      <c r="D1975" s="9" t="s">
        <v>2893</v>
      </c>
      <c r="E1975">
        <f>SUM(BIASA[[#This Row],[AWAL]]-BIASA[[#This Row],[KELUAR]])</f>
        <v>44</v>
      </c>
      <c r="F1975">
        <v>44</v>
      </c>
      <c r="G1975" t="str">
        <f>IFERROR(INDEX(masuk[CTN],MATCH("B"&amp;ROW()-ROWS($A$1:$A$2),masuk[id],0)),"")</f>
        <v/>
      </c>
      <c r="H1975">
        <f>SUMIF(keluar[concat],BIASA[[#This Row],[concat]],keluar[CTN])</f>
        <v>0</v>
      </c>
      <c r="I1975" s="16" t="str">
        <f>IF(BIASA[[#This Row],[CTN]]=BIASA[[#This Row],[AWAL]],"",BIASA[[#This Row],[CTN]])</f>
        <v/>
      </c>
    </row>
    <row r="1976" spans="1:9" x14ac:dyDescent="0.25">
      <c r="A1976" t="str">
        <f>LOWER(SUBSTITUTE(SUBSTITUTE(SUBSTITUTE(BIASA[[#This Row],[NAMA BARANG]]," ",""),"-",""),".",""))</f>
        <v>standartbkvtechno7</v>
      </c>
      <c r="B1976">
        <f>IF(BIASA[[#This Row],[CTN]]=0,"",COUNT($B$2:$B1975)+1)</f>
        <v>1974</v>
      </c>
      <c r="C1976" t="s">
        <v>2256</v>
      </c>
      <c r="D1976" s="9" t="s">
        <v>210</v>
      </c>
      <c r="E1976">
        <f>SUM(BIASA[[#This Row],[AWAL]]-BIASA[[#This Row],[KELUAR]])</f>
        <v>81</v>
      </c>
      <c r="F1976">
        <v>81</v>
      </c>
      <c r="G1976" t="str">
        <f>IFERROR(INDEX(masuk[CTN],MATCH("B"&amp;ROW()-ROWS($A$1:$A$2),masuk[id],0)),"")</f>
        <v/>
      </c>
      <c r="H1976">
        <f>SUMIF(keluar[concat],BIASA[[#This Row],[concat]],keluar[CTN])</f>
        <v>0</v>
      </c>
      <c r="I1976" s="16" t="str">
        <f>IF(BIASA[[#This Row],[CTN]]=BIASA[[#This Row],[AWAL]],"",BIASA[[#This Row],[CTN]])</f>
        <v/>
      </c>
    </row>
    <row r="1977" spans="1:9" x14ac:dyDescent="0.25">
      <c r="A1977" t="str">
        <f>LOWER(SUBSTITUTE(SUBSTITUTE(SUBSTITUTE(BIASA[[#This Row],[NAMA BARANG]]," ",""),"-",""),".",""))</f>
        <v>stapler414yuanchong414faktur(1),biasa(5)</v>
      </c>
      <c r="B1977">
        <f>IF(BIASA[[#This Row],[CTN]]=0,"",COUNT($B$2:$B1976)+1)</f>
        <v>1975</v>
      </c>
      <c r="C1977" t="s">
        <v>2257</v>
      </c>
      <c r="D1977" s="9" t="s">
        <v>2893</v>
      </c>
      <c r="E1977">
        <f>SUM(BIASA[[#This Row],[AWAL]]-BIASA[[#This Row],[KELUAR]])</f>
        <v>6</v>
      </c>
      <c r="F1977">
        <v>6</v>
      </c>
      <c r="G1977" t="str">
        <f>IFERROR(INDEX(masuk[CTN],MATCH("B"&amp;ROW()-ROWS($A$1:$A$2),masuk[id],0)),"")</f>
        <v/>
      </c>
      <c r="H1977">
        <f>SUMIF(keluar[concat],BIASA[[#This Row],[concat]],keluar[CTN])</f>
        <v>0</v>
      </c>
      <c r="I1977" s="16" t="str">
        <f>IF(BIASA[[#This Row],[CTN]]=BIASA[[#This Row],[AWAL]],"",BIASA[[#This Row],[CTN]])</f>
        <v/>
      </c>
    </row>
    <row r="1978" spans="1:9" x14ac:dyDescent="0.25">
      <c r="A1978" t="str">
        <f>LOWER(SUBSTITUTE(SUBSTITUTE(SUBSTITUTE(BIASA[[#This Row],[NAMA BARANG]]," ",""),"-",""),".",""))</f>
        <v>staplerachuna110</v>
      </c>
      <c r="B1978">
        <f>IF(BIASA[[#This Row],[CTN]]=0,"",COUNT($B$2:$B1977)+1)</f>
        <v>1976</v>
      </c>
      <c r="C1978" t="s">
        <v>2258</v>
      </c>
      <c r="D1978" s="9" t="s">
        <v>231</v>
      </c>
      <c r="E1978">
        <f>SUM(BIASA[[#This Row],[AWAL]]-BIASA[[#This Row],[KELUAR]])</f>
        <v>4</v>
      </c>
      <c r="F1978">
        <v>4</v>
      </c>
      <c r="G1978" t="str">
        <f>IFERROR(INDEX(masuk[CTN],MATCH("B"&amp;ROW()-ROWS($A$1:$A$2),masuk[id],0)),"")</f>
        <v/>
      </c>
      <c r="H1978">
        <f>SUMIF(keluar[concat],BIASA[[#This Row],[concat]],keluar[CTN])</f>
        <v>0</v>
      </c>
      <c r="I1978" s="16" t="str">
        <f>IF(BIASA[[#This Row],[CTN]]=BIASA[[#This Row],[AWAL]],"",BIASA[[#This Row],[CTN]])</f>
        <v/>
      </c>
    </row>
    <row r="1979" spans="1:9" x14ac:dyDescent="0.25">
      <c r="A1979" t="str">
        <f>LOWER(SUBSTITUTE(SUBSTITUTE(SUBSTITUTE(BIASA[[#This Row],[NAMA BARANG]]," ",""),"-",""),".",""))</f>
        <v>staplerhd10(sthd10)</v>
      </c>
      <c r="B1979">
        <f>IF(BIASA[[#This Row],[CTN]]=0,"",COUNT($B$2:$B1978)+1)</f>
        <v>1977</v>
      </c>
      <c r="C1979" t="s">
        <v>2259</v>
      </c>
      <c r="D1979" s="9" t="s">
        <v>2974</v>
      </c>
      <c r="E1979">
        <f>SUM(BIASA[[#This Row],[AWAL]]-BIASA[[#This Row],[KELUAR]])</f>
        <v>4</v>
      </c>
      <c r="F1979">
        <v>4</v>
      </c>
      <c r="G1979" t="str">
        <f>IFERROR(INDEX(masuk[CTN],MATCH("B"&amp;ROW()-ROWS($A$1:$A$2),masuk[id],0)),"")</f>
        <v/>
      </c>
      <c r="H1979">
        <f>SUMIF(keluar[concat],BIASA[[#This Row],[concat]],keluar[CTN])</f>
        <v>0</v>
      </c>
      <c r="I1979" s="16" t="str">
        <f>IF(BIASA[[#This Row],[CTN]]=BIASA[[#This Row],[AWAL]],"",BIASA[[#This Row],[CTN]])</f>
        <v/>
      </c>
    </row>
    <row r="1980" spans="1:9" x14ac:dyDescent="0.25">
      <c r="A1980" t="str">
        <f>LOWER(SUBSTITUTE(SUBSTITUTE(SUBSTITUTE(BIASA[[#This Row],[NAMA BARANG]]," ",""),"-",""),".",""))</f>
        <v>staplerrapidsoon</v>
      </c>
      <c r="B1980">
        <f>IF(BIASA[[#This Row],[CTN]]=0,"",COUNT($B$2:$B1979)+1)</f>
        <v>1978</v>
      </c>
      <c r="C1980" t="s">
        <v>2260</v>
      </c>
      <c r="D1980" s="9" t="s">
        <v>2896</v>
      </c>
      <c r="E1980">
        <f>SUM(BIASA[[#This Row],[AWAL]]-BIASA[[#This Row],[KELUAR]])</f>
        <v>1</v>
      </c>
      <c r="F1980">
        <v>1</v>
      </c>
      <c r="G1980" t="str">
        <f>IFERROR(INDEX(masuk[CTN],MATCH("B"&amp;ROW()-ROWS($A$1:$A$2),masuk[id],0)),"")</f>
        <v/>
      </c>
      <c r="H1980">
        <f>SUMIF(keluar[concat],BIASA[[#This Row],[concat]],keluar[CTN])</f>
        <v>0</v>
      </c>
      <c r="I1980" s="16" t="str">
        <f>IF(BIASA[[#This Row],[CTN]]=BIASA[[#This Row],[AWAL]],"",BIASA[[#This Row],[CTN]])</f>
        <v/>
      </c>
    </row>
    <row r="1981" spans="1:9" x14ac:dyDescent="0.25">
      <c r="A1981" t="str">
        <f>LOWER(SUBSTITUTE(SUBSTITUTE(SUBSTITUTE(BIASA[[#This Row],[NAMA BARANG]]," ",""),"-",""),".",""))</f>
        <v>staplervtechhd10nr</v>
      </c>
      <c r="B1981">
        <f>IF(BIASA[[#This Row],[CTN]]=0,"",COUNT($B$2:$B1980)+1)</f>
        <v>1979</v>
      </c>
      <c r="C1981" t="s">
        <v>2261</v>
      </c>
      <c r="D1981" s="9" t="s">
        <v>222</v>
      </c>
      <c r="E1981">
        <f>SUM(BIASA[[#This Row],[AWAL]]-BIASA[[#This Row],[KELUAR]])</f>
        <v>1</v>
      </c>
      <c r="F1981">
        <v>1</v>
      </c>
      <c r="G1981" t="str">
        <f>IFERROR(INDEX(masuk[CTN],MATCH("B"&amp;ROW()-ROWS($A$1:$A$2),masuk[id],0)),"")</f>
        <v/>
      </c>
      <c r="H1981">
        <f>SUMIF(keluar[concat],BIASA[[#This Row],[concat]],keluar[CTN])</f>
        <v>0</v>
      </c>
      <c r="I1981" s="16" t="str">
        <f>IF(BIASA[[#This Row],[CTN]]=BIASA[[#This Row],[AWAL]],"",BIASA[[#This Row],[CTN]])</f>
        <v/>
      </c>
    </row>
    <row r="1982" spans="1:9" x14ac:dyDescent="0.25">
      <c r="A1982" t="str">
        <f>LOWER(SUBSTITUTE(SUBSTITUTE(SUBSTITUTE(BIASA[[#This Row],[NAMA BARANG]]," ",""),"-",""),".",""))</f>
        <v>staplervtechhd45l</v>
      </c>
      <c r="B1982">
        <f>IF(BIASA[[#This Row],[CTN]]=0,"",COUNT($B$2:$B1981)+1)</f>
        <v>1980</v>
      </c>
      <c r="C1982" t="s">
        <v>2262</v>
      </c>
      <c r="D1982" s="9" t="s">
        <v>219</v>
      </c>
      <c r="E1982">
        <f>SUM(BIASA[[#This Row],[AWAL]]-BIASA[[#This Row],[KELUAR]])</f>
        <v>2</v>
      </c>
      <c r="F1982">
        <v>2</v>
      </c>
      <c r="G1982" t="str">
        <f>IFERROR(INDEX(masuk[CTN],MATCH("B"&amp;ROW()-ROWS($A$1:$A$2),masuk[id],0)),"")</f>
        <v/>
      </c>
      <c r="H1982">
        <f>SUMIF(keluar[concat],BIASA[[#This Row],[concat]],keluar[CTN])</f>
        <v>0</v>
      </c>
      <c r="I1982" s="16" t="str">
        <f>IF(BIASA[[#This Row],[CTN]]=BIASA[[#This Row],[AWAL]],"",BIASA[[#This Row],[CTN]])</f>
        <v/>
      </c>
    </row>
    <row r="1983" spans="1:9" x14ac:dyDescent="0.25">
      <c r="A1983" t="str">
        <f>LOWER(SUBSTITUTE(SUBSTITUTE(SUBSTITUTE(BIASA[[#This Row],[NAMA BARANG]]," ",""),"-",""),".",""))</f>
        <v>staplervtechhdz10m</v>
      </c>
      <c r="B1983">
        <f>IF(BIASA[[#This Row],[CTN]]=0,"",COUNT($B$2:$B1982)+1)</f>
        <v>1981</v>
      </c>
      <c r="C1983" t="s">
        <v>2263</v>
      </c>
      <c r="D1983" s="9" t="s">
        <v>2897</v>
      </c>
      <c r="E1983">
        <f>SUM(BIASA[[#This Row],[AWAL]]-BIASA[[#This Row],[KELUAR]])</f>
        <v>4</v>
      </c>
      <c r="F1983">
        <v>4</v>
      </c>
      <c r="G1983" t="str">
        <f>IFERROR(INDEX(masuk[CTN],MATCH("B"&amp;ROW()-ROWS($A$1:$A$2),masuk[id],0)),"")</f>
        <v/>
      </c>
      <c r="H1983">
        <f>SUMIF(keluar[concat],BIASA[[#This Row],[concat]],keluar[CTN])</f>
        <v>0</v>
      </c>
      <c r="I1983" s="16" t="str">
        <f>IF(BIASA[[#This Row],[CTN]]=BIASA[[#This Row],[AWAL]],"",BIASA[[#This Row],[CTN]])</f>
        <v/>
      </c>
    </row>
    <row r="1984" spans="1:9" x14ac:dyDescent="0.25">
      <c r="A1984" t="str">
        <f>LOWER(SUBSTITUTE(SUBSTITUTE(SUBSTITUTE(BIASA[[#This Row],[NAMA BARANG]]," ",""),"-",""),".",""))</f>
        <v>staplervtechmod10</v>
      </c>
      <c r="B1984">
        <f>IF(BIASA[[#This Row],[CTN]]=0,"",COUNT($B$2:$B1983)+1)</f>
        <v>1982</v>
      </c>
      <c r="C1984" t="s">
        <v>2264</v>
      </c>
      <c r="D1984" s="9" t="s">
        <v>222</v>
      </c>
      <c r="E1984">
        <f>SUM(BIASA[[#This Row],[AWAL]]-BIASA[[#This Row],[KELUAR]])</f>
        <v>7</v>
      </c>
      <c r="F1984">
        <v>7</v>
      </c>
      <c r="G1984" t="str">
        <f>IFERROR(INDEX(masuk[CTN],MATCH("B"&amp;ROW()-ROWS($A$1:$A$2),masuk[id],0)),"")</f>
        <v/>
      </c>
      <c r="H1984">
        <f>SUMIF(keluar[concat],BIASA[[#This Row],[concat]],keluar[CTN])</f>
        <v>0</v>
      </c>
      <c r="I1984" s="16" t="str">
        <f>IF(BIASA[[#This Row],[CTN]]=BIASA[[#This Row],[AWAL]],"",BIASA[[#This Row],[CTN]])</f>
        <v/>
      </c>
    </row>
    <row r="1985" spans="1:9" x14ac:dyDescent="0.25">
      <c r="A1985" t="str">
        <f>LOWER(SUBSTITUTE(SUBSTITUTE(SUBSTITUTE(BIASA[[#This Row],[NAMA BARANG]]," ",""),"-",""),".",""))</f>
        <v>staplervtechmod10m</v>
      </c>
      <c r="B1985">
        <f>IF(BIASA[[#This Row],[CTN]]=0,"",COUNT($B$2:$B1984)+1)</f>
        <v>1983</v>
      </c>
      <c r="C1985" t="s">
        <v>2265</v>
      </c>
      <c r="D1985" s="9" t="s">
        <v>2897</v>
      </c>
      <c r="E1985">
        <f>SUM(BIASA[[#This Row],[AWAL]]-BIASA[[#This Row],[KELUAR]])</f>
        <v>3</v>
      </c>
      <c r="F1985">
        <v>3</v>
      </c>
      <c r="G1985" t="str">
        <f>IFERROR(INDEX(masuk[CTN],MATCH("B"&amp;ROW()-ROWS($A$1:$A$2),masuk[id],0)),"")</f>
        <v/>
      </c>
      <c r="H1985">
        <f>SUMIF(keluar[concat],BIASA[[#This Row],[concat]],keluar[CTN])</f>
        <v>0</v>
      </c>
      <c r="I1985" s="16" t="str">
        <f>IF(BIASA[[#This Row],[CTN]]=BIASA[[#This Row],[AWAL]],"",BIASA[[#This Row],[CTN]])</f>
        <v/>
      </c>
    </row>
    <row r="1986" spans="1:9" x14ac:dyDescent="0.25">
      <c r="A1986" t="str">
        <f>LOWER(SUBSTITUTE(SUBSTITUTE(SUBSTITUTE(BIASA[[#This Row],[NAMA BARANG]]," ",""),"-",""),".",""))</f>
        <v>staplervtechmod45m</v>
      </c>
      <c r="B1986">
        <f>IF(BIASA[[#This Row],[CTN]]=0,"",COUNT($B$2:$B1985)+1)</f>
        <v>1984</v>
      </c>
      <c r="C1986" t="s">
        <v>2266</v>
      </c>
      <c r="D1986" s="9" t="s">
        <v>2828</v>
      </c>
      <c r="E1986">
        <f>SUM(BIASA[[#This Row],[AWAL]]-BIASA[[#This Row],[KELUAR]])</f>
        <v>6</v>
      </c>
      <c r="F1986">
        <v>6</v>
      </c>
      <c r="G1986" t="str">
        <f>IFERROR(INDEX(masuk[CTN],MATCH("B"&amp;ROW()-ROWS($A$1:$A$2),masuk[id],0)),"")</f>
        <v/>
      </c>
      <c r="H1986">
        <f>SUMIF(keluar[concat],BIASA[[#This Row],[concat]],keluar[CTN])</f>
        <v>0</v>
      </c>
      <c r="I1986" s="16" t="str">
        <f>IF(BIASA[[#This Row],[CTN]]=BIASA[[#This Row],[AWAL]],"",BIASA[[#This Row],[CTN]])</f>
        <v/>
      </c>
    </row>
    <row r="1987" spans="1:9" x14ac:dyDescent="0.25">
      <c r="A1987" t="str">
        <f>LOWER(SUBSTITUTE(SUBSTITUTE(SUBSTITUTE(BIASA[[#This Row],[NAMA BARANG]]," ",""),"-",""),".",""))</f>
        <v>staplervtechnr10</v>
      </c>
      <c r="B1987">
        <f>IF(BIASA[[#This Row],[CTN]]=0,"",COUNT($B$2:$B1986)+1)</f>
        <v>1985</v>
      </c>
      <c r="C1987" t="s">
        <v>2267</v>
      </c>
      <c r="D1987" s="9" t="s">
        <v>222</v>
      </c>
      <c r="E1987">
        <f>SUM(BIASA[[#This Row],[AWAL]]-BIASA[[#This Row],[KELUAR]])</f>
        <v>9</v>
      </c>
      <c r="F1987">
        <v>9</v>
      </c>
      <c r="G1987" t="str">
        <f>IFERROR(INDEX(masuk[CTN],MATCH("B"&amp;ROW()-ROWS($A$1:$A$2),masuk[id],0)),"")</f>
        <v/>
      </c>
      <c r="H1987">
        <f>SUMIF(keluar[concat],BIASA[[#This Row],[concat]],keluar[CTN])</f>
        <v>0</v>
      </c>
      <c r="I1987" s="16" t="str">
        <f>IF(BIASA[[#This Row],[CTN]]=BIASA[[#This Row],[AWAL]],"",BIASA[[#This Row],[CTN]])</f>
        <v/>
      </c>
    </row>
    <row r="1988" spans="1:9" x14ac:dyDescent="0.25">
      <c r="A1988" t="str">
        <f>LOWER(SUBSTITUTE(SUBSTITUTE(SUBSTITUTE(BIASA[[#This Row],[NAMA BARANG]]," ",""),"-",""),".",""))</f>
        <v>staplervtechstandy10</v>
      </c>
      <c r="B1988">
        <f>IF(BIASA[[#This Row],[CTN]]=0,"",COUNT($B$2:$B1987)+1)</f>
        <v>1986</v>
      </c>
      <c r="C1988" t="s">
        <v>2268</v>
      </c>
      <c r="D1988" s="9" t="s">
        <v>2791</v>
      </c>
      <c r="E1988">
        <f>SUM(BIASA[[#This Row],[AWAL]]-BIASA[[#This Row],[KELUAR]])</f>
        <v>1</v>
      </c>
      <c r="F1988">
        <v>1</v>
      </c>
      <c r="G1988" t="str">
        <f>IFERROR(INDEX(masuk[CTN],MATCH("B"&amp;ROW()-ROWS($A$1:$A$2),masuk[id],0)),"")</f>
        <v/>
      </c>
      <c r="H1988">
        <f>SUMIF(keluar[concat],BIASA[[#This Row],[concat]],keluar[CTN])</f>
        <v>0</v>
      </c>
      <c r="I1988" s="16" t="str">
        <f>IF(BIASA[[#This Row],[CTN]]=BIASA[[#This Row],[AWAL]],"",BIASA[[#This Row],[CTN]])</f>
        <v/>
      </c>
    </row>
    <row r="1989" spans="1:9" x14ac:dyDescent="0.25">
      <c r="A1989" t="str">
        <f>LOWER(SUBSTITUTE(SUBSTITUTE(SUBSTITUTE(BIASA[[#This Row],[NAMA BARANG]]," ",""),"-",""),".",""))</f>
        <v>stationeryboxfy03hp</v>
      </c>
      <c r="B1989">
        <f>IF(BIASA[[#This Row],[CTN]]=0,"",COUNT($B$2:$B1988)+1)</f>
        <v>1987</v>
      </c>
      <c r="C1989" t="s">
        <v>2269</v>
      </c>
      <c r="D1989" s="9" t="s">
        <v>2883</v>
      </c>
      <c r="E1989">
        <f>SUM(BIASA[[#This Row],[AWAL]]-BIASA[[#This Row],[KELUAR]])</f>
        <v>1</v>
      </c>
      <c r="F1989">
        <v>1</v>
      </c>
      <c r="G1989" t="str">
        <f>IFERROR(INDEX(masuk[CTN],MATCH("B"&amp;ROW()-ROWS($A$1:$A$2),masuk[id],0)),"")</f>
        <v/>
      </c>
      <c r="H1989">
        <f>SUMIF(keluar[concat],BIASA[[#This Row],[concat]],keluar[CTN])</f>
        <v>0</v>
      </c>
      <c r="I1989" s="16" t="str">
        <f>IF(BIASA[[#This Row],[CTN]]=BIASA[[#This Row],[AWAL]],"",BIASA[[#This Row],[CTN]])</f>
        <v/>
      </c>
    </row>
    <row r="1990" spans="1:9" x14ac:dyDescent="0.25">
      <c r="A1990" t="str">
        <f>LOWER(SUBSTITUTE(SUBSTITUTE(SUBSTITUTE(BIASA[[#This Row],[NAMA BARANG]]," ",""),"-",""),".",""))</f>
        <v>stempelsk1602</v>
      </c>
      <c r="B1990">
        <f>IF(BIASA[[#This Row],[CTN]]=0,"",COUNT($B$2:$B1989)+1)</f>
        <v>1988</v>
      </c>
      <c r="C1990" t="s">
        <v>2270</v>
      </c>
      <c r="D1990" s="9" t="s">
        <v>2960</v>
      </c>
      <c r="E1990">
        <f>SUM(BIASA[[#This Row],[AWAL]]-BIASA[[#This Row],[KELUAR]])</f>
        <v>8</v>
      </c>
      <c r="F1990">
        <v>8</v>
      </c>
      <c r="G1990" t="str">
        <f>IFERROR(INDEX(masuk[CTN],MATCH("B"&amp;ROW()-ROWS($A$1:$A$2),masuk[id],0)),"")</f>
        <v/>
      </c>
      <c r="H1990">
        <f>SUMIF(keluar[concat],BIASA[[#This Row],[concat]],keluar[CTN])</f>
        <v>0</v>
      </c>
      <c r="I1990" s="16" t="str">
        <f>IF(BIASA[[#This Row],[CTN]]=BIASA[[#This Row],[AWAL]],"",BIASA[[#This Row],[CTN]])</f>
        <v/>
      </c>
    </row>
    <row r="1991" spans="1:9" x14ac:dyDescent="0.25">
      <c r="A1991" t="str">
        <f>LOWER(SUBSTITUTE(SUBSTITUTE(SUBSTITUTE(BIASA[[#This Row],[NAMA BARANG]]," ",""),"-",""),".",""))</f>
        <v>stempelsk849k</v>
      </c>
      <c r="B1991">
        <f>IF(BIASA[[#This Row],[CTN]]=0,"",COUNT($B$2:$B1990)+1)</f>
        <v>1989</v>
      </c>
      <c r="C1991" t="s">
        <v>2271</v>
      </c>
      <c r="D1991" s="9" t="s">
        <v>222</v>
      </c>
      <c r="E1991">
        <f>SUM(BIASA[[#This Row],[AWAL]]-BIASA[[#This Row],[KELUAR]])</f>
        <v>8</v>
      </c>
      <c r="F1991">
        <v>8</v>
      </c>
      <c r="G1991" t="str">
        <f>IFERROR(INDEX(masuk[CTN],MATCH("B"&amp;ROW()-ROWS($A$1:$A$2),masuk[id],0)),"")</f>
        <v/>
      </c>
      <c r="H1991">
        <f>SUMIF(keluar[concat],BIASA[[#This Row],[concat]],keluar[CTN])</f>
        <v>0</v>
      </c>
      <c r="I1991" s="16" t="str">
        <f>IF(BIASA[[#This Row],[CTN]]=BIASA[[#This Row],[AWAL]],"",BIASA[[#This Row],[CTN]])</f>
        <v/>
      </c>
    </row>
    <row r="1992" spans="1:9" x14ac:dyDescent="0.25">
      <c r="A1992" t="str">
        <f>LOWER(SUBSTITUTE(SUBSTITUTE(SUBSTITUTE(BIASA[[#This Row],[NAMA BARANG]]," ",""),"-",""),".",""))</f>
        <v>sticknote6544c</v>
      </c>
      <c r="B1992">
        <f>IF(BIASA[[#This Row],[CTN]]=0,"",COUNT($B$2:$B1991)+1)</f>
        <v>1990</v>
      </c>
      <c r="C1992" t="s">
        <v>2272</v>
      </c>
      <c r="D1992" s="9" t="s">
        <v>2796</v>
      </c>
      <c r="E1992">
        <f>SUM(BIASA[[#This Row],[AWAL]]-BIASA[[#This Row],[KELUAR]])</f>
        <v>7</v>
      </c>
      <c r="F1992">
        <v>7</v>
      </c>
      <c r="G1992" t="str">
        <f>IFERROR(INDEX(masuk[CTN],MATCH("B"&amp;ROW()-ROWS($A$1:$A$2),masuk[id],0)),"")</f>
        <v/>
      </c>
      <c r="H1992">
        <f>SUMIF(keluar[concat],BIASA[[#This Row],[concat]],keluar[CTN])</f>
        <v>0</v>
      </c>
      <c r="I1992" s="16" t="str">
        <f>IF(BIASA[[#This Row],[CTN]]=BIASA[[#This Row],[AWAL]],"",BIASA[[#This Row],[CTN]])</f>
        <v/>
      </c>
    </row>
    <row r="1993" spans="1:9" x14ac:dyDescent="0.25">
      <c r="A1993" t="str">
        <f>LOWER(SUBSTITUTE(SUBSTITUTE(SUBSTITUTE(BIASA[[#This Row],[NAMA BARANG]]," ",""),"-",""),".",""))</f>
        <v>sticknote6548c</v>
      </c>
      <c r="B1993">
        <f>IF(BIASA[[#This Row],[CTN]]=0,"",COUNT($B$2:$B1992)+1)</f>
        <v>1991</v>
      </c>
      <c r="C1993" t="s">
        <v>2273</v>
      </c>
      <c r="D1993" s="9" t="s">
        <v>2787</v>
      </c>
      <c r="E1993">
        <f>SUM(BIASA[[#This Row],[AWAL]]-BIASA[[#This Row],[KELUAR]])</f>
        <v>1</v>
      </c>
      <c r="F1993">
        <v>1</v>
      </c>
      <c r="G1993" t="str">
        <f>IFERROR(INDEX(masuk[CTN],MATCH("B"&amp;ROW()-ROWS($A$1:$A$2),masuk[id],0)),"")</f>
        <v/>
      </c>
      <c r="H1993">
        <f>SUMIF(keluar[concat],BIASA[[#This Row],[concat]],keluar[CTN])</f>
        <v>0</v>
      </c>
      <c r="I1993" s="16" t="str">
        <f>IF(BIASA[[#This Row],[CTN]]=BIASA[[#This Row],[AWAL]],"",BIASA[[#This Row],[CTN]])</f>
        <v/>
      </c>
    </row>
    <row r="1994" spans="1:9" x14ac:dyDescent="0.25">
      <c r="A1994" t="str">
        <f>LOWER(SUBSTITUTE(SUBSTITUTE(SUBSTITUTE(BIASA[[#This Row],[NAMA BARANG]]," ",""),"-",""),".",""))</f>
        <v>sticknotedfao3l(garis)</v>
      </c>
      <c r="B1994">
        <f>IF(BIASA[[#This Row],[CTN]]=0,"",COUNT($B$2:$B1993)+1)</f>
        <v>1992</v>
      </c>
      <c r="C1994" t="s">
        <v>2274</v>
      </c>
      <c r="D1994" s="9" t="s">
        <v>2845</v>
      </c>
      <c r="E1994">
        <f>SUM(BIASA[[#This Row],[AWAL]]-BIASA[[#This Row],[KELUAR]])</f>
        <v>17</v>
      </c>
      <c r="F1994">
        <v>17</v>
      </c>
      <c r="G1994" t="str">
        <f>IFERROR(INDEX(masuk[CTN],MATCH("B"&amp;ROW()-ROWS($A$1:$A$2),masuk[id],0)),"")</f>
        <v/>
      </c>
      <c r="H1994">
        <f>SUMIF(keluar[concat],BIASA[[#This Row],[concat]],keluar[CTN])</f>
        <v>0</v>
      </c>
      <c r="I1994" s="16" t="str">
        <f>IF(BIASA[[#This Row],[CTN]]=BIASA[[#This Row],[AWAL]],"",BIASA[[#This Row],[CTN]])</f>
        <v/>
      </c>
    </row>
    <row r="1995" spans="1:9" x14ac:dyDescent="0.25">
      <c r="A1995" t="str">
        <f>LOWER(SUBSTITUTE(SUBSTITUTE(SUBSTITUTE(BIASA[[#This Row],[NAMA BARANG]]," ",""),"-",""),".",""))</f>
        <v>sticknoteholoplastik9083</v>
      </c>
      <c r="B1995">
        <f>IF(BIASA[[#This Row],[CTN]]=0,"",COUNT($B$2:$B1994)+1)</f>
        <v>1993</v>
      </c>
      <c r="C1995" t="s">
        <v>2275</v>
      </c>
      <c r="D1995" s="9">
        <v>1800</v>
      </c>
      <c r="E1995">
        <f>SUM(BIASA[[#This Row],[AWAL]]-BIASA[[#This Row],[KELUAR]])</f>
        <v>1</v>
      </c>
      <c r="F1995">
        <v>1</v>
      </c>
      <c r="G1995" t="str">
        <f>IFERROR(INDEX(masuk[CTN],MATCH("B"&amp;ROW()-ROWS($A$1:$A$2),masuk[id],0)),"")</f>
        <v/>
      </c>
      <c r="H1995">
        <f>SUMIF(keluar[concat],BIASA[[#This Row],[concat]],keluar[CTN])</f>
        <v>0</v>
      </c>
      <c r="I1995" s="16" t="str">
        <f>IF(BIASA[[#This Row],[CTN]]=BIASA[[#This Row],[AWAL]],"",BIASA[[#This Row],[CTN]])</f>
        <v/>
      </c>
    </row>
    <row r="1996" spans="1:9" x14ac:dyDescent="0.25">
      <c r="A1996" t="str">
        <f>LOWER(SUBSTITUTE(SUBSTITUTE(SUBSTITUTE(BIASA[[#This Row],[NAMA BARANG]]," ",""),"-",""),".",""))</f>
        <v>sticknotekc5830</v>
      </c>
      <c r="B1996">
        <f>IF(BIASA[[#This Row],[CTN]]=0,"",COUNT($B$2:$B1995)+1)</f>
        <v>1994</v>
      </c>
      <c r="C1996" t="s">
        <v>2276</v>
      </c>
      <c r="D1996" s="9">
        <v>1600</v>
      </c>
      <c r="E1996">
        <f>SUM(BIASA[[#This Row],[AWAL]]-BIASA[[#This Row],[KELUAR]])</f>
        <v>9</v>
      </c>
      <c r="F1996">
        <v>9</v>
      </c>
      <c r="G1996" t="str">
        <f>IFERROR(INDEX(masuk[CTN],MATCH("B"&amp;ROW()-ROWS($A$1:$A$2),masuk[id],0)),"")</f>
        <v/>
      </c>
      <c r="H1996">
        <f>SUMIF(keluar[concat],BIASA[[#This Row],[concat]],keluar[CTN])</f>
        <v>0</v>
      </c>
      <c r="I1996" s="16" t="str">
        <f>IF(BIASA[[#This Row],[CTN]]=BIASA[[#This Row],[AWAL]],"",BIASA[[#This Row],[CTN]])</f>
        <v/>
      </c>
    </row>
    <row r="1997" spans="1:9" x14ac:dyDescent="0.25">
      <c r="A1997" t="str">
        <f>LOWER(SUBSTITUTE(SUBSTITUTE(SUBSTITUTE(BIASA[[#This Row],[NAMA BARANG]]," ",""),"-",""),".",""))</f>
        <v>sticknoteplastik112</v>
      </c>
      <c r="B1997">
        <f>IF(BIASA[[#This Row],[CTN]]=0,"",COUNT($B$2:$B1996)+1)</f>
        <v>1995</v>
      </c>
      <c r="C1997" t="s">
        <v>2277</v>
      </c>
      <c r="D1997" s="9" t="s">
        <v>2798</v>
      </c>
      <c r="E1997">
        <f>SUM(BIASA[[#This Row],[AWAL]]-BIASA[[#This Row],[KELUAR]])</f>
        <v>1</v>
      </c>
      <c r="F1997">
        <v>1</v>
      </c>
      <c r="G1997" t="str">
        <f>IFERROR(INDEX(masuk[CTN],MATCH("B"&amp;ROW()-ROWS($A$1:$A$2),masuk[id],0)),"")</f>
        <v/>
      </c>
      <c r="H1997">
        <f>SUMIF(keluar[concat],BIASA[[#This Row],[concat]],keluar[CTN])</f>
        <v>0</v>
      </c>
      <c r="I1997" s="16" t="str">
        <f>IF(BIASA[[#This Row],[CTN]]=BIASA[[#This Row],[AWAL]],"",BIASA[[#This Row],[CTN]])</f>
        <v/>
      </c>
    </row>
    <row r="1998" spans="1:9" x14ac:dyDescent="0.25">
      <c r="A1998" t="str">
        <f>LOWER(SUBSTITUTE(SUBSTITUTE(SUBSTITUTE(BIASA[[#This Row],[NAMA BARANG]]," ",""),"-",""),".",""))</f>
        <v>sticknotetf0243</v>
      </c>
      <c r="B1998">
        <f>IF(BIASA[[#This Row],[CTN]]=0,"",COUNT($B$2:$B1997)+1)</f>
        <v>1996</v>
      </c>
      <c r="C1998" t="s">
        <v>2278</v>
      </c>
      <c r="D1998" s="9" t="s">
        <v>213</v>
      </c>
      <c r="E1998">
        <f>SUM(BIASA[[#This Row],[AWAL]]-BIASA[[#This Row],[KELUAR]])</f>
        <v>42</v>
      </c>
      <c r="F1998">
        <v>42</v>
      </c>
      <c r="G1998" t="str">
        <f>IFERROR(INDEX(masuk[CTN],MATCH("B"&amp;ROW()-ROWS($A$1:$A$2),masuk[id],0)),"")</f>
        <v/>
      </c>
      <c r="H1998">
        <f>SUMIF(keluar[concat],BIASA[[#This Row],[concat]],keluar[CTN])</f>
        <v>0</v>
      </c>
      <c r="I1998" s="16" t="str">
        <f>IF(BIASA[[#This Row],[CTN]]=BIASA[[#This Row],[AWAL]],"",BIASA[[#This Row],[CTN]])</f>
        <v/>
      </c>
    </row>
    <row r="1999" spans="1:9" x14ac:dyDescent="0.25">
      <c r="A1999" t="str">
        <f>LOWER(SUBSTITUTE(SUBSTITUTE(SUBSTITUTE(BIASA[[#This Row],[NAMA BARANG]]," ",""),"-",""),".",""))</f>
        <v>sticknotetf6545c</v>
      </c>
      <c r="B1999">
        <f>IF(BIASA[[#This Row],[CTN]]=0,"",COUNT($B$2:$B1998)+1)</f>
        <v>1997</v>
      </c>
      <c r="C1999" t="s">
        <v>2279</v>
      </c>
      <c r="D1999" s="9" t="s">
        <v>2787</v>
      </c>
      <c r="E1999">
        <f>SUM(BIASA[[#This Row],[AWAL]]-BIASA[[#This Row],[KELUAR]])</f>
        <v>2</v>
      </c>
      <c r="F1999">
        <v>2</v>
      </c>
      <c r="G1999" t="str">
        <f>IFERROR(INDEX(masuk[CTN],MATCH("B"&amp;ROW()-ROWS($A$1:$A$2),masuk[id],0)),"")</f>
        <v/>
      </c>
      <c r="H1999">
        <f>SUMIF(keluar[concat],BIASA[[#This Row],[concat]],keluar[CTN])</f>
        <v>0</v>
      </c>
      <c r="I1999" s="16" t="str">
        <f>IF(BIASA[[#This Row],[CTN]]=BIASA[[#This Row],[AWAL]],"",BIASA[[#This Row],[CTN]])</f>
        <v/>
      </c>
    </row>
    <row r="2000" spans="1:9" x14ac:dyDescent="0.25">
      <c r="A2000" t="str">
        <f>LOWER(SUBSTITUTE(SUBSTITUTE(SUBSTITUTE(BIASA[[#This Row],[NAMA BARANG]]," ",""),"-",""),".",""))</f>
        <v>sticktransparantmh(wiww01)balon</v>
      </c>
      <c r="B2000">
        <f>IF(BIASA[[#This Row],[CTN]]=0,"",COUNT($B$2:$B1999)+1)</f>
        <v>1998</v>
      </c>
      <c r="C2000" t="s">
        <v>2280</v>
      </c>
      <c r="D2000" s="9">
        <v>100</v>
      </c>
      <c r="E2000">
        <f>SUM(BIASA[[#This Row],[AWAL]]-BIASA[[#This Row],[KELUAR]])</f>
        <v>1</v>
      </c>
      <c r="F2000">
        <v>1</v>
      </c>
      <c r="G2000" t="str">
        <f>IFERROR(INDEX(masuk[CTN],MATCH("B"&amp;ROW()-ROWS($A$1:$A$2),masuk[id],0)),"")</f>
        <v/>
      </c>
      <c r="H2000">
        <f>SUMIF(keluar[concat],BIASA[[#This Row],[concat]],keluar[CTN])</f>
        <v>0</v>
      </c>
      <c r="I2000" s="16" t="str">
        <f>IF(BIASA[[#This Row],[CTN]]=BIASA[[#This Row],[AWAL]],"",BIASA[[#This Row],[CTN]])</f>
        <v/>
      </c>
    </row>
    <row r="2001" spans="1:9" x14ac:dyDescent="0.25">
      <c r="A2001" t="str">
        <f>LOWER(SUBSTITUTE(SUBSTITUTE(SUBSTITUTE(BIASA[[#This Row],[NAMA BARANG]]," ",""),"-",""),".",""))</f>
        <v>sticker2u501520</v>
      </c>
      <c r="B2001">
        <f>IF(BIASA[[#This Row],[CTN]]=0,"",COUNT($B$2:$B2000)+1)</f>
        <v>1999</v>
      </c>
      <c r="C2001" t="s">
        <v>2281</v>
      </c>
      <c r="D2001" s="9" t="s">
        <v>2781</v>
      </c>
      <c r="E2001">
        <f>SUM(BIASA[[#This Row],[AWAL]]-BIASA[[#This Row],[KELUAR]])</f>
        <v>1</v>
      </c>
      <c r="F2001">
        <v>1</v>
      </c>
      <c r="G2001" t="str">
        <f>IFERROR(INDEX(masuk[CTN],MATCH("B"&amp;ROW()-ROWS($A$1:$A$2),masuk[id],0)),"")</f>
        <v/>
      </c>
      <c r="H2001">
        <f>SUMIF(keluar[concat],BIASA[[#This Row],[concat]],keluar[CTN])</f>
        <v>0</v>
      </c>
      <c r="I2001" s="16" t="str">
        <f>IF(BIASA[[#This Row],[CTN]]=BIASA[[#This Row],[AWAL]],"",BIASA[[#This Row],[CTN]])</f>
        <v/>
      </c>
    </row>
    <row r="2002" spans="1:9" x14ac:dyDescent="0.25">
      <c r="A2002" t="str">
        <f>LOWER(SUBSTITUTE(SUBSTITUTE(SUBSTITUTE(BIASA[[#This Row],[NAMA BARANG]]," ",""),"-",""),".",""))</f>
        <v>stickerbookseal500(1x90)</v>
      </c>
      <c r="B2002">
        <f>IF(BIASA[[#This Row],[CTN]]=0,"",COUNT($B$2:$B2001)+1)</f>
        <v>2000</v>
      </c>
      <c r="C2002" t="s">
        <v>2282</v>
      </c>
      <c r="D2002" s="9" t="s">
        <v>3029</v>
      </c>
      <c r="E2002">
        <f>SUM(BIASA[[#This Row],[AWAL]]-BIASA[[#This Row],[KELUAR]])</f>
        <v>2</v>
      </c>
      <c r="F2002">
        <v>2</v>
      </c>
      <c r="G2002" t="str">
        <f>IFERROR(INDEX(masuk[CTN],MATCH("B"&amp;ROW()-ROWS($A$1:$A$2),masuk[id],0)),"")</f>
        <v/>
      </c>
      <c r="H2002">
        <f>SUMIF(keluar[concat],BIASA[[#This Row],[concat]],keluar[CTN])</f>
        <v>0</v>
      </c>
      <c r="I2002" s="16" t="str">
        <f>IF(BIASA[[#This Row],[CTN]]=BIASA[[#This Row],[AWAL]],"",BIASA[[#This Row],[CTN]])</f>
        <v/>
      </c>
    </row>
    <row r="2003" spans="1:9" x14ac:dyDescent="0.25">
      <c r="A2003" t="str">
        <f>LOWER(SUBSTITUTE(SUBSTITUTE(SUBSTITUTE(BIASA[[#This Row],[NAMA BARANG]]," ",""),"-",""),".",""))</f>
        <v>stickerjb96</v>
      </c>
      <c r="B2003">
        <f>IF(BIASA[[#This Row],[CTN]]=0,"",COUNT($B$2:$B2002)+1)</f>
        <v>2001</v>
      </c>
      <c r="C2003" t="s">
        <v>2283</v>
      </c>
      <c r="D2003" s="9" t="s">
        <v>2838</v>
      </c>
      <c r="E2003">
        <f>SUM(BIASA[[#This Row],[AWAL]]-BIASA[[#This Row],[KELUAR]])</f>
        <v>1</v>
      </c>
      <c r="F2003">
        <v>1</v>
      </c>
      <c r="G2003" t="str">
        <f>IFERROR(INDEX(masuk[CTN],MATCH("B"&amp;ROW()-ROWS($A$1:$A$2),masuk[id],0)),"")</f>
        <v/>
      </c>
      <c r="H2003">
        <f>SUMIF(keluar[concat],BIASA[[#This Row],[concat]],keluar[CTN])</f>
        <v>0</v>
      </c>
      <c r="I2003" s="16" t="str">
        <f>IF(BIASA[[#This Row],[CTN]]=BIASA[[#This Row],[AWAL]],"",BIASA[[#This Row],[CTN]])</f>
        <v/>
      </c>
    </row>
    <row r="2004" spans="1:9" x14ac:dyDescent="0.25">
      <c r="A2004" t="str">
        <f>LOWER(SUBSTITUTE(SUBSTITUTE(SUBSTITUTE(BIASA[[#This Row],[NAMA BARANG]]," ",""),"-",""),".",""))</f>
        <v>stickernamadisney(blmjadi)1pak2pc</v>
      </c>
      <c r="B2004">
        <f>IF(BIASA[[#This Row],[CTN]]=0,"",COUNT($B$2:$B2003)+1)</f>
        <v>2002</v>
      </c>
      <c r="C2004" t="s">
        <v>2284</v>
      </c>
      <c r="D2004" s="9" t="s">
        <v>240</v>
      </c>
      <c r="E2004">
        <f>SUM(BIASA[[#This Row],[AWAL]]-BIASA[[#This Row],[KELUAR]])</f>
        <v>4</v>
      </c>
      <c r="F2004">
        <v>4</v>
      </c>
      <c r="G2004" t="str">
        <f>IFERROR(INDEX(masuk[CTN],MATCH("B"&amp;ROW()-ROWS($A$1:$A$2),masuk[id],0)),"")</f>
        <v/>
      </c>
      <c r="H2004">
        <f>SUMIF(keluar[concat],BIASA[[#This Row],[concat]],keluar[CTN])</f>
        <v>0</v>
      </c>
      <c r="I2004" s="16" t="str">
        <f>IF(BIASA[[#This Row],[CTN]]=BIASA[[#This Row],[AWAL]],"",BIASA[[#This Row],[CTN]])</f>
        <v/>
      </c>
    </row>
    <row r="2005" spans="1:9" x14ac:dyDescent="0.25">
      <c r="A2005" t="str">
        <f>LOWER(SUBSTITUTE(SUBSTITUTE(SUBSTITUTE(BIASA[[#This Row],[NAMA BARANG]]," ",""),"-",""),".",""))</f>
        <v>stickertwm10011012</v>
      </c>
      <c r="B2005">
        <f>IF(BIASA[[#This Row],[CTN]]=0,"",COUNT($B$2:$B2004)+1)</f>
        <v>2003</v>
      </c>
      <c r="C2005" t="s">
        <v>2285</v>
      </c>
      <c r="D2005" s="9">
        <v>480</v>
      </c>
      <c r="E2005">
        <f>SUM(BIASA[[#This Row],[AWAL]]-BIASA[[#This Row],[KELUAR]])</f>
        <v>4</v>
      </c>
      <c r="F2005">
        <v>4</v>
      </c>
      <c r="G2005" t="str">
        <f>IFERROR(INDEX(masuk[CTN],MATCH("B"&amp;ROW()-ROWS($A$1:$A$2),masuk[id],0)),"")</f>
        <v/>
      </c>
      <c r="H2005">
        <f>SUMIF(keluar[concat],BIASA[[#This Row],[concat]],keluar[CTN])</f>
        <v>0</v>
      </c>
      <c r="I2005" s="16" t="str">
        <f>IF(BIASA[[#This Row],[CTN]]=BIASA[[#This Row],[AWAL]],"",BIASA[[#This Row],[CTN]])</f>
        <v/>
      </c>
    </row>
    <row r="2006" spans="1:9" x14ac:dyDescent="0.25">
      <c r="A2006" t="str">
        <f>LOWER(SUBSTITUTE(SUBSTITUTE(SUBSTITUTE(BIASA[[#This Row],[NAMA BARANG]]," ",""),"-",""),".",""))</f>
        <v>stickerwtptimbul4design(@30pc)</v>
      </c>
      <c r="B2006">
        <f>IF(BIASA[[#This Row],[CTN]]=0,"",COUNT($B$2:$B2005)+1)</f>
        <v>2004</v>
      </c>
      <c r="C2006" t="s">
        <v>2286</v>
      </c>
      <c r="D2006" s="9" t="s">
        <v>3030</v>
      </c>
      <c r="E2006">
        <f>SUM(BIASA[[#This Row],[AWAL]]-BIASA[[#This Row],[KELUAR]])</f>
        <v>1</v>
      </c>
      <c r="F2006">
        <v>1</v>
      </c>
      <c r="G2006" t="str">
        <f>IFERROR(INDEX(masuk[CTN],MATCH("B"&amp;ROW()-ROWS($A$1:$A$2),masuk[id],0)),"")</f>
        <v/>
      </c>
      <c r="H2006">
        <f>SUMIF(keluar[concat],BIASA[[#This Row],[concat]],keluar[CTN])</f>
        <v>0</v>
      </c>
      <c r="I2006" s="16" t="str">
        <f>IF(BIASA[[#This Row],[CTN]]=BIASA[[#This Row],[AWAL]],"",BIASA[[#This Row],[CTN]])</f>
        <v/>
      </c>
    </row>
    <row r="2007" spans="1:9" x14ac:dyDescent="0.25">
      <c r="A2007" t="str">
        <f>LOWER(SUBSTITUTE(SUBSTITUTE(SUBSTITUTE(BIASA[[#This Row],[NAMA BARANG]]," ",""),"-",""),".",""))</f>
        <v>stickerromdecor2fxh80118019</v>
      </c>
      <c r="B2007">
        <f>IF(BIASA[[#This Row],[CTN]]=0,"",COUNT($B$2:$B2006)+1)</f>
        <v>2005</v>
      </c>
      <c r="C2007" t="s">
        <v>2287</v>
      </c>
      <c r="D2007" s="9">
        <v>2400</v>
      </c>
      <c r="E2007">
        <f>SUM(BIASA[[#This Row],[AWAL]]-BIASA[[#This Row],[KELUAR]])</f>
        <v>1</v>
      </c>
      <c r="F2007">
        <v>1</v>
      </c>
      <c r="G2007" t="str">
        <f>IFERROR(INDEX(masuk[CTN],MATCH("B"&amp;ROW()-ROWS($A$1:$A$2),masuk[id],0)),"")</f>
        <v/>
      </c>
      <c r="H2007">
        <f>SUMIF(keluar[concat],BIASA[[#This Row],[concat]],keluar[CTN])</f>
        <v>0</v>
      </c>
      <c r="I2007" s="16" t="str">
        <f>IF(BIASA[[#This Row],[CTN]]=BIASA[[#This Row],[AWAL]],"",BIASA[[#This Row],[CTN]])</f>
        <v/>
      </c>
    </row>
    <row r="2008" spans="1:9" x14ac:dyDescent="0.25">
      <c r="A2008" t="str">
        <f>LOWER(SUBSTITUTE(SUBSTITUTE(SUBSTITUTE(BIASA[[#This Row],[NAMA BARANG]]," ",""),"-",""),".",""))</f>
        <v>stickerromdecorfhd001012</v>
      </c>
      <c r="B2008">
        <f>IF(BIASA[[#This Row],[CTN]]=0,"",COUNT($B$2:$B2007)+1)</f>
        <v>2006</v>
      </c>
      <c r="C2008" t="s">
        <v>2288</v>
      </c>
      <c r="D2008" s="9" t="s">
        <v>2781</v>
      </c>
      <c r="E2008">
        <f>SUM(BIASA[[#This Row],[AWAL]]-BIASA[[#This Row],[KELUAR]])</f>
        <v>1</v>
      </c>
      <c r="F2008">
        <v>1</v>
      </c>
      <c r="G2008" t="str">
        <f>IFERROR(INDEX(masuk[CTN],MATCH("B"&amp;ROW()-ROWS($A$1:$A$2),masuk[id],0)),"")</f>
        <v/>
      </c>
      <c r="H2008">
        <f>SUMIF(keluar[concat],BIASA[[#This Row],[concat]],keluar[CTN])</f>
        <v>0</v>
      </c>
      <c r="I2008" s="16" t="str">
        <f>IF(BIASA[[#This Row],[CTN]]=BIASA[[#This Row],[AWAL]],"",BIASA[[#This Row],[CTN]])</f>
        <v/>
      </c>
    </row>
    <row r="2009" spans="1:9" x14ac:dyDescent="0.25">
      <c r="A2009" t="str">
        <f>LOWER(SUBSTITUTE(SUBSTITUTE(SUBSTITUTE(BIASA[[#This Row],[NAMA BARANG]]," ",""),"-",""),".",""))</f>
        <v>stickerromdecorokv025032</v>
      </c>
      <c r="B2009">
        <f>IF(BIASA[[#This Row],[CTN]]=0,"",COUNT($B$2:$B2008)+1)</f>
        <v>2007</v>
      </c>
      <c r="C2009" t="s">
        <v>2289</v>
      </c>
      <c r="D2009" s="9">
        <v>800</v>
      </c>
      <c r="E2009">
        <f>SUM(BIASA[[#This Row],[AWAL]]-BIASA[[#This Row],[KELUAR]])</f>
        <v>4</v>
      </c>
      <c r="F2009">
        <v>4</v>
      </c>
      <c r="G2009" t="str">
        <f>IFERROR(INDEX(masuk[CTN],MATCH("B"&amp;ROW()-ROWS($A$1:$A$2),masuk[id],0)),"")</f>
        <v/>
      </c>
      <c r="H2009">
        <f>SUMIF(keluar[concat],BIASA[[#This Row],[concat]],keluar[CTN])</f>
        <v>0</v>
      </c>
      <c r="I2009" s="16" t="str">
        <f>IF(BIASA[[#This Row],[CTN]]=BIASA[[#This Row],[AWAL]],"",BIASA[[#This Row],[CTN]])</f>
        <v/>
      </c>
    </row>
    <row r="2010" spans="1:9" x14ac:dyDescent="0.25">
      <c r="A2010" t="str">
        <f>LOWER(SUBSTITUTE(SUBSTITUTE(SUBSTITUTE(BIASA[[#This Row],[NAMA BARANG]]," ",""),"-",""),".",""))</f>
        <v>stickerromdecorsc100108/</v>
      </c>
      <c r="B2010">
        <f>IF(BIASA[[#This Row],[CTN]]=0,"",COUNT($B$2:$B2009)+1)</f>
        <v>2008</v>
      </c>
      <c r="C2010" t="s">
        <v>2290</v>
      </c>
      <c r="D2010" s="9">
        <v>800</v>
      </c>
      <c r="E2010">
        <f>SUM(BIASA[[#This Row],[AWAL]]-BIASA[[#This Row],[KELUAR]])</f>
        <v>4</v>
      </c>
      <c r="F2010">
        <v>4</v>
      </c>
      <c r="G2010" t="str">
        <f>IFERROR(INDEX(masuk[CTN],MATCH("B"&amp;ROW()-ROWS($A$1:$A$2),masuk[id],0)),"")</f>
        <v/>
      </c>
      <c r="H2010">
        <f>SUMIF(keluar[concat],BIASA[[#This Row],[concat]],keluar[CTN])</f>
        <v>0</v>
      </c>
      <c r="I2010" s="16" t="str">
        <f>IF(BIASA[[#This Row],[CTN]]=BIASA[[#This Row],[AWAL]],"",BIASA[[#This Row],[CTN]])</f>
        <v/>
      </c>
    </row>
    <row r="2011" spans="1:9" x14ac:dyDescent="0.25">
      <c r="A2011" t="str">
        <f>LOWER(SUBSTITUTE(SUBSTITUTE(SUBSTITUTE(BIASA[[#This Row],[NAMA BARANG]]," ",""),"-",""),".",""))</f>
        <v>stip002bungabeauty(1card=12)</v>
      </c>
      <c r="B2011">
        <f>IF(BIASA[[#This Row],[CTN]]=0,"",COUNT($B$2:$B2010)+1)</f>
        <v>2009</v>
      </c>
      <c r="C2011" t="s">
        <v>2291</v>
      </c>
      <c r="D2011" s="9" t="s">
        <v>3031</v>
      </c>
      <c r="E2011">
        <f>SUM(BIASA[[#This Row],[AWAL]]-BIASA[[#This Row],[KELUAR]])</f>
        <v>6</v>
      </c>
      <c r="F2011">
        <v>6</v>
      </c>
      <c r="G2011" t="str">
        <f>IFERROR(INDEX(masuk[CTN],MATCH("B"&amp;ROW()-ROWS($A$1:$A$2),masuk[id],0)),"")</f>
        <v/>
      </c>
      <c r="H2011">
        <f>SUMIF(keluar[concat],BIASA[[#This Row],[concat]],keluar[CTN])</f>
        <v>0</v>
      </c>
      <c r="I2011" s="16" t="str">
        <f>IF(BIASA[[#This Row],[CTN]]=BIASA[[#This Row],[AWAL]],"",BIASA[[#This Row],[CTN]])</f>
        <v/>
      </c>
    </row>
    <row r="2012" spans="1:9" x14ac:dyDescent="0.25">
      <c r="A2012" t="str">
        <f>LOWER(SUBSTITUTE(SUBSTITUTE(SUBSTITUTE(BIASA[[#This Row],[NAMA BARANG]]," ",""),"-",""),".",""))</f>
        <v>stip1402sepakbola(36)</v>
      </c>
      <c r="B2012">
        <f>IF(BIASA[[#This Row],[CTN]]=0,"",COUNT($B$2:$B2011)+1)</f>
        <v>2010</v>
      </c>
      <c r="C2012" t="s">
        <v>2292</v>
      </c>
      <c r="D2012" s="9" t="s">
        <v>238</v>
      </c>
      <c r="E2012">
        <f>SUM(BIASA[[#This Row],[AWAL]]-BIASA[[#This Row],[KELUAR]])</f>
        <v>1</v>
      </c>
      <c r="F2012">
        <v>1</v>
      </c>
      <c r="G2012" t="str">
        <f>IFERROR(INDEX(masuk[CTN],MATCH("B"&amp;ROW()-ROWS($A$1:$A$2),masuk[id],0)),"")</f>
        <v/>
      </c>
      <c r="H2012">
        <f>SUMIF(keluar[concat],BIASA[[#This Row],[concat]],keluar[CTN])</f>
        <v>0</v>
      </c>
      <c r="I2012" s="16" t="str">
        <f>IF(BIASA[[#This Row],[CTN]]=BIASA[[#This Row],[AWAL]],"",BIASA[[#This Row],[CTN]])</f>
        <v/>
      </c>
    </row>
    <row r="2013" spans="1:9" x14ac:dyDescent="0.25">
      <c r="A2013" t="str">
        <f>LOWER(SUBSTITUTE(SUBSTITUTE(SUBSTITUTE(BIASA[[#This Row],[NAMA BARANG]]," ",""),"-",""),".",""))</f>
        <v>stip2115</v>
      </c>
      <c r="B2013">
        <f>IF(BIASA[[#This Row],[CTN]]=0,"",COUNT($B$2:$B2012)+1)</f>
        <v>2011</v>
      </c>
      <c r="C2013" t="s">
        <v>2293</v>
      </c>
      <c r="D2013" s="9" t="s">
        <v>217</v>
      </c>
      <c r="E2013">
        <f>SUM(BIASA[[#This Row],[AWAL]]-BIASA[[#This Row],[KELUAR]])</f>
        <v>3</v>
      </c>
      <c r="F2013">
        <v>3</v>
      </c>
      <c r="G2013" t="str">
        <f>IFERROR(INDEX(masuk[CTN],MATCH("B"&amp;ROW()-ROWS($A$1:$A$2),masuk[id],0)),"")</f>
        <v/>
      </c>
      <c r="H2013">
        <f>SUMIF(keluar[concat],BIASA[[#This Row],[concat]],keluar[CTN])</f>
        <v>0</v>
      </c>
      <c r="I2013" s="16" t="str">
        <f>IF(BIASA[[#This Row],[CTN]]=BIASA[[#This Row],[AWAL]],"",BIASA[[#This Row],[CTN]])</f>
        <v/>
      </c>
    </row>
    <row r="2014" spans="1:9" x14ac:dyDescent="0.25">
      <c r="A2014" t="str">
        <f>LOWER(SUBSTITUTE(SUBSTITUTE(SUBSTITUTE(BIASA[[#This Row],[NAMA BARANG]]," ",""),"-",""),".",""))</f>
        <v>stip2819monochi(30pc)bonekacoklat</v>
      </c>
      <c r="B2014">
        <f>IF(BIASA[[#This Row],[CTN]]=0,"",COUNT($B$2:$B2013)+1)</f>
        <v>2012</v>
      </c>
      <c r="C2014" t="s">
        <v>2294</v>
      </c>
      <c r="D2014" s="9" t="s">
        <v>220</v>
      </c>
      <c r="E2014">
        <f>SUM(BIASA[[#This Row],[AWAL]]-BIASA[[#This Row],[KELUAR]])</f>
        <v>3</v>
      </c>
      <c r="F2014">
        <v>3</v>
      </c>
      <c r="G2014" t="str">
        <f>IFERROR(INDEX(masuk[CTN],MATCH("B"&amp;ROW()-ROWS($A$1:$A$2),masuk[id],0)),"")</f>
        <v/>
      </c>
      <c r="H2014">
        <f>SUMIF(keluar[concat],BIASA[[#This Row],[concat]],keluar[CTN])</f>
        <v>0</v>
      </c>
      <c r="I2014" s="16" t="str">
        <f>IF(BIASA[[#This Row],[CTN]]=BIASA[[#This Row],[AWAL]],"",BIASA[[#This Row],[CTN]])</f>
        <v/>
      </c>
    </row>
    <row r="2015" spans="1:9" x14ac:dyDescent="0.25">
      <c r="A2015" t="str">
        <f>LOWER(SUBSTITUTE(SUBSTITUTE(SUBSTITUTE(BIASA[[#This Row],[NAMA BARANG]]," ",""),"-",""),".",""))</f>
        <v>stip3901pr</v>
      </c>
      <c r="B2015">
        <f>IF(BIASA[[#This Row],[CTN]]=0,"",COUNT($B$2:$B2014)+1)</f>
        <v>2013</v>
      </c>
      <c r="C2015" t="s">
        <v>2295</v>
      </c>
      <c r="D2015" s="9" t="s">
        <v>238</v>
      </c>
      <c r="E2015">
        <f>SUM(BIASA[[#This Row],[AWAL]]-BIASA[[#This Row],[KELUAR]])</f>
        <v>3</v>
      </c>
      <c r="F2015">
        <v>3</v>
      </c>
      <c r="G2015" t="str">
        <f>IFERROR(INDEX(masuk[CTN],MATCH("B"&amp;ROW()-ROWS($A$1:$A$2),masuk[id],0)),"")</f>
        <v/>
      </c>
      <c r="H2015">
        <f>SUMIF(keluar[concat],BIASA[[#This Row],[concat]],keluar[CTN])</f>
        <v>0</v>
      </c>
      <c r="I2015" s="16" t="str">
        <f>IF(BIASA[[#This Row],[CTN]]=BIASA[[#This Row],[AWAL]],"",BIASA[[#This Row],[CTN]])</f>
        <v/>
      </c>
    </row>
    <row r="2016" spans="1:9" x14ac:dyDescent="0.25">
      <c r="A2016" t="str">
        <f>LOWER(SUBSTITUTE(SUBSTITUTE(SUBSTITUTE(BIASA[[#This Row],[NAMA BARANG]]," ",""),"-",""),".",""))</f>
        <v>stip4005(1x40)</v>
      </c>
      <c r="B2016">
        <f>IF(BIASA[[#This Row],[CTN]]=0,"",COUNT($B$2:$B2015)+1)</f>
        <v>2014</v>
      </c>
      <c r="C2016" t="s">
        <v>2296</v>
      </c>
      <c r="D2016" s="9" t="s">
        <v>2810</v>
      </c>
      <c r="E2016">
        <f>SUM(BIASA[[#This Row],[AWAL]]-BIASA[[#This Row],[KELUAR]])</f>
        <v>1</v>
      </c>
      <c r="F2016">
        <v>1</v>
      </c>
      <c r="G2016" t="str">
        <f>IFERROR(INDEX(masuk[CTN],MATCH("B"&amp;ROW()-ROWS($A$1:$A$2),masuk[id],0)),"")</f>
        <v/>
      </c>
      <c r="H2016">
        <f>SUMIF(keluar[concat],BIASA[[#This Row],[concat]],keluar[CTN])</f>
        <v>0</v>
      </c>
      <c r="I2016" s="16" t="str">
        <f>IF(BIASA[[#This Row],[CTN]]=BIASA[[#This Row],[AWAL]],"",BIASA[[#This Row],[CTN]])</f>
        <v/>
      </c>
    </row>
    <row r="2017" spans="1:9" x14ac:dyDescent="0.25">
      <c r="A2017" t="str">
        <f>LOWER(SUBSTITUTE(SUBSTITUTE(SUBSTITUTE(BIASA[[#This Row],[NAMA BARANG]]," ",""),"-",""),".",""))</f>
        <v>stip5218monster(1box=32)</v>
      </c>
      <c r="B2017">
        <f>IF(BIASA[[#This Row],[CTN]]=0,"",COUNT($B$2:$B2016)+1)</f>
        <v>2015</v>
      </c>
      <c r="C2017" t="s">
        <v>2297</v>
      </c>
      <c r="D2017" s="9" t="s">
        <v>3032</v>
      </c>
      <c r="E2017">
        <f>SUM(BIASA[[#This Row],[AWAL]]-BIASA[[#This Row],[KELUAR]])</f>
        <v>11</v>
      </c>
      <c r="F2017">
        <v>11</v>
      </c>
      <c r="G2017" t="str">
        <f>IFERROR(INDEX(masuk[CTN],MATCH("B"&amp;ROW()-ROWS($A$1:$A$2),masuk[id],0)),"")</f>
        <v/>
      </c>
      <c r="H2017">
        <f>SUMIF(keluar[concat],BIASA[[#This Row],[concat]],keluar[CTN])</f>
        <v>0</v>
      </c>
      <c r="I2017" s="16" t="str">
        <f>IF(BIASA[[#This Row],[CTN]]=BIASA[[#This Row],[AWAL]],"",BIASA[[#This Row],[CTN]])</f>
        <v/>
      </c>
    </row>
    <row r="2018" spans="1:9" x14ac:dyDescent="0.25">
      <c r="A2018" t="str">
        <f>LOWER(SUBSTITUTE(SUBSTITUTE(SUBSTITUTE(BIASA[[#This Row],[NAMA BARANG]]," ",""),"-",""),".",""))</f>
        <v>stip5220boneka(1box=36)</v>
      </c>
      <c r="B2018">
        <f>IF(BIASA[[#This Row],[CTN]]=0,"",COUNT($B$2:$B2017)+1)</f>
        <v>2016</v>
      </c>
      <c r="C2018" t="s">
        <v>2298</v>
      </c>
      <c r="D2018" s="9" t="s">
        <v>3032</v>
      </c>
      <c r="E2018">
        <f>SUM(BIASA[[#This Row],[AWAL]]-BIASA[[#This Row],[KELUAR]])</f>
        <v>11</v>
      </c>
      <c r="F2018">
        <v>11</v>
      </c>
      <c r="G2018" t="str">
        <f>IFERROR(INDEX(masuk[CTN],MATCH("B"&amp;ROW()-ROWS($A$1:$A$2),masuk[id],0)),"")</f>
        <v/>
      </c>
      <c r="H2018">
        <f>SUMIF(keluar[concat],BIASA[[#This Row],[concat]],keluar[CTN])</f>
        <v>0</v>
      </c>
      <c r="I2018" s="16" t="str">
        <f>IF(BIASA[[#This Row],[CTN]]=BIASA[[#This Row],[AWAL]],"",BIASA[[#This Row],[CTN]])</f>
        <v/>
      </c>
    </row>
    <row r="2019" spans="1:9" x14ac:dyDescent="0.25">
      <c r="A2019" t="str">
        <f>LOWER(SUBSTITUTE(SUBSTITUTE(SUBSTITUTE(BIASA[[#This Row],[NAMA BARANG]]," ",""),"-",""),".",""))</f>
        <v>stip5221ninja(1box=36)</v>
      </c>
      <c r="B2019">
        <f>IF(BIASA[[#This Row],[CTN]]=0,"",COUNT($B$2:$B2018)+1)</f>
        <v>2017</v>
      </c>
      <c r="C2019" t="s">
        <v>2299</v>
      </c>
      <c r="D2019" s="9" t="s">
        <v>3032</v>
      </c>
      <c r="E2019">
        <f>SUM(BIASA[[#This Row],[AWAL]]-BIASA[[#This Row],[KELUAR]])</f>
        <v>9</v>
      </c>
      <c r="F2019">
        <v>9</v>
      </c>
      <c r="G2019" t="str">
        <f>IFERROR(INDEX(masuk[CTN],MATCH("B"&amp;ROW()-ROWS($A$1:$A$2),masuk[id],0)),"")</f>
        <v/>
      </c>
      <c r="H2019">
        <f>SUMIF(keluar[concat],BIASA[[#This Row],[concat]],keluar[CTN])</f>
        <v>0</v>
      </c>
      <c r="I2019" s="16" t="str">
        <f>IF(BIASA[[#This Row],[CTN]]=BIASA[[#This Row],[AWAL]],"",BIASA[[#This Row],[CTN]])</f>
        <v/>
      </c>
    </row>
    <row r="2020" spans="1:9" x14ac:dyDescent="0.25">
      <c r="A2020" t="str">
        <f>LOWER(SUBSTITUTE(SUBSTITUTE(SUBSTITUTE(BIASA[[#This Row],[NAMA BARANG]]," ",""),"-",""),".",""))</f>
        <v>stip6171</v>
      </c>
      <c r="B2020">
        <f>IF(BIASA[[#This Row],[CTN]]=0,"",COUNT($B$2:$B2019)+1)</f>
        <v>2018</v>
      </c>
      <c r="C2020" t="s">
        <v>2300</v>
      </c>
      <c r="D2020" s="9" t="s">
        <v>2853</v>
      </c>
      <c r="E2020">
        <f>SUM(BIASA[[#This Row],[AWAL]]-BIASA[[#This Row],[KELUAR]])</f>
        <v>5</v>
      </c>
      <c r="F2020">
        <v>5</v>
      </c>
      <c r="G2020" t="str">
        <f>IFERROR(INDEX(masuk[CTN],MATCH("B"&amp;ROW()-ROWS($A$1:$A$2),masuk[id],0)),"")</f>
        <v/>
      </c>
      <c r="H2020">
        <f>SUMIF(keluar[concat],BIASA[[#This Row],[concat]],keluar[CTN])</f>
        <v>0</v>
      </c>
      <c r="I2020" s="16" t="str">
        <f>IF(BIASA[[#This Row],[CTN]]=BIASA[[#This Row],[AWAL]],"",BIASA[[#This Row],[CTN]])</f>
        <v/>
      </c>
    </row>
    <row r="2021" spans="1:9" x14ac:dyDescent="0.25">
      <c r="A2021" t="str">
        <f>LOWER(SUBSTITUTE(SUBSTITUTE(SUBSTITUTE(BIASA[[#This Row],[NAMA BARANG]]," ",""),"-",""),".",""))</f>
        <v>stip6180</v>
      </c>
      <c r="B2021">
        <f>IF(BIASA[[#This Row],[CTN]]=0,"",COUNT($B$2:$B2020)+1)</f>
        <v>2019</v>
      </c>
      <c r="C2021" t="s">
        <v>2301</v>
      </c>
      <c r="D2021" s="9" t="s">
        <v>2853</v>
      </c>
      <c r="E2021">
        <f>SUM(BIASA[[#This Row],[AWAL]]-BIASA[[#This Row],[KELUAR]])</f>
        <v>7</v>
      </c>
      <c r="F2021">
        <v>7</v>
      </c>
      <c r="G2021" t="str">
        <f>IFERROR(INDEX(masuk[CTN],MATCH("B"&amp;ROW()-ROWS($A$1:$A$2),masuk[id],0)),"")</f>
        <v/>
      </c>
      <c r="H2021">
        <f>SUMIF(keluar[concat],BIASA[[#This Row],[concat]],keluar[CTN])</f>
        <v>0</v>
      </c>
      <c r="I2021" s="16" t="str">
        <f>IF(BIASA[[#This Row],[CTN]]=BIASA[[#This Row],[AWAL]],"",BIASA[[#This Row],[CTN]])</f>
        <v/>
      </c>
    </row>
    <row r="2022" spans="1:9" x14ac:dyDescent="0.25">
      <c r="A2022" t="str">
        <f>LOWER(SUBSTITUTE(SUBSTITUTE(SUBSTITUTE(BIASA[[#This Row],[NAMA BARANG]]," ",""),"-",""),".",""))</f>
        <v>stip6195</v>
      </c>
      <c r="B2022">
        <f>IF(BIASA[[#This Row],[CTN]]=0,"",COUNT($B$2:$B2021)+1)</f>
        <v>2020</v>
      </c>
      <c r="C2022" t="s">
        <v>2302</v>
      </c>
      <c r="D2022" s="9" t="s">
        <v>220</v>
      </c>
      <c r="E2022">
        <f>SUM(BIASA[[#This Row],[AWAL]]-BIASA[[#This Row],[KELUAR]])</f>
        <v>9</v>
      </c>
      <c r="F2022">
        <v>9</v>
      </c>
      <c r="G2022" t="str">
        <f>IFERROR(INDEX(masuk[CTN],MATCH("B"&amp;ROW()-ROWS($A$1:$A$2),masuk[id],0)),"")</f>
        <v/>
      </c>
      <c r="H2022">
        <f>SUMIF(keluar[concat],BIASA[[#This Row],[concat]],keluar[CTN])</f>
        <v>0</v>
      </c>
      <c r="I2022" s="16" t="str">
        <f>IF(BIASA[[#This Row],[CTN]]=BIASA[[#This Row],[AWAL]],"",BIASA[[#This Row],[CTN]])</f>
        <v/>
      </c>
    </row>
    <row r="2023" spans="1:9" x14ac:dyDescent="0.25">
      <c r="A2023" t="str">
        <f>LOWER(SUBSTITUTE(SUBSTITUTE(SUBSTITUTE(BIASA[[#This Row],[NAMA BARANG]]," ",""),"-",""),".",""))</f>
        <v>stip6213</v>
      </c>
      <c r="B2023">
        <f>IF(BIASA[[#This Row],[CTN]]=0,"",COUNT($B$2:$B2022)+1)</f>
        <v>2021</v>
      </c>
      <c r="C2023" t="s">
        <v>2303</v>
      </c>
      <c r="D2023" s="9" t="s">
        <v>2853</v>
      </c>
      <c r="E2023">
        <f>SUM(BIASA[[#This Row],[AWAL]]-BIASA[[#This Row],[KELUAR]])</f>
        <v>10</v>
      </c>
      <c r="F2023">
        <v>10</v>
      </c>
      <c r="G2023" t="str">
        <f>IFERROR(INDEX(masuk[CTN],MATCH("B"&amp;ROW()-ROWS($A$1:$A$2),masuk[id],0)),"")</f>
        <v/>
      </c>
      <c r="H2023">
        <f>SUMIF(keluar[concat],BIASA[[#This Row],[concat]],keluar[CTN])</f>
        <v>0</v>
      </c>
      <c r="I2023" s="16" t="str">
        <f>IF(BIASA[[#This Row],[CTN]]=BIASA[[#This Row],[AWAL]],"",BIASA[[#This Row],[CTN]])</f>
        <v/>
      </c>
    </row>
    <row r="2024" spans="1:9" x14ac:dyDescent="0.25">
      <c r="A2024" t="str">
        <f>LOWER(SUBSTITUTE(SUBSTITUTE(SUBSTITUTE(BIASA[[#This Row],[NAMA BARANG]]," ",""),"-",""),".",""))</f>
        <v>stip6219</v>
      </c>
      <c r="B2024">
        <f>IF(BIASA[[#This Row],[CTN]]=0,"",COUNT($B$2:$B2023)+1)</f>
        <v>2022</v>
      </c>
      <c r="C2024" t="s">
        <v>2304</v>
      </c>
      <c r="D2024" s="9" t="s">
        <v>220</v>
      </c>
      <c r="E2024">
        <f>SUM(BIASA[[#This Row],[AWAL]]-BIASA[[#This Row],[KELUAR]])</f>
        <v>8</v>
      </c>
      <c r="F2024">
        <v>8</v>
      </c>
      <c r="G2024" t="str">
        <f>IFERROR(INDEX(masuk[CTN],MATCH("B"&amp;ROW()-ROWS($A$1:$A$2),masuk[id],0)),"")</f>
        <v/>
      </c>
      <c r="H2024">
        <f>SUMIF(keluar[concat],BIASA[[#This Row],[concat]],keluar[CTN])</f>
        <v>0</v>
      </c>
      <c r="I2024" s="16" t="str">
        <f>IF(BIASA[[#This Row],[CTN]]=BIASA[[#This Row],[AWAL]],"",BIASA[[#This Row],[CTN]])</f>
        <v/>
      </c>
    </row>
    <row r="2025" spans="1:9" x14ac:dyDescent="0.25">
      <c r="A2025" t="str">
        <f>LOWER(SUBSTITUTE(SUBSTITUTE(SUBSTITUTE(BIASA[[#This Row],[NAMA BARANG]]," ",""),"-",""),".",""))</f>
        <v>stip8904</v>
      </c>
      <c r="B2025">
        <f>IF(BIASA[[#This Row],[CTN]]=0,"",COUNT($B$2:$B2024)+1)</f>
        <v>2023</v>
      </c>
      <c r="C2025" t="s">
        <v>2305</v>
      </c>
      <c r="D2025" s="9" t="s">
        <v>226</v>
      </c>
      <c r="E2025">
        <f>SUM(BIASA[[#This Row],[AWAL]]-BIASA[[#This Row],[KELUAR]])</f>
        <v>1</v>
      </c>
      <c r="F2025">
        <v>1</v>
      </c>
      <c r="G2025" t="str">
        <f>IFERROR(INDEX(masuk[CTN],MATCH("B"&amp;ROW()-ROWS($A$1:$A$2),masuk[id],0)),"")</f>
        <v/>
      </c>
      <c r="H2025">
        <f>SUMIF(keluar[concat],BIASA[[#This Row],[concat]],keluar[CTN])</f>
        <v>0</v>
      </c>
      <c r="I2025" s="16" t="str">
        <f>IF(BIASA[[#This Row],[CTN]]=BIASA[[#This Row],[AWAL]],"",BIASA[[#This Row],[CTN]])</f>
        <v/>
      </c>
    </row>
    <row r="2026" spans="1:9" x14ac:dyDescent="0.25">
      <c r="A2026" t="str">
        <f>LOWER(SUBSTITUTE(SUBSTITUTE(SUBSTITUTE(BIASA[[#This Row],[NAMA BARANG]]," ",""),"-",""),".",""))</f>
        <v>stip943kotak(1box=24)</v>
      </c>
      <c r="B2026">
        <f>IF(BIASA[[#This Row],[CTN]]=0,"",COUNT($B$2:$B2025)+1)</f>
        <v>2024</v>
      </c>
      <c r="C2026" t="s">
        <v>2306</v>
      </c>
      <c r="D2026" s="9" t="s">
        <v>2810</v>
      </c>
      <c r="E2026">
        <f>SUM(BIASA[[#This Row],[AWAL]]-BIASA[[#This Row],[KELUAR]])</f>
        <v>10</v>
      </c>
      <c r="F2026">
        <v>10</v>
      </c>
      <c r="G2026" t="str">
        <f>IFERROR(INDEX(masuk[CTN],MATCH("B"&amp;ROW()-ROWS($A$1:$A$2),masuk[id],0)),"")</f>
        <v/>
      </c>
      <c r="H2026">
        <f>SUMIF(keluar[concat],BIASA[[#This Row],[concat]],keluar[CTN])</f>
        <v>0</v>
      </c>
      <c r="I2026" s="16" t="str">
        <f>IF(BIASA[[#This Row],[CTN]]=BIASA[[#This Row],[AWAL]],"",BIASA[[#This Row],[CTN]])</f>
        <v/>
      </c>
    </row>
    <row r="2027" spans="1:9" x14ac:dyDescent="0.25">
      <c r="A2027" t="str">
        <f>LOWER(SUBSTITUTE(SUBSTITUTE(SUBSTITUTE(BIASA[[#This Row],[NAMA BARANG]]," ",""),"-",""),".",""))</f>
        <v>stip944botol(1box=32)</v>
      </c>
      <c r="B2027">
        <f>IF(BIASA[[#This Row],[CTN]]=0,"",COUNT($B$2:$B2026)+1)</f>
        <v>2025</v>
      </c>
      <c r="C2027" t="s">
        <v>2307</v>
      </c>
      <c r="D2027" s="9" t="s">
        <v>2810</v>
      </c>
      <c r="E2027">
        <f>SUM(BIASA[[#This Row],[AWAL]]-BIASA[[#This Row],[KELUAR]])</f>
        <v>2</v>
      </c>
      <c r="F2027">
        <v>2</v>
      </c>
      <c r="G2027" t="str">
        <f>IFERROR(INDEX(masuk[CTN],MATCH("B"&amp;ROW()-ROWS($A$1:$A$2),masuk[id],0)),"")</f>
        <v/>
      </c>
      <c r="H2027">
        <f>SUMIF(keluar[concat],BIASA[[#This Row],[concat]],keluar[CTN])</f>
        <v>0</v>
      </c>
      <c r="I2027" s="16" t="str">
        <f>IF(BIASA[[#This Row],[CTN]]=BIASA[[#This Row],[AWAL]],"",BIASA[[#This Row],[CTN]])</f>
        <v/>
      </c>
    </row>
    <row r="2028" spans="1:9" x14ac:dyDescent="0.25">
      <c r="A2028" t="str">
        <f>LOWER(SUBSTITUTE(SUBSTITUTE(SUBSTITUTE(BIASA[[#This Row],[NAMA BARANG]]," ",""),"-",""),".",""))</f>
        <v>stipa032bentukshaun(1x24)</v>
      </c>
      <c r="B2028">
        <f>IF(BIASA[[#This Row],[CTN]]=0,"",COUNT($B$2:$B2027)+1)</f>
        <v>2026</v>
      </c>
      <c r="C2028" t="s">
        <v>2308</v>
      </c>
      <c r="D2028" s="9" t="s">
        <v>238</v>
      </c>
      <c r="E2028">
        <f>SUM(BIASA[[#This Row],[AWAL]]-BIASA[[#This Row],[KELUAR]])</f>
        <v>1</v>
      </c>
      <c r="F2028">
        <v>1</v>
      </c>
      <c r="G2028" t="str">
        <f>IFERROR(INDEX(masuk[CTN],MATCH("B"&amp;ROW()-ROWS($A$1:$A$2),masuk[id],0)),"")</f>
        <v/>
      </c>
      <c r="H2028">
        <f>SUMIF(keluar[concat],BIASA[[#This Row],[concat]],keluar[CTN])</f>
        <v>0</v>
      </c>
      <c r="I2028" s="16" t="str">
        <f>IF(BIASA[[#This Row],[CTN]]=BIASA[[#This Row],[AWAL]],"",BIASA[[#This Row],[CTN]])</f>
        <v/>
      </c>
    </row>
    <row r="2029" spans="1:9" x14ac:dyDescent="0.25">
      <c r="A2029" t="str">
        <f>LOWER(SUBSTITUTE(SUBSTITUTE(SUBSTITUTE(BIASA[[#This Row],[NAMA BARANG]]," ",""),"-",""),".",""))</f>
        <v>stipa037smurf</v>
      </c>
      <c r="B2029">
        <f>IF(BIASA[[#This Row],[CTN]]=0,"",COUNT($B$2:$B2028)+1)</f>
        <v>2027</v>
      </c>
      <c r="C2029" t="s">
        <v>2309</v>
      </c>
      <c r="D2029" s="9" t="s">
        <v>238</v>
      </c>
      <c r="E2029">
        <f>SUM(BIASA[[#This Row],[AWAL]]-BIASA[[#This Row],[KELUAR]])</f>
        <v>4</v>
      </c>
      <c r="F2029">
        <v>4</v>
      </c>
      <c r="G2029" t="str">
        <f>IFERROR(INDEX(masuk[CTN],MATCH("B"&amp;ROW()-ROWS($A$1:$A$2),masuk[id],0)),"")</f>
        <v/>
      </c>
      <c r="H2029">
        <f>SUMIF(keluar[concat],BIASA[[#This Row],[concat]],keluar[CTN])</f>
        <v>0</v>
      </c>
      <c r="I2029" s="16" t="str">
        <f>IF(BIASA[[#This Row],[CTN]]=BIASA[[#This Row],[AWAL]],"",BIASA[[#This Row],[CTN]])</f>
        <v/>
      </c>
    </row>
    <row r="2030" spans="1:9" x14ac:dyDescent="0.25">
      <c r="A2030" t="str">
        <f>LOWER(SUBSTITUTE(SUBSTITUTE(SUBSTITUTE(BIASA[[#This Row],[NAMA BARANG]]," ",""),"-",""),".",""))</f>
        <v>stipa081082</v>
      </c>
      <c r="B2030">
        <f>IF(BIASA[[#This Row],[CTN]]=0,"",COUNT($B$2:$B2029)+1)</f>
        <v>2028</v>
      </c>
      <c r="C2030" t="s">
        <v>2310</v>
      </c>
      <c r="D2030" s="9" t="s">
        <v>2799</v>
      </c>
      <c r="E2030">
        <f>SUM(BIASA[[#This Row],[AWAL]]-BIASA[[#This Row],[KELUAR]])</f>
        <v>5</v>
      </c>
      <c r="F2030">
        <v>5</v>
      </c>
      <c r="G2030" t="str">
        <f>IFERROR(INDEX(masuk[CTN],MATCH("B"&amp;ROW()-ROWS($A$1:$A$2),masuk[id],0)),"")</f>
        <v/>
      </c>
      <c r="H2030">
        <f>SUMIF(keluar[concat],BIASA[[#This Row],[concat]],keluar[CTN])</f>
        <v>0</v>
      </c>
      <c r="I2030" s="16" t="str">
        <f>IF(BIASA[[#This Row],[CTN]]=BIASA[[#This Row],[AWAL]],"",BIASA[[#This Row],[CTN]])</f>
        <v/>
      </c>
    </row>
    <row r="2031" spans="1:9" x14ac:dyDescent="0.25">
      <c r="A2031" t="str">
        <f>LOWER(SUBSTITUTE(SUBSTITUTE(SUBSTITUTE(BIASA[[#This Row],[NAMA BARANG]]," ",""),"-",""),".",""))</f>
        <v>stipa086apple(1x20)</v>
      </c>
      <c r="B2031">
        <f>IF(BIASA[[#This Row],[CTN]]=0,"",COUNT($B$2:$B2030)+1)</f>
        <v>2029</v>
      </c>
      <c r="C2031" t="s">
        <v>2311</v>
      </c>
      <c r="D2031" s="9" t="s">
        <v>3033</v>
      </c>
      <c r="E2031">
        <f>SUM(BIASA[[#This Row],[AWAL]]-BIASA[[#This Row],[KELUAR]])</f>
        <v>13</v>
      </c>
      <c r="F2031">
        <v>13</v>
      </c>
      <c r="G2031" t="str">
        <f>IFERROR(INDEX(masuk[CTN],MATCH("B"&amp;ROW()-ROWS($A$1:$A$2),masuk[id],0)),"")</f>
        <v/>
      </c>
      <c r="H2031">
        <f>SUMIF(keluar[concat],BIASA[[#This Row],[concat]],keluar[CTN])</f>
        <v>0</v>
      </c>
      <c r="I2031" s="16" t="str">
        <f>IF(BIASA[[#This Row],[CTN]]=BIASA[[#This Row],[AWAL]],"",BIASA[[#This Row],[CTN]])</f>
        <v/>
      </c>
    </row>
    <row r="2032" spans="1:9" x14ac:dyDescent="0.25">
      <c r="A2032" t="str">
        <f>LOWER(SUBSTITUTE(SUBSTITUTE(SUBSTITUTE(BIASA[[#This Row],[NAMA BARANG]]," ",""),"-",""),".",""))</f>
        <v>stipa089kupu2(1x18)</v>
      </c>
      <c r="B2032">
        <f>IF(BIASA[[#This Row],[CTN]]=0,"",COUNT($B$2:$B2031)+1)</f>
        <v>2030</v>
      </c>
      <c r="C2032" t="s">
        <v>2312</v>
      </c>
      <c r="D2032" s="9" t="s">
        <v>3034</v>
      </c>
      <c r="E2032">
        <f>SUM(BIASA[[#This Row],[AWAL]]-BIASA[[#This Row],[KELUAR]])</f>
        <v>7</v>
      </c>
      <c r="F2032">
        <v>7</v>
      </c>
      <c r="G2032" t="str">
        <f>IFERROR(INDEX(masuk[CTN],MATCH("B"&amp;ROW()-ROWS($A$1:$A$2),masuk[id],0)),"")</f>
        <v/>
      </c>
      <c r="H2032">
        <f>SUMIF(keluar[concat],BIASA[[#This Row],[concat]],keluar[CTN])</f>
        <v>0</v>
      </c>
      <c r="I2032" s="16" t="str">
        <f>IF(BIASA[[#This Row],[CTN]]=BIASA[[#This Row],[AWAL]],"",BIASA[[#This Row],[CTN]])</f>
        <v/>
      </c>
    </row>
    <row r="2033" spans="1:9" x14ac:dyDescent="0.25">
      <c r="A2033" t="str">
        <f>LOWER(SUBSTITUTE(SUBSTITUTE(SUBSTITUTE(BIASA[[#This Row],[NAMA BARANG]]," ",""),"-",""),".",""))</f>
        <v>stipa090wtp(1x24)</v>
      </c>
      <c r="B2033">
        <f>IF(BIASA[[#This Row],[CTN]]=0,"",COUNT($B$2:$B2032)+1)</f>
        <v>2031</v>
      </c>
      <c r="C2033" t="s">
        <v>2313</v>
      </c>
      <c r="D2033" s="9" t="s">
        <v>3033</v>
      </c>
      <c r="E2033">
        <f>SUM(BIASA[[#This Row],[AWAL]]-BIASA[[#This Row],[KELUAR]])</f>
        <v>12</v>
      </c>
      <c r="F2033">
        <v>12</v>
      </c>
      <c r="G2033" t="str">
        <f>IFERROR(INDEX(masuk[CTN],MATCH("B"&amp;ROW()-ROWS($A$1:$A$2),masuk[id],0)),"")</f>
        <v/>
      </c>
      <c r="H2033">
        <f>SUMIF(keluar[concat],BIASA[[#This Row],[concat]],keluar[CTN])</f>
        <v>0</v>
      </c>
      <c r="I2033" s="16" t="str">
        <f>IF(BIASA[[#This Row],[CTN]]=BIASA[[#This Row],[AWAL]],"",BIASA[[#This Row],[CTN]])</f>
        <v/>
      </c>
    </row>
    <row r="2034" spans="1:9" x14ac:dyDescent="0.25">
      <c r="A2034" t="str">
        <f>LOWER(SUBSTITUTE(SUBSTITUTE(SUBSTITUTE(BIASA[[#This Row],[NAMA BARANG]]," ",""),"-",""),".",""))</f>
        <v>stipa091092(1x48)</v>
      </c>
      <c r="B2034">
        <f>IF(BIASA[[#This Row],[CTN]]=0,"",COUNT($B$2:$B2033)+1)</f>
        <v>2032</v>
      </c>
      <c r="C2034" t="s">
        <v>2314</v>
      </c>
      <c r="D2034" s="9" t="s">
        <v>2799</v>
      </c>
      <c r="E2034">
        <f>SUM(BIASA[[#This Row],[AWAL]]-BIASA[[#This Row],[KELUAR]])</f>
        <v>5</v>
      </c>
      <c r="F2034">
        <v>5</v>
      </c>
      <c r="G2034" t="str">
        <f>IFERROR(INDEX(masuk[CTN],MATCH("B"&amp;ROW()-ROWS($A$1:$A$2),masuk[id],0)),"")</f>
        <v/>
      </c>
      <c r="H2034">
        <f>SUMIF(keluar[concat],BIASA[[#This Row],[concat]],keluar[CTN])</f>
        <v>0</v>
      </c>
      <c r="I2034" s="16" t="str">
        <f>IF(BIASA[[#This Row],[CTN]]=BIASA[[#This Row],[AWAL]],"",BIASA[[#This Row],[CTN]])</f>
        <v/>
      </c>
    </row>
    <row r="2035" spans="1:9" x14ac:dyDescent="0.25">
      <c r="A2035" t="str">
        <f>LOWER(SUBSTITUTE(SUBSTITUTE(SUBSTITUTE(BIASA[[#This Row],[NAMA BARANG]]," ",""),"-",""),".",""))</f>
        <v>stipa093wtp(1x12)</v>
      </c>
      <c r="B2035">
        <f>IF(BIASA[[#This Row],[CTN]]=0,"",COUNT($B$2:$B2034)+1)</f>
        <v>2033</v>
      </c>
      <c r="C2035" t="s">
        <v>2315</v>
      </c>
      <c r="D2035" s="9" t="s">
        <v>2810</v>
      </c>
      <c r="E2035">
        <f>SUM(BIASA[[#This Row],[AWAL]]-BIASA[[#This Row],[KELUAR]])</f>
        <v>16</v>
      </c>
      <c r="F2035">
        <v>16</v>
      </c>
      <c r="G2035" t="str">
        <f>IFERROR(INDEX(masuk[CTN],MATCH("B"&amp;ROW()-ROWS($A$1:$A$2),masuk[id],0)),"")</f>
        <v/>
      </c>
      <c r="H2035">
        <f>SUMIF(keluar[concat],BIASA[[#This Row],[concat]],keluar[CTN])</f>
        <v>0</v>
      </c>
      <c r="I2035" s="16" t="str">
        <f>IF(BIASA[[#This Row],[CTN]]=BIASA[[#This Row],[AWAL]],"",BIASA[[#This Row],[CTN]])</f>
        <v/>
      </c>
    </row>
    <row r="2036" spans="1:9" x14ac:dyDescent="0.25">
      <c r="A2036" t="str">
        <f>LOWER(SUBSTITUTE(SUBSTITUTE(SUBSTITUTE(BIASA[[#This Row],[NAMA BARANG]]," ",""),"-",""),".",""))</f>
        <v>stipa098boneka(1x40)</v>
      </c>
      <c r="B2036">
        <f>IF(BIASA[[#This Row],[CTN]]=0,"",COUNT($B$2:$B2035)+1)</f>
        <v>2034</v>
      </c>
      <c r="C2036" t="s">
        <v>2316</v>
      </c>
      <c r="D2036" s="9" t="s">
        <v>220</v>
      </c>
      <c r="E2036">
        <f>SUM(BIASA[[#This Row],[AWAL]]-BIASA[[#This Row],[KELUAR]])</f>
        <v>4</v>
      </c>
      <c r="F2036">
        <v>4</v>
      </c>
      <c r="G2036" t="str">
        <f>IFERROR(INDEX(masuk[CTN],MATCH("B"&amp;ROW()-ROWS($A$1:$A$2),masuk[id],0)),"")</f>
        <v/>
      </c>
      <c r="H2036">
        <f>SUMIF(keluar[concat],BIASA[[#This Row],[concat]],keluar[CTN])</f>
        <v>0</v>
      </c>
      <c r="I2036" s="16" t="str">
        <f>IF(BIASA[[#This Row],[CTN]]=BIASA[[#This Row],[AWAL]],"",BIASA[[#This Row],[CTN]])</f>
        <v/>
      </c>
    </row>
    <row r="2037" spans="1:9" x14ac:dyDescent="0.25">
      <c r="A2037" t="str">
        <f>LOWER(SUBSTITUTE(SUBSTITUTE(SUBSTITUTE(BIASA[[#This Row],[NAMA BARANG]]," ",""),"-",""),".",""))</f>
        <v>stipabjaddisney(26)</v>
      </c>
      <c r="B2037">
        <f>IF(BIASA[[#This Row],[CTN]]=0,"",COUNT($B$2:$B2036)+1)</f>
        <v>2035</v>
      </c>
      <c r="C2037" t="s">
        <v>2317</v>
      </c>
      <c r="D2037" s="9" t="s">
        <v>2818</v>
      </c>
      <c r="E2037">
        <f>SUM(BIASA[[#This Row],[AWAL]]-BIASA[[#This Row],[KELUAR]])</f>
        <v>2</v>
      </c>
      <c r="F2037">
        <v>2</v>
      </c>
      <c r="G2037" t="str">
        <f>IFERROR(INDEX(masuk[CTN],MATCH("B"&amp;ROW()-ROWS($A$1:$A$2),masuk[id],0)),"")</f>
        <v/>
      </c>
      <c r="H2037">
        <f>SUMIF(keluar[concat],BIASA[[#This Row],[concat]],keluar[CTN])</f>
        <v>0</v>
      </c>
      <c r="I2037" s="16" t="str">
        <f>IF(BIASA[[#This Row],[CTN]]=BIASA[[#This Row],[AWAL]],"",BIASA[[#This Row],[CTN]])</f>
        <v/>
      </c>
    </row>
    <row r="2038" spans="1:9" x14ac:dyDescent="0.25">
      <c r="A2038" t="str">
        <f>LOWER(SUBSTITUTE(SUBSTITUTE(SUBSTITUTE(BIASA[[#This Row],[NAMA BARANG]]," ",""),"-",""),".",""))</f>
        <v>stipbentuklovewarnak6934(120)</v>
      </c>
      <c r="B2038">
        <f>IF(BIASA[[#This Row],[CTN]]=0,"",COUNT($B$2:$B2037)+1)</f>
        <v>2036</v>
      </c>
      <c r="C2038" t="s">
        <v>2318</v>
      </c>
      <c r="D2038" s="9" t="s">
        <v>2858</v>
      </c>
      <c r="E2038">
        <f>SUM(BIASA[[#This Row],[AWAL]]-BIASA[[#This Row],[KELUAR]])</f>
        <v>3</v>
      </c>
      <c r="F2038">
        <v>3</v>
      </c>
      <c r="G2038" t="str">
        <f>IFERROR(INDEX(masuk[CTN],MATCH("B"&amp;ROW()-ROWS($A$1:$A$2),masuk[id],0)),"")</f>
        <v/>
      </c>
      <c r="H2038">
        <f>SUMIF(keluar[concat],BIASA[[#This Row],[concat]],keluar[CTN])</f>
        <v>0</v>
      </c>
      <c r="I2038" s="16" t="str">
        <f>IF(BIASA[[#This Row],[CTN]]=BIASA[[#This Row],[AWAL]],"",BIASA[[#This Row],[CTN]])</f>
        <v/>
      </c>
    </row>
    <row r="2039" spans="1:9" x14ac:dyDescent="0.25">
      <c r="A2039" t="str">
        <f>LOWER(SUBSTITUTE(SUBSTITUTE(SUBSTITUTE(BIASA[[#This Row],[NAMA BARANG]]," ",""),"-",""),".",""))</f>
        <v>stipbf109</v>
      </c>
      <c r="B2039">
        <f>IF(BIASA[[#This Row],[CTN]]=0,"",COUNT($B$2:$B2038)+1)</f>
        <v>2037</v>
      </c>
      <c r="C2039" t="s">
        <v>2319</v>
      </c>
      <c r="D2039" s="9" t="s">
        <v>2899</v>
      </c>
      <c r="E2039">
        <f>SUM(BIASA[[#This Row],[AWAL]]-BIASA[[#This Row],[KELUAR]])</f>
        <v>3</v>
      </c>
      <c r="F2039">
        <v>3</v>
      </c>
      <c r="G2039" t="str">
        <f>IFERROR(INDEX(masuk[CTN],MATCH("B"&amp;ROW()-ROWS($A$1:$A$2),masuk[id],0)),"")</f>
        <v/>
      </c>
      <c r="H2039">
        <f>SUMIF(keluar[concat],BIASA[[#This Row],[concat]],keluar[CTN])</f>
        <v>0</v>
      </c>
      <c r="I2039" s="16" t="str">
        <f>IF(BIASA[[#This Row],[CTN]]=BIASA[[#This Row],[AWAL]],"",BIASA[[#This Row],[CTN]])</f>
        <v/>
      </c>
    </row>
    <row r="2040" spans="1:9" x14ac:dyDescent="0.25">
      <c r="A2040" t="str">
        <f>LOWER(SUBSTITUTE(SUBSTITUTE(SUBSTITUTE(BIASA[[#This Row],[NAMA BARANG]]," ",""),"-",""),".",""))</f>
        <v>stipbonekasalju6219</v>
      </c>
      <c r="B2040">
        <f>IF(BIASA[[#This Row],[CTN]]=0,"",COUNT($B$2:$B2039)+1)</f>
        <v>2038</v>
      </c>
      <c r="C2040" t="s">
        <v>2320</v>
      </c>
      <c r="D2040" s="9" t="s">
        <v>220</v>
      </c>
      <c r="E2040">
        <f>SUM(BIASA[[#This Row],[AWAL]]-BIASA[[#This Row],[KELUAR]])</f>
        <v>1</v>
      </c>
      <c r="F2040">
        <v>1</v>
      </c>
      <c r="G2040" t="str">
        <f>IFERROR(INDEX(masuk[CTN],MATCH("B"&amp;ROW()-ROWS($A$1:$A$2),masuk[id],0)),"")</f>
        <v/>
      </c>
      <c r="H2040">
        <f>SUMIF(keluar[concat],BIASA[[#This Row],[concat]],keluar[CTN])</f>
        <v>0</v>
      </c>
      <c r="I2040" s="16" t="str">
        <f>IF(BIASA[[#This Row],[CTN]]=BIASA[[#This Row],[AWAL]],"",BIASA[[#This Row],[CTN]])</f>
        <v/>
      </c>
    </row>
    <row r="2041" spans="1:9" x14ac:dyDescent="0.25">
      <c r="A2041" t="str">
        <f>LOWER(SUBSTITUTE(SUBSTITUTE(SUBSTITUTE(BIASA[[#This Row],[NAMA BARANG]]," ",""),"-",""),".",""))</f>
        <v>stipbrushc14228(48)</v>
      </c>
      <c r="B2041">
        <f>IF(BIASA[[#This Row],[CTN]]=0,"",COUNT($B$2:$B2040)+1)</f>
        <v>2039</v>
      </c>
      <c r="C2041" t="s">
        <v>2321</v>
      </c>
      <c r="D2041" s="9" t="s">
        <v>2782</v>
      </c>
      <c r="E2041">
        <f>SUM(BIASA[[#This Row],[AWAL]]-BIASA[[#This Row],[KELUAR]])</f>
        <v>4</v>
      </c>
      <c r="F2041">
        <v>4</v>
      </c>
      <c r="G2041" t="str">
        <f>IFERROR(INDEX(masuk[CTN],MATCH("B"&amp;ROW()-ROWS($A$1:$A$2),masuk[id],0)),"")</f>
        <v/>
      </c>
      <c r="H2041">
        <f>SUMIF(keluar[concat],BIASA[[#This Row],[concat]],keluar[CTN])</f>
        <v>0</v>
      </c>
      <c r="I2041" s="16" t="str">
        <f>IF(BIASA[[#This Row],[CTN]]=BIASA[[#This Row],[AWAL]],"",BIASA[[#This Row],[CTN]])</f>
        <v/>
      </c>
    </row>
    <row r="2042" spans="1:9" x14ac:dyDescent="0.25">
      <c r="A2042" t="str">
        <f>LOWER(SUBSTITUTE(SUBSTITUTE(SUBSTITUTE(BIASA[[#This Row],[NAMA BARANG]]," ",""),"-",""),".",""))</f>
        <v>stipcollen(36)</v>
      </c>
      <c r="B2042">
        <f>IF(BIASA[[#This Row],[CTN]]=0,"",COUNT($B$2:$B2041)+1)</f>
        <v>2040</v>
      </c>
      <c r="C2042" t="s">
        <v>2322</v>
      </c>
      <c r="D2042" s="9" t="s">
        <v>2799</v>
      </c>
      <c r="E2042">
        <f>SUM(BIASA[[#This Row],[AWAL]]-BIASA[[#This Row],[KELUAR]])</f>
        <v>2</v>
      </c>
      <c r="F2042">
        <v>2</v>
      </c>
      <c r="G2042" t="str">
        <f>IFERROR(INDEX(masuk[CTN],MATCH("B"&amp;ROW()-ROWS($A$1:$A$2),masuk[id],0)),"")</f>
        <v/>
      </c>
      <c r="H2042">
        <f>SUMIF(keluar[concat],BIASA[[#This Row],[concat]],keluar[CTN])</f>
        <v>0</v>
      </c>
      <c r="I2042" s="16" t="str">
        <f>IF(BIASA[[#This Row],[CTN]]=BIASA[[#This Row],[AWAL]],"",BIASA[[#This Row],[CTN]])</f>
        <v/>
      </c>
    </row>
    <row r="2043" spans="1:9" x14ac:dyDescent="0.25">
      <c r="A2043" t="str">
        <f>LOWER(SUBSTITUTE(SUBSTITUTE(SUBSTITUTE(BIASA[[#This Row],[NAMA BARANG]]," ",""),"-",""),".",""))</f>
        <v>stipdebossdbb20putih</v>
      </c>
      <c r="B2043">
        <f>IF(BIASA[[#This Row],[CTN]]=0,"",COUNT($B$2:$B2042)+1)</f>
        <v>2041</v>
      </c>
      <c r="C2043" t="s">
        <v>2323</v>
      </c>
      <c r="D2043" s="9" t="s">
        <v>2889</v>
      </c>
      <c r="E2043">
        <f>SUM(BIASA[[#This Row],[AWAL]]-BIASA[[#This Row],[KELUAR]])</f>
        <v>1</v>
      </c>
      <c r="F2043">
        <v>1</v>
      </c>
      <c r="G2043" t="str">
        <f>IFERROR(INDEX(masuk[CTN],MATCH("B"&amp;ROW()-ROWS($A$1:$A$2),masuk[id],0)),"")</f>
        <v/>
      </c>
      <c r="H2043">
        <f>SUMIF(keluar[concat],BIASA[[#This Row],[concat]],keluar[CTN])</f>
        <v>0</v>
      </c>
      <c r="I2043" s="16" t="str">
        <f>IF(BIASA[[#This Row],[CTN]]=BIASA[[#This Row],[AWAL]],"",BIASA[[#This Row],[CTN]])</f>
        <v/>
      </c>
    </row>
    <row r="2044" spans="1:9" x14ac:dyDescent="0.25">
      <c r="A2044" t="str">
        <f>LOWER(SUBSTITUTE(SUBSTITUTE(SUBSTITUTE(BIASA[[#This Row],[NAMA BARANG]]," ",""),"-",""),".",""))</f>
        <v>stipdebossdbb40p</v>
      </c>
      <c r="B2044">
        <f>IF(BIASA[[#This Row],[CTN]]=0,"",COUNT($B$2:$B2043)+1)</f>
        <v>2042</v>
      </c>
      <c r="C2044" t="s">
        <v>2324</v>
      </c>
      <c r="D2044" s="9" t="s">
        <v>2889</v>
      </c>
      <c r="E2044">
        <f>SUM(BIASA[[#This Row],[AWAL]]-BIASA[[#This Row],[KELUAR]])</f>
        <v>2</v>
      </c>
      <c r="F2044">
        <v>2</v>
      </c>
      <c r="G2044" t="str">
        <f>IFERROR(INDEX(masuk[CTN],MATCH("B"&amp;ROW()-ROWS($A$1:$A$2),masuk[id],0)),"")</f>
        <v/>
      </c>
      <c r="H2044">
        <f>SUMIF(keluar[concat],BIASA[[#This Row],[concat]],keluar[CTN])</f>
        <v>0</v>
      </c>
      <c r="I2044" s="16" t="str">
        <f>IF(BIASA[[#This Row],[CTN]]=BIASA[[#This Row],[AWAL]],"",BIASA[[#This Row],[CTN]])</f>
        <v/>
      </c>
    </row>
    <row r="2045" spans="1:9" x14ac:dyDescent="0.25">
      <c r="A2045" t="str">
        <f>LOWER(SUBSTITUTE(SUBSTITUTE(SUBSTITUTE(BIASA[[#This Row],[NAMA BARANG]]," ",""),"-",""),".",""))</f>
        <v>stipdoraemon0931(24)</v>
      </c>
      <c r="B2045">
        <f>IF(BIASA[[#This Row],[CTN]]=0,"",COUNT($B$2:$B2044)+1)</f>
        <v>2043</v>
      </c>
      <c r="C2045" t="s">
        <v>2325</v>
      </c>
      <c r="D2045" s="9" t="s">
        <v>238</v>
      </c>
      <c r="E2045">
        <f>SUM(BIASA[[#This Row],[AWAL]]-BIASA[[#This Row],[KELUAR]])</f>
        <v>7</v>
      </c>
      <c r="F2045">
        <v>7</v>
      </c>
      <c r="G2045" t="str">
        <f>IFERROR(INDEX(masuk[CTN],MATCH("B"&amp;ROW()-ROWS($A$1:$A$2),masuk[id],0)),"")</f>
        <v/>
      </c>
      <c r="H2045">
        <f>SUMIF(keluar[concat],BIASA[[#This Row],[concat]],keluar[CTN])</f>
        <v>0</v>
      </c>
      <c r="I2045" s="16" t="str">
        <f>IF(BIASA[[#This Row],[CTN]]=BIASA[[#This Row],[AWAL]],"",BIASA[[#This Row],[CTN]])</f>
        <v/>
      </c>
    </row>
    <row r="2046" spans="1:9" x14ac:dyDescent="0.25">
      <c r="A2046" t="str">
        <f>LOWER(SUBSTITUTE(SUBSTITUTE(SUBSTITUTE(BIASA[[#This Row],[NAMA BARANG]]," ",""),"-",""),".",""))</f>
        <v>stiper02czrm</v>
      </c>
      <c r="B2046">
        <f>IF(BIASA[[#This Row],[CTN]]=0,"",COUNT($B$2:$B2045)+1)</f>
        <v>2044</v>
      </c>
      <c r="C2046" t="s">
        <v>2326</v>
      </c>
      <c r="D2046" s="9" t="s">
        <v>3035</v>
      </c>
      <c r="E2046">
        <f>SUM(BIASA[[#This Row],[AWAL]]-BIASA[[#This Row],[KELUAR]])</f>
        <v>1</v>
      </c>
      <c r="F2046">
        <v>1</v>
      </c>
      <c r="G2046" t="str">
        <f>IFERROR(INDEX(masuk[CTN],MATCH("B"&amp;ROW()-ROWS($A$1:$A$2),masuk[id],0)),"")</f>
        <v/>
      </c>
      <c r="H2046">
        <f>SUMIF(keluar[concat],BIASA[[#This Row],[concat]],keluar[CTN])</f>
        <v>0</v>
      </c>
      <c r="I2046" s="16" t="str">
        <f>IF(BIASA[[#This Row],[CTN]]=BIASA[[#This Row],[AWAL]],"",BIASA[[#This Row],[CTN]])</f>
        <v/>
      </c>
    </row>
    <row r="2047" spans="1:9" x14ac:dyDescent="0.25">
      <c r="A2047" t="str">
        <f>LOWER(SUBSTITUTE(SUBSTITUTE(SUBSTITUTE(BIASA[[#This Row],[NAMA BARANG]]," ",""),"-",""),".",""))</f>
        <v>stiper1318minion(30)</v>
      </c>
      <c r="B2047">
        <f>IF(BIASA[[#This Row],[CTN]]=0,"",COUNT($B$2:$B2046)+1)</f>
        <v>2045</v>
      </c>
      <c r="C2047" t="s">
        <v>2327</v>
      </c>
      <c r="D2047" s="9" t="s">
        <v>238</v>
      </c>
      <c r="E2047">
        <f>SUM(BIASA[[#This Row],[AWAL]]-BIASA[[#This Row],[KELUAR]])</f>
        <v>1</v>
      </c>
      <c r="F2047">
        <v>1</v>
      </c>
      <c r="G2047" t="str">
        <f>IFERROR(INDEX(masuk[CTN],MATCH("B"&amp;ROW()-ROWS($A$1:$A$2),masuk[id],0)),"")</f>
        <v/>
      </c>
      <c r="H2047">
        <f>SUMIF(keluar[concat],BIASA[[#This Row],[concat]],keluar[CTN])</f>
        <v>0</v>
      </c>
      <c r="I2047" s="16" t="str">
        <f>IF(BIASA[[#This Row],[CTN]]=BIASA[[#This Row],[AWAL]],"",BIASA[[#This Row],[CTN]])</f>
        <v/>
      </c>
    </row>
    <row r="2048" spans="1:9" s="23" customFormat="1" x14ac:dyDescent="0.25">
      <c r="A2048" t="str">
        <f>LOWER(SUBSTITUTE(SUBSTITUTE(SUBSTITUTE(BIASA[[#This Row],[NAMA BARANG]]," ",""),"-",""),".",""))</f>
        <v>stiper2065lapis1box24</v>
      </c>
      <c r="B2048">
        <f>IF(BIASA[[#This Row],[CTN]]=0,"",COUNT($B$2:$B2047)+1)</f>
        <v>2046</v>
      </c>
      <c r="C2048" t="s">
        <v>2328</v>
      </c>
      <c r="D2048" s="9" t="s">
        <v>2818</v>
      </c>
      <c r="E2048">
        <f>SUM(BIASA[[#This Row],[AWAL]]-BIASA[[#This Row],[KELUAR]])</f>
        <v>2</v>
      </c>
      <c r="F2048">
        <v>2</v>
      </c>
      <c r="G2048" t="str">
        <f>IFERROR(INDEX(masuk[CTN],MATCH("B"&amp;ROW()-ROWS($A$1:$A$2),masuk[id],0)),"")</f>
        <v/>
      </c>
      <c r="H2048">
        <f>SUMIF(keluar[concat],BIASA[[#This Row],[concat]],keluar[CTN])</f>
        <v>0</v>
      </c>
      <c r="I2048" s="16" t="str">
        <f>IF(BIASA[[#This Row],[CTN]]=BIASA[[#This Row],[AWAL]],"",BIASA[[#This Row],[CTN]])</f>
        <v/>
      </c>
    </row>
    <row r="2049" spans="1:9" x14ac:dyDescent="0.25">
      <c r="A2049" t="str">
        <f>LOWER(SUBSTITUTE(SUBSTITUTE(SUBSTITUTE(BIASA[[#This Row],[NAMA BARANG]]," ",""),"-",""),".",""))</f>
        <v>stiper5129landak(24pc)</v>
      </c>
      <c r="B2049">
        <f>IF(BIASA[[#This Row],[CTN]]=0,"",COUNT($B$2:$B2048)+1)</f>
        <v>2047</v>
      </c>
      <c r="C2049" t="s">
        <v>2329</v>
      </c>
      <c r="D2049" s="9" t="s">
        <v>220</v>
      </c>
      <c r="E2049">
        <f>SUM(BIASA[[#This Row],[AWAL]]-BIASA[[#This Row],[KELUAR]])</f>
        <v>1</v>
      </c>
      <c r="F2049">
        <v>1</v>
      </c>
      <c r="G2049" t="str">
        <f>IFERROR(INDEX(masuk[CTN],MATCH("B"&amp;ROW()-ROWS($A$1:$A$2),masuk[id],0)),"")</f>
        <v/>
      </c>
      <c r="H2049">
        <f>SUMIF(keluar[concat],BIASA[[#This Row],[concat]],keluar[CTN])</f>
        <v>0</v>
      </c>
      <c r="I2049" s="16" t="str">
        <f>IF(BIASA[[#This Row],[CTN]]=BIASA[[#This Row],[AWAL]],"",BIASA[[#This Row],[CTN]])</f>
        <v/>
      </c>
    </row>
    <row r="2050" spans="1:9" x14ac:dyDescent="0.25">
      <c r="A2050" t="str">
        <f>LOWER(SUBSTITUTE(SUBSTITUTE(SUBSTITUTE(BIASA[[#This Row],[NAMA BARANG]]," ",""),"-",""),".",""))</f>
        <v>stipgirlspjgkyh8113</v>
      </c>
      <c r="B2050">
        <f>IF(BIASA[[#This Row],[CTN]]=0,"",COUNT($B$2:$B2049)+1)</f>
        <v>2048</v>
      </c>
      <c r="C2050" t="s">
        <v>2330</v>
      </c>
      <c r="D2050" s="9" t="s">
        <v>226</v>
      </c>
      <c r="E2050">
        <f>SUM(BIASA[[#This Row],[AWAL]]-BIASA[[#This Row],[KELUAR]])</f>
        <v>2</v>
      </c>
      <c r="F2050">
        <v>2</v>
      </c>
      <c r="G2050" t="str">
        <f>IFERROR(INDEX(masuk[CTN],MATCH("B"&amp;ROW()-ROWS($A$1:$A$2),masuk[id],0)),"")</f>
        <v/>
      </c>
      <c r="H2050">
        <f>SUMIF(keluar[concat],BIASA[[#This Row],[concat]],keluar[CTN])</f>
        <v>0</v>
      </c>
      <c r="I2050" s="16" t="str">
        <f>IF(BIASA[[#This Row],[CTN]]=BIASA[[#This Row],[AWAL]],"",BIASA[[#This Row],[CTN]])</f>
        <v/>
      </c>
    </row>
    <row r="2051" spans="1:9" x14ac:dyDescent="0.25">
      <c r="A2051" t="str">
        <f>LOWER(SUBSTITUTE(SUBSTITUTE(SUBSTITUTE(BIASA[[#This Row],[NAMA BARANG]]," ",""),"-",""),".",""))</f>
        <v>stiphkbesar6764(60)</v>
      </c>
      <c r="B2051">
        <f>IF(BIASA[[#This Row],[CTN]]=0,"",COUNT($B$2:$B2050)+1)</f>
        <v>2049</v>
      </c>
      <c r="C2051" t="s">
        <v>2331</v>
      </c>
      <c r="D2051" s="9" t="s">
        <v>208</v>
      </c>
      <c r="E2051">
        <f>SUM(BIASA[[#This Row],[AWAL]]-BIASA[[#This Row],[KELUAR]])</f>
        <v>47</v>
      </c>
      <c r="F2051">
        <v>47</v>
      </c>
      <c r="G2051" t="str">
        <f>IFERROR(INDEX(masuk[CTN],MATCH("B"&amp;ROW()-ROWS($A$1:$A$2),masuk[id],0)),"")</f>
        <v/>
      </c>
      <c r="H2051">
        <f>SUMIF(keluar[concat],BIASA[[#This Row],[concat]],keluar[CTN])</f>
        <v>0</v>
      </c>
      <c r="I2051" s="16" t="str">
        <f>IF(BIASA[[#This Row],[CTN]]=BIASA[[#This Row],[AWAL]],"",BIASA[[#This Row],[CTN]])</f>
        <v/>
      </c>
    </row>
    <row r="2052" spans="1:9" x14ac:dyDescent="0.25">
      <c r="A2052" t="str">
        <f>LOWER(SUBSTITUTE(SUBSTITUTE(SUBSTITUTE(BIASA[[#This Row],[NAMA BARANG]]," ",""),"-",""),".",""))</f>
        <v>stiphkk6762(120pc)blk</v>
      </c>
      <c r="B2052">
        <f>IF(BIASA[[#This Row],[CTN]]=0,"",COUNT($B$2:$B2051)+1)</f>
        <v>2050</v>
      </c>
      <c r="C2052" t="s">
        <v>2332</v>
      </c>
      <c r="D2052" s="9" t="s">
        <v>2858</v>
      </c>
      <c r="E2052">
        <f>SUM(BIASA[[#This Row],[AWAL]]-BIASA[[#This Row],[KELUAR]])</f>
        <v>48</v>
      </c>
      <c r="F2052">
        <v>48</v>
      </c>
      <c r="G2052" t="str">
        <f>IFERROR(INDEX(masuk[CTN],MATCH("B"&amp;ROW()-ROWS($A$1:$A$2),masuk[id],0)),"")</f>
        <v/>
      </c>
      <c r="H2052">
        <f>SUMIF(keluar[concat],BIASA[[#This Row],[concat]],keluar[CTN])</f>
        <v>0</v>
      </c>
      <c r="I2052" s="16" t="str">
        <f>IF(BIASA[[#This Row],[CTN]]=BIASA[[#This Row],[AWAL]],"",BIASA[[#This Row],[CTN]])</f>
        <v/>
      </c>
    </row>
    <row r="2053" spans="1:9" x14ac:dyDescent="0.25">
      <c r="A2053" t="str">
        <f>LOWER(SUBSTITUTE(SUBSTITUTE(SUBSTITUTE(BIASA[[#This Row],[NAMA BARANG]]," ",""),"-",""),".",""))</f>
        <v>stipjerseyputih</v>
      </c>
      <c r="B2053">
        <f>IF(BIASA[[#This Row],[CTN]]=0,"",COUNT($B$2:$B2052)+1)</f>
        <v>2051</v>
      </c>
      <c r="C2053" t="s">
        <v>2333</v>
      </c>
      <c r="D2053" s="9" t="s">
        <v>2948</v>
      </c>
      <c r="E2053">
        <f>SUM(BIASA[[#This Row],[AWAL]]-BIASA[[#This Row],[KELUAR]])</f>
        <v>15</v>
      </c>
      <c r="F2053">
        <v>15</v>
      </c>
      <c r="G2053" t="str">
        <f>IFERROR(INDEX(masuk[CTN],MATCH("B"&amp;ROW()-ROWS($A$1:$A$2),masuk[id],0)),"")</f>
        <v/>
      </c>
      <c r="H2053">
        <f>SUMIF(keluar[concat],BIASA[[#This Row],[concat]],keluar[CTN])</f>
        <v>0</v>
      </c>
      <c r="I2053" s="16" t="str">
        <f>IF(BIASA[[#This Row],[CTN]]=BIASA[[#This Row],[AWAL]],"",BIASA[[#This Row],[CTN]])</f>
        <v/>
      </c>
    </row>
    <row r="2054" spans="1:9" x14ac:dyDescent="0.25">
      <c r="A2054" t="str">
        <f>LOWER(SUBSTITUTE(SUBSTITUTE(SUBSTITUTE(BIASA[[#This Row],[NAMA BARANG]]," ",""),"-",""),".",""))</f>
        <v>stipjumbo1038bighero</v>
      </c>
      <c r="B2054">
        <f>IF(BIASA[[#This Row],[CTN]]=0,"",COUNT($B$2:$B2053)+1)</f>
        <v>2052</v>
      </c>
      <c r="C2054" t="s">
        <v>2334</v>
      </c>
      <c r="D2054" s="9" t="s">
        <v>2810</v>
      </c>
      <c r="E2054">
        <f>SUM(BIASA[[#This Row],[AWAL]]-BIASA[[#This Row],[KELUAR]])</f>
        <v>1</v>
      </c>
      <c r="F2054">
        <v>1</v>
      </c>
      <c r="G2054" t="str">
        <f>IFERROR(INDEX(masuk[CTN],MATCH("B"&amp;ROW()-ROWS($A$1:$A$2),masuk[id],0)),"")</f>
        <v/>
      </c>
      <c r="H2054">
        <f>SUMIF(keluar[concat],BIASA[[#This Row],[concat]],keluar[CTN])</f>
        <v>0</v>
      </c>
      <c r="I2054" s="16" t="str">
        <f>IF(BIASA[[#This Row],[CTN]]=BIASA[[#This Row],[AWAL]],"",BIASA[[#This Row],[CTN]])</f>
        <v/>
      </c>
    </row>
    <row r="2055" spans="1:9" x14ac:dyDescent="0.25">
      <c r="A2055" t="str">
        <f>LOWER(SUBSTITUTE(SUBSTITUTE(SUBSTITUTE(BIASA[[#This Row],[NAMA BARANG]]," ",""),"-",""),".",""))</f>
        <v>stipjumbodisney4710(24)</v>
      </c>
      <c r="B2055">
        <f>IF(BIASA[[#This Row],[CTN]]=0,"",COUNT($B$2:$B2054)+1)</f>
        <v>2053</v>
      </c>
      <c r="C2055" t="s">
        <v>2335</v>
      </c>
      <c r="D2055" s="9" t="s">
        <v>238</v>
      </c>
      <c r="E2055">
        <f>SUM(BIASA[[#This Row],[AWAL]]-BIASA[[#This Row],[KELUAR]])</f>
        <v>1</v>
      </c>
      <c r="F2055">
        <v>1</v>
      </c>
      <c r="G2055" t="str">
        <f>IFERROR(INDEX(masuk[CTN],MATCH("B"&amp;ROW()-ROWS($A$1:$A$2),masuk[id],0)),"")</f>
        <v/>
      </c>
      <c r="H2055">
        <f>SUMIF(keluar[concat],BIASA[[#This Row],[concat]],keluar[CTN])</f>
        <v>0</v>
      </c>
      <c r="I2055" s="16" t="str">
        <f>IF(BIASA[[#This Row],[CTN]]=BIASA[[#This Row],[AWAL]],"",BIASA[[#This Row],[CTN]])</f>
        <v/>
      </c>
    </row>
    <row r="2056" spans="1:9" x14ac:dyDescent="0.25">
      <c r="A2056" t="str">
        <f>LOWER(SUBSTITUTE(SUBSTITUTE(SUBSTITUTE(BIASA[[#This Row],[NAMA BARANG]]," ",""),"-",""),".",""))</f>
        <v>stipjx99002set+asahanapplebear(24pc)</v>
      </c>
      <c r="B2056">
        <f>IF(BIASA[[#This Row],[CTN]]=0,"",COUNT($B$2:$B2055)+1)</f>
        <v>2054</v>
      </c>
      <c r="C2056" t="s">
        <v>2336</v>
      </c>
      <c r="D2056" s="9" t="s">
        <v>220</v>
      </c>
      <c r="E2056">
        <f>SUM(BIASA[[#This Row],[AWAL]]-BIASA[[#This Row],[KELUAR]])</f>
        <v>4</v>
      </c>
      <c r="F2056">
        <v>4</v>
      </c>
      <c r="G2056" t="str">
        <f>IFERROR(INDEX(masuk[CTN],MATCH("B"&amp;ROW()-ROWS($A$1:$A$2),masuk[id],0)),"")</f>
        <v/>
      </c>
      <c r="H2056">
        <f>SUMIF(keluar[concat],BIASA[[#This Row],[concat]],keluar[CTN])</f>
        <v>0</v>
      </c>
      <c r="I2056" s="16" t="str">
        <f>IF(BIASA[[#This Row],[CTN]]=BIASA[[#This Row],[AWAL]],"",BIASA[[#This Row],[CTN]])</f>
        <v/>
      </c>
    </row>
    <row r="2057" spans="1:9" x14ac:dyDescent="0.25">
      <c r="A2057" t="str">
        <f>LOWER(SUBSTITUTE(SUBSTITUTE(SUBSTITUTE(BIASA[[#This Row],[NAMA BARANG]]," ",""),"-",""),".",""))</f>
        <v>stipjx99009kursigoyang(24pc)</v>
      </c>
      <c r="B2057">
        <f>IF(BIASA[[#This Row],[CTN]]=0,"",COUNT($B$2:$B2056)+1)</f>
        <v>2055</v>
      </c>
      <c r="C2057" t="s">
        <v>2337</v>
      </c>
      <c r="D2057" s="9" t="s">
        <v>241</v>
      </c>
      <c r="E2057">
        <f>SUM(BIASA[[#This Row],[AWAL]]-BIASA[[#This Row],[KELUAR]])</f>
        <v>1</v>
      </c>
      <c r="F2057">
        <v>1</v>
      </c>
      <c r="G2057" t="str">
        <f>IFERROR(INDEX(masuk[CTN],MATCH("B"&amp;ROW()-ROWS($A$1:$A$2),masuk[id],0)),"")</f>
        <v/>
      </c>
      <c r="H2057">
        <f>SUMIF(keluar[concat],BIASA[[#This Row],[concat]],keluar[CTN])</f>
        <v>0</v>
      </c>
      <c r="I2057" s="16" t="str">
        <f>IF(BIASA[[#This Row],[CTN]]=BIASA[[#This Row],[AWAL]],"",BIASA[[#This Row],[CTN]])</f>
        <v/>
      </c>
    </row>
    <row r="2058" spans="1:9" x14ac:dyDescent="0.25">
      <c r="A2058" t="str">
        <f>LOWER(SUBSTITUTE(SUBSTITUTE(SUBSTITUTE(BIASA[[#This Row],[NAMA BARANG]]," ",""),"-",""),".",""))</f>
        <v>stipkucing6171/robot6193</v>
      </c>
      <c r="B2058">
        <f>IF(BIASA[[#This Row],[CTN]]=0,"",COUNT($B$2:$B2057)+1)</f>
        <v>2056</v>
      </c>
      <c r="C2058" t="s">
        <v>2338</v>
      </c>
      <c r="D2058" s="9" t="s">
        <v>2853</v>
      </c>
      <c r="E2058">
        <f>SUM(BIASA[[#This Row],[AWAL]]-BIASA[[#This Row],[KELUAR]])</f>
        <v>2</v>
      </c>
      <c r="F2058">
        <v>2</v>
      </c>
      <c r="G2058" t="str">
        <f>IFERROR(INDEX(masuk[CTN],MATCH("B"&amp;ROW()-ROWS($A$1:$A$2),masuk[id],0)),"")</f>
        <v/>
      </c>
      <c r="H2058">
        <f>SUMIF(keluar[concat],BIASA[[#This Row],[concat]],keluar[CTN])</f>
        <v>0</v>
      </c>
      <c r="I2058" s="16" t="str">
        <f>IF(BIASA[[#This Row],[CTN]]=BIASA[[#This Row],[AWAL]],"",BIASA[[#This Row],[CTN]])</f>
        <v/>
      </c>
    </row>
    <row r="2059" spans="1:9" x14ac:dyDescent="0.25">
      <c r="A2059" t="str">
        <f>LOWER(SUBSTITUTE(SUBSTITUTE(SUBSTITUTE(BIASA[[#This Row],[NAMA BARANG]]," ",""),"-",""),".",""))</f>
        <v>stipmatahari0025</v>
      </c>
      <c r="B2059">
        <f>IF(BIASA[[#This Row],[CTN]]=0,"",COUNT($B$2:$B2058)+1)</f>
        <v>2057</v>
      </c>
      <c r="C2059" t="s">
        <v>2339</v>
      </c>
      <c r="D2059" s="9" t="s">
        <v>2910</v>
      </c>
      <c r="E2059">
        <f>SUM(BIASA[[#This Row],[AWAL]]-BIASA[[#This Row],[KELUAR]])</f>
        <v>3</v>
      </c>
      <c r="F2059">
        <v>3</v>
      </c>
      <c r="G2059" t="str">
        <f>IFERROR(INDEX(masuk[CTN],MATCH("B"&amp;ROW()-ROWS($A$1:$A$2),masuk[id],0)),"")</f>
        <v/>
      </c>
      <c r="H2059">
        <f>SUMIF(keluar[concat],BIASA[[#This Row],[concat]],keluar[CTN])</f>
        <v>0</v>
      </c>
      <c r="I2059" s="16" t="str">
        <f>IF(BIASA[[#This Row],[CTN]]=BIASA[[#This Row],[AWAL]],"",BIASA[[#This Row],[CTN]])</f>
        <v/>
      </c>
    </row>
    <row r="2060" spans="1:9" x14ac:dyDescent="0.25">
      <c r="A2060" t="str">
        <f>LOWER(SUBSTITUTE(SUBSTITUTE(SUBSTITUTE(BIASA[[#This Row],[NAMA BARANG]]," ",""),"-",""),".",""))</f>
        <v>stipminion(36)</v>
      </c>
      <c r="B2060">
        <f>IF(BIASA[[#This Row],[CTN]]=0,"",COUNT($B$2:$B2059)+1)</f>
        <v>2058</v>
      </c>
      <c r="C2060" t="s">
        <v>2340</v>
      </c>
      <c r="D2060" s="9" t="s">
        <v>238</v>
      </c>
      <c r="E2060">
        <f>SUM(BIASA[[#This Row],[AWAL]]-BIASA[[#This Row],[KELUAR]])</f>
        <v>29</v>
      </c>
      <c r="F2060">
        <v>29</v>
      </c>
      <c r="G2060" t="str">
        <f>IFERROR(INDEX(masuk[CTN],MATCH("B"&amp;ROW()-ROWS($A$1:$A$2),masuk[id],0)),"")</f>
        <v/>
      </c>
      <c r="H2060">
        <f>SUMIF(keluar[concat],BIASA[[#This Row],[concat]],keluar[CTN])</f>
        <v>0</v>
      </c>
      <c r="I2060" s="16" t="str">
        <f>IF(BIASA[[#This Row],[CTN]]=BIASA[[#This Row],[AWAL]],"",BIASA[[#This Row],[CTN]])</f>
        <v/>
      </c>
    </row>
    <row r="2061" spans="1:9" x14ac:dyDescent="0.25">
      <c r="A2061" t="str">
        <f>LOWER(SUBSTITUTE(SUBSTITUTE(SUBSTITUTE(BIASA[[#This Row],[NAMA BARANG]]," ",""),"-",""),".",""))</f>
        <v>stipminion1316/17(36)</v>
      </c>
      <c r="B2061">
        <f>IF(BIASA[[#This Row],[CTN]]=0,"",COUNT($B$2:$B2060)+1)</f>
        <v>2059</v>
      </c>
      <c r="C2061" t="s">
        <v>2341</v>
      </c>
      <c r="D2061" s="9" t="s">
        <v>3036</v>
      </c>
      <c r="E2061">
        <f>SUM(BIASA[[#This Row],[AWAL]]-BIASA[[#This Row],[KELUAR]])</f>
        <v>30</v>
      </c>
      <c r="F2061">
        <v>30</v>
      </c>
      <c r="G2061" t="str">
        <f>IFERROR(INDEX(masuk[CTN],MATCH("B"&amp;ROW()-ROWS($A$1:$A$2),masuk[id],0)),"")</f>
        <v/>
      </c>
      <c r="H2061">
        <f>SUMIF(keluar[concat],BIASA[[#This Row],[concat]],keluar[CTN])</f>
        <v>0</v>
      </c>
      <c r="I2061" s="16" t="str">
        <f>IF(BIASA[[#This Row],[CTN]]=BIASA[[#This Row],[AWAL]],"",BIASA[[#This Row],[CTN]])</f>
        <v/>
      </c>
    </row>
    <row r="2062" spans="1:9" x14ac:dyDescent="0.25">
      <c r="A2062" t="str">
        <f>LOWER(SUBSTITUTE(SUBSTITUTE(SUBSTITUTE(BIASA[[#This Row],[NAMA BARANG]]," ",""),"-",""),".",""))</f>
        <v>stipminion6763(120)k</v>
      </c>
      <c r="B2062">
        <f>IF(BIASA[[#This Row],[CTN]]=0,"",COUNT($B$2:$B2061)+1)</f>
        <v>2060</v>
      </c>
      <c r="C2062" t="s">
        <v>2342</v>
      </c>
      <c r="D2062" s="9" t="s">
        <v>2858</v>
      </c>
      <c r="E2062">
        <f>SUM(BIASA[[#This Row],[AWAL]]-BIASA[[#This Row],[KELUAR]])</f>
        <v>37</v>
      </c>
      <c r="F2062">
        <v>37</v>
      </c>
      <c r="G2062" t="str">
        <f>IFERROR(INDEX(masuk[CTN],MATCH("B"&amp;ROW()-ROWS($A$1:$A$2),masuk[id],0)),"")</f>
        <v/>
      </c>
      <c r="H2062">
        <f>SUMIF(keluar[concat],BIASA[[#This Row],[concat]],keluar[CTN])</f>
        <v>0</v>
      </c>
      <c r="I2062" s="16" t="str">
        <f>IF(BIASA[[#This Row],[CTN]]=BIASA[[#This Row],[AWAL]],"",BIASA[[#This Row],[CTN]])</f>
        <v/>
      </c>
    </row>
    <row r="2063" spans="1:9" x14ac:dyDescent="0.25">
      <c r="A2063" t="str">
        <f>LOWER(SUBSTITUTE(SUBSTITUTE(SUBSTITUTE(BIASA[[#This Row],[NAMA BARANG]]," ",""),"-",""),".",""))</f>
        <v>stipminionb6765(60)</v>
      </c>
      <c r="B2063">
        <f>IF(BIASA[[#This Row],[CTN]]=0,"",COUNT($B$2:$B2062)+1)</f>
        <v>2061</v>
      </c>
      <c r="C2063" t="s">
        <v>2343</v>
      </c>
      <c r="D2063" s="9" t="s">
        <v>208</v>
      </c>
      <c r="E2063">
        <f>SUM(BIASA[[#This Row],[AWAL]]-BIASA[[#This Row],[KELUAR]])</f>
        <v>61</v>
      </c>
      <c r="F2063">
        <v>61</v>
      </c>
      <c r="G2063" t="str">
        <f>IFERROR(INDEX(masuk[CTN],MATCH("B"&amp;ROW()-ROWS($A$1:$A$2),masuk[id],0)),"")</f>
        <v/>
      </c>
      <c r="H2063">
        <f>SUMIF(keluar[concat],BIASA[[#This Row],[concat]],keluar[CTN])</f>
        <v>0</v>
      </c>
      <c r="I2063" s="16" t="str">
        <f>IF(BIASA[[#This Row],[CTN]]=BIASA[[#This Row],[AWAL]],"",BIASA[[#This Row],[CTN]])</f>
        <v/>
      </c>
    </row>
    <row r="2064" spans="1:9" x14ac:dyDescent="0.25">
      <c r="A2064" t="str">
        <f>LOWER(SUBSTITUTE(SUBSTITUTE(SUBSTITUTE(BIASA[[#This Row],[NAMA BARANG]]," ",""),"-",""),".",""))</f>
        <v>stipmk01mmouse(1x100)</v>
      </c>
      <c r="B2064">
        <f>IF(BIASA[[#This Row],[CTN]]=0,"",COUNT($B$2:$B2063)+1)</f>
        <v>2062</v>
      </c>
      <c r="C2064" t="s">
        <v>2344</v>
      </c>
      <c r="D2064" s="9" t="s">
        <v>220</v>
      </c>
      <c r="E2064">
        <f>SUM(BIASA[[#This Row],[AWAL]]-BIASA[[#This Row],[KELUAR]])</f>
        <v>2</v>
      </c>
      <c r="F2064">
        <v>2</v>
      </c>
      <c r="G2064" t="str">
        <f>IFERROR(INDEX(masuk[CTN],MATCH("B"&amp;ROW()-ROWS($A$1:$A$2),masuk[id],0)),"")</f>
        <v/>
      </c>
      <c r="H2064">
        <f>SUMIF(keluar[concat],BIASA[[#This Row],[concat]],keluar[CTN])</f>
        <v>0</v>
      </c>
      <c r="I2064" s="16" t="str">
        <f>IF(BIASA[[#This Row],[CTN]]=BIASA[[#This Row],[AWAL]],"",BIASA[[#This Row],[CTN]])</f>
        <v/>
      </c>
    </row>
    <row r="2065" spans="1:9" x14ac:dyDescent="0.25">
      <c r="A2065" t="str">
        <f>LOWER(SUBSTITUTE(SUBSTITUTE(SUBSTITUTE(BIASA[[#This Row],[NAMA BARANG]]," ",""),"-",""),".",""))</f>
        <v>stipmonokurobooval(b)mnk828(24)</v>
      </c>
      <c r="B2065">
        <f>IF(BIASA[[#This Row],[CTN]]=0,"",COUNT($B$2:$B2064)+1)</f>
        <v>2063</v>
      </c>
      <c r="C2065" t="s">
        <v>2345</v>
      </c>
      <c r="D2065" s="9" t="s">
        <v>2818</v>
      </c>
      <c r="E2065">
        <f>SUM(BIASA[[#This Row],[AWAL]]-BIASA[[#This Row],[KELUAR]])</f>
        <v>8</v>
      </c>
      <c r="F2065">
        <v>8</v>
      </c>
      <c r="G2065" t="str">
        <f>IFERROR(INDEX(masuk[CTN],MATCH("B"&amp;ROW()-ROWS($A$1:$A$2),masuk[id],0)),"")</f>
        <v/>
      </c>
      <c r="H2065">
        <f>SUMIF(keluar[concat],BIASA[[#This Row],[concat]],keluar[CTN])</f>
        <v>0</v>
      </c>
      <c r="I2065" s="16" t="str">
        <f>IF(BIASA[[#This Row],[CTN]]=BIASA[[#This Row],[AWAL]],"",BIASA[[#This Row],[CTN]])</f>
        <v/>
      </c>
    </row>
    <row r="2066" spans="1:9" s="23" customFormat="1" x14ac:dyDescent="0.25">
      <c r="A2066" t="str">
        <f>LOWER(SUBSTITUTE(SUBSTITUTE(SUBSTITUTE(BIASA[[#This Row],[NAMA BARANG]]," ",""),"-",""),".",""))</f>
        <v>stipmonokurobooval(tg)mnk827(24)</v>
      </c>
      <c r="B2066">
        <f>IF(BIASA[[#This Row],[CTN]]=0,"",COUNT($B$2:$B2065)+1)</f>
        <v>2064</v>
      </c>
      <c r="C2066" t="s">
        <v>2346</v>
      </c>
      <c r="D2066" s="9" t="s">
        <v>2818</v>
      </c>
      <c r="E2066">
        <f>SUM(BIASA[[#This Row],[AWAL]]-BIASA[[#This Row],[KELUAR]])</f>
        <v>3</v>
      </c>
      <c r="F2066">
        <v>3</v>
      </c>
      <c r="G2066" t="str">
        <f>IFERROR(INDEX(masuk[CTN],MATCH("B"&amp;ROW()-ROWS($A$1:$A$2),masuk[id],0)),"")</f>
        <v/>
      </c>
      <c r="H2066">
        <f>SUMIF(keluar[concat],BIASA[[#This Row],[concat]],keluar[CTN])</f>
        <v>0</v>
      </c>
      <c r="I2066" s="16" t="str">
        <f>IF(BIASA[[#This Row],[CTN]]=BIASA[[#This Row],[AWAL]],"",BIASA[[#This Row],[CTN]])</f>
        <v/>
      </c>
    </row>
    <row r="2067" spans="1:9" x14ac:dyDescent="0.25">
      <c r="A2067" t="str">
        <f>LOWER(SUBSTITUTE(SUBSTITUTE(SUBSTITUTE(BIASA[[#This Row],[NAMA BARANG]]," ",""),"-",""),".",""))</f>
        <v>stipms2078+magic(36)</v>
      </c>
      <c r="B2067">
        <f>IF(BIASA[[#This Row],[CTN]]=0,"",COUNT($B$2:$B2066)+1)</f>
        <v>2065</v>
      </c>
      <c r="C2067" t="s">
        <v>2347</v>
      </c>
      <c r="D2067" s="9" t="s">
        <v>3037</v>
      </c>
      <c r="E2067">
        <f>SUM(BIASA[[#This Row],[AWAL]]-BIASA[[#This Row],[KELUAR]])</f>
        <v>1</v>
      </c>
      <c r="F2067">
        <v>1</v>
      </c>
      <c r="G2067" t="str">
        <f>IFERROR(INDEX(masuk[CTN],MATCH("B"&amp;ROW()-ROWS($A$1:$A$2),masuk[id],0)),"")</f>
        <v/>
      </c>
      <c r="H2067">
        <f>SUMIF(keluar[concat],BIASA[[#This Row],[concat]],keluar[CTN])</f>
        <v>0</v>
      </c>
      <c r="I2067" s="16" t="str">
        <f>IF(BIASA[[#This Row],[CTN]]=BIASA[[#This Row],[AWAL]],"",BIASA[[#This Row],[CTN]])</f>
        <v/>
      </c>
    </row>
    <row r="2068" spans="1:9" x14ac:dyDescent="0.25">
      <c r="A2068" t="str">
        <f>LOWER(SUBSTITUTE(SUBSTITUTE(SUBSTITUTE(BIASA[[#This Row],[NAMA BARANG]]," ",""),"-",""),".",""))</f>
        <v>stipp09/2pc(48)</v>
      </c>
      <c r="B2068">
        <f>IF(BIASA[[#This Row],[CTN]]=0,"",COUNT($B$2:$B2067)+1)</f>
        <v>2066</v>
      </c>
      <c r="C2068" t="s">
        <v>2348</v>
      </c>
      <c r="D2068" s="9" t="s">
        <v>2799</v>
      </c>
      <c r="E2068">
        <f>SUM(BIASA[[#This Row],[AWAL]]-BIASA[[#This Row],[KELUAR]])</f>
        <v>1</v>
      </c>
      <c r="F2068">
        <v>1</v>
      </c>
      <c r="G2068" t="str">
        <f>IFERROR(INDEX(masuk[CTN],MATCH("B"&amp;ROW()-ROWS($A$1:$A$2),masuk[id],0)),"")</f>
        <v/>
      </c>
      <c r="H2068">
        <f>SUMIF(keluar[concat],BIASA[[#This Row],[concat]],keluar[CTN])</f>
        <v>0</v>
      </c>
      <c r="I2068" s="16" t="str">
        <f>IF(BIASA[[#This Row],[CTN]]=BIASA[[#This Row],[AWAL]],"",BIASA[[#This Row],[CTN]])</f>
        <v/>
      </c>
    </row>
    <row r="2069" spans="1:9" x14ac:dyDescent="0.25">
      <c r="A2069" t="str">
        <f>LOWER(SUBSTITUTE(SUBSTITUTE(SUBSTITUTE(BIASA[[#This Row],[NAMA BARANG]]," ",""),"-",""),".",""))</f>
        <v>stiprc6031(48)</v>
      </c>
      <c r="B2069">
        <f>IF(BIASA[[#This Row],[CTN]]=0,"",COUNT($B$2:$B2068)+1)</f>
        <v>2067</v>
      </c>
      <c r="C2069" t="s">
        <v>2349</v>
      </c>
      <c r="D2069" s="9" t="s">
        <v>2799</v>
      </c>
      <c r="E2069">
        <f>SUM(BIASA[[#This Row],[AWAL]]-BIASA[[#This Row],[KELUAR]])</f>
        <v>2</v>
      </c>
      <c r="F2069">
        <v>2</v>
      </c>
      <c r="G2069" t="str">
        <f>IFERROR(INDEX(masuk[CTN],MATCH("B"&amp;ROW()-ROWS($A$1:$A$2),masuk[id],0)),"")</f>
        <v/>
      </c>
      <c r="H2069">
        <f>SUMIF(keluar[concat],BIASA[[#This Row],[concat]],keluar[CTN])</f>
        <v>0</v>
      </c>
      <c r="I2069" s="16" t="str">
        <f>IF(BIASA[[#This Row],[CTN]]=BIASA[[#This Row],[AWAL]],"",BIASA[[#This Row],[CTN]])</f>
        <v/>
      </c>
    </row>
    <row r="2070" spans="1:9" x14ac:dyDescent="0.25">
      <c r="A2070" t="str">
        <f>LOWER(SUBSTITUTE(SUBSTITUTE(SUBSTITUTE(BIASA[[#This Row],[NAMA BARANG]]," ",""),"-",""),".",""))</f>
        <v>stiprc6032</v>
      </c>
      <c r="B2070">
        <f>IF(BIASA[[#This Row],[CTN]]=0,"",COUNT($B$2:$B2069)+1)</f>
        <v>2068</v>
      </c>
      <c r="C2070" t="s">
        <v>2350</v>
      </c>
      <c r="D2070" s="9" t="s">
        <v>2799</v>
      </c>
      <c r="E2070">
        <f>SUM(BIASA[[#This Row],[AWAL]]-BIASA[[#This Row],[KELUAR]])</f>
        <v>1</v>
      </c>
      <c r="F2070">
        <v>1</v>
      </c>
      <c r="G2070" t="str">
        <f>IFERROR(INDEX(masuk[CTN],MATCH("B"&amp;ROW()-ROWS($A$1:$A$2),masuk[id],0)),"")</f>
        <v/>
      </c>
      <c r="H2070">
        <f>SUMIF(keluar[concat],BIASA[[#This Row],[concat]],keluar[CTN])</f>
        <v>0</v>
      </c>
      <c r="I2070" s="16" t="str">
        <f>IF(BIASA[[#This Row],[CTN]]=BIASA[[#This Row],[AWAL]],"",BIASA[[#This Row],[CTN]])</f>
        <v/>
      </c>
    </row>
    <row r="2071" spans="1:9" s="23" customFormat="1" x14ac:dyDescent="0.25">
      <c r="A2071" t="str">
        <f>LOWER(SUBSTITUTE(SUBSTITUTE(SUBSTITUTE(BIASA[[#This Row],[NAMA BARANG]]," ",""),"-",""),".",""))</f>
        <v>stiprc6034</v>
      </c>
      <c r="B2071">
        <f>IF(BIASA[[#This Row],[CTN]]=0,"",COUNT($B$2:$B2070)+1)</f>
        <v>2069</v>
      </c>
      <c r="C2071" t="s">
        <v>2351</v>
      </c>
      <c r="D2071" s="9" t="s">
        <v>2799</v>
      </c>
      <c r="E2071">
        <f>SUM(BIASA[[#This Row],[AWAL]]-BIASA[[#This Row],[KELUAR]])</f>
        <v>1</v>
      </c>
      <c r="F2071">
        <v>1</v>
      </c>
      <c r="G2071" t="str">
        <f>IFERROR(INDEX(masuk[CTN],MATCH("B"&amp;ROW()-ROWS($A$1:$A$2),masuk[id],0)),"")</f>
        <v/>
      </c>
      <c r="H2071">
        <f>SUMIF(keluar[concat],BIASA[[#This Row],[concat]],keluar[CTN])</f>
        <v>0</v>
      </c>
      <c r="I2071" s="16" t="str">
        <f>IF(BIASA[[#This Row],[CTN]]=BIASA[[#This Row],[AWAL]],"",BIASA[[#This Row],[CTN]])</f>
        <v/>
      </c>
    </row>
    <row r="2072" spans="1:9" x14ac:dyDescent="0.25">
      <c r="A2072" t="str">
        <f>LOWER(SUBSTITUTE(SUBSTITUTE(SUBSTITUTE(BIASA[[#This Row],[NAMA BARANG]]," ",""),"-",""),".",""))</f>
        <v>stiprc6035</v>
      </c>
      <c r="B2072">
        <f>IF(BIASA[[#This Row],[CTN]]=0,"",COUNT($B$2:$B2071)+1)</f>
        <v>2070</v>
      </c>
      <c r="C2072" t="s">
        <v>2352</v>
      </c>
      <c r="D2072" s="9" t="s">
        <v>2799</v>
      </c>
      <c r="E2072">
        <f>SUM(BIASA[[#This Row],[AWAL]]-BIASA[[#This Row],[KELUAR]])</f>
        <v>3</v>
      </c>
      <c r="F2072">
        <v>3</v>
      </c>
      <c r="G2072" t="str">
        <f>IFERROR(INDEX(masuk[CTN],MATCH("B"&amp;ROW()-ROWS($A$1:$A$2),masuk[id],0)),"")</f>
        <v/>
      </c>
      <c r="H2072">
        <f>SUMIF(keluar[concat],BIASA[[#This Row],[concat]],keluar[CTN])</f>
        <v>0</v>
      </c>
      <c r="I2072" s="16" t="str">
        <f>IF(BIASA[[#This Row],[CTN]]=BIASA[[#This Row],[AWAL]],"",BIASA[[#This Row],[CTN]])</f>
        <v/>
      </c>
    </row>
    <row r="2073" spans="1:9" x14ac:dyDescent="0.25">
      <c r="A2073" t="str">
        <f>LOWER(SUBSTITUTE(SUBSTITUTE(SUBSTITUTE(BIASA[[#This Row],[NAMA BARANG]]," ",""),"-",""),".",""))</f>
        <v>stiprc6037</v>
      </c>
      <c r="B2073">
        <f>IF(BIASA[[#This Row],[CTN]]=0,"",COUNT($B$2:$B2072)+1)</f>
        <v>2071</v>
      </c>
      <c r="C2073" t="s">
        <v>2353</v>
      </c>
      <c r="D2073" s="9" t="s">
        <v>2799</v>
      </c>
      <c r="E2073">
        <f>SUM(BIASA[[#This Row],[AWAL]]-BIASA[[#This Row],[KELUAR]])</f>
        <v>2</v>
      </c>
      <c r="F2073">
        <v>2</v>
      </c>
      <c r="G2073" t="str">
        <f>IFERROR(INDEX(masuk[CTN],MATCH("B"&amp;ROW()-ROWS($A$1:$A$2),masuk[id],0)),"")</f>
        <v/>
      </c>
      <c r="H2073">
        <f>SUMIF(keluar[concat],BIASA[[#This Row],[concat]],keluar[CTN])</f>
        <v>0</v>
      </c>
      <c r="I2073" s="16" t="str">
        <f>IF(BIASA[[#This Row],[CTN]]=BIASA[[#This Row],[AWAL]],"",BIASA[[#This Row],[CTN]])</f>
        <v/>
      </c>
    </row>
    <row r="2074" spans="1:9" x14ac:dyDescent="0.25">
      <c r="A2074" t="str">
        <f>LOWER(SUBSTITUTE(SUBSTITUTE(SUBSTITUTE(BIASA[[#This Row],[NAMA BARANG]]," ",""),"-",""),".",""))</f>
        <v>stipsika369besar</v>
      </c>
      <c r="B2074">
        <f>IF(BIASA[[#This Row],[CTN]]=0,"",COUNT($B$2:$B2073)+1)</f>
        <v>2072</v>
      </c>
      <c r="C2074" t="s">
        <v>2354</v>
      </c>
      <c r="D2074" s="9" t="s">
        <v>237</v>
      </c>
      <c r="E2074">
        <f>SUM(BIASA[[#This Row],[AWAL]]-BIASA[[#This Row],[KELUAR]])</f>
        <v>20</v>
      </c>
      <c r="F2074">
        <v>20</v>
      </c>
      <c r="G2074" t="str">
        <f>IFERROR(INDEX(masuk[CTN],MATCH("B"&amp;ROW()-ROWS($A$1:$A$2),masuk[id],0)),"")</f>
        <v/>
      </c>
      <c r="H2074">
        <f>SUMIF(keluar[concat],BIASA[[#This Row],[concat]],keluar[CTN])</f>
        <v>0</v>
      </c>
      <c r="I2074" s="16" t="str">
        <f>IF(BIASA[[#This Row],[CTN]]=BIASA[[#This Row],[AWAL]],"",BIASA[[#This Row],[CTN]])</f>
        <v/>
      </c>
    </row>
    <row r="2075" spans="1:9" x14ac:dyDescent="0.25">
      <c r="A2075" t="str">
        <f>LOWER(SUBSTITUTE(SUBSTITUTE(SUBSTITUTE(BIASA[[#This Row],[NAMA BARANG]]," ",""),"-",""),".",""))</f>
        <v>stiptb1602(30)</v>
      </c>
      <c r="B2075">
        <f>IF(BIASA[[#This Row],[CTN]]=0,"",COUNT($B$2:$B2074)+1)</f>
        <v>2073</v>
      </c>
      <c r="C2075" t="s">
        <v>2355</v>
      </c>
      <c r="D2075" s="9" t="s">
        <v>3038</v>
      </c>
      <c r="E2075">
        <f>SUM(BIASA[[#This Row],[AWAL]]-BIASA[[#This Row],[KELUAR]])</f>
        <v>22</v>
      </c>
      <c r="F2075">
        <v>22</v>
      </c>
      <c r="G2075" t="str">
        <f>IFERROR(INDEX(masuk[CTN],MATCH("B"&amp;ROW()-ROWS($A$1:$A$2),masuk[id],0)),"")</f>
        <v/>
      </c>
      <c r="H2075">
        <f>SUMIF(keluar[concat],BIASA[[#This Row],[concat]],keluar[CTN])</f>
        <v>0</v>
      </c>
      <c r="I2075" s="16" t="str">
        <f>IF(BIASA[[#This Row],[CTN]]=BIASA[[#This Row],[AWAL]],"",BIASA[[#This Row],[CTN]])</f>
        <v/>
      </c>
    </row>
    <row r="2076" spans="1:9" x14ac:dyDescent="0.25">
      <c r="A2076" t="str">
        <f>LOWER(SUBSTITUTE(SUBSTITUTE(SUBSTITUTE(BIASA[[#This Row],[NAMA BARANG]]," ",""),"-",""),".",""))</f>
        <v>stiptb1605(30)</v>
      </c>
      <c r="B2076">
        <f>IF(BIASA[[#This Row],[CTN]]=0,"",COUNT($B$2:$B2075)+1)</f>
        <v>2074</v>
      </c>
      <c r="C2076" t="s">
        <v>2356</v>
      </c>
      <c r="D2076" s="9" t="s">
        <v>2904</v>
      </c>
      <c r="E2076">
        <f>SUM(BIASA[[#This Row],[AWAL]]-BIASA[[#This Row],[KELUAR]])</f>
        <v>51</v>
      </c>
      <c r="F2076">
        <v>51</v>
      </c>
      <c r="G2076" t="str">
        <f>IFERROR(INDEX(masuk[CTN],MATCH("B"&amp;ROW()-ROWS($A$1:$A$2),masuk[id],0)),"")</f>
        <v/>
      </c>
      <c r="H2076">
        <f>SUMIF(keluar[concat],BIASA[[#This Row],[concat]],keluar[CTN])</f>
        <v>0</v>
      </c>
      <c r="I2076" s="16" t="str">
        <f>IF(BIASA[[#This Row],[CTN]]=BIASA[[#This Row],[AWAL]],"",BIASA[[#This Row],[CTN]])</f>
        <v/>
      </c>
    </row>
    <row r="2077" spans="1:9" x14ac:dyDescent="0.25">
      <c r="A2077" t="str">
        <f>LOWER(SUBSTITUTE(SUBSTITUTE(SUBSTITUTE(BIASA[[#This Row],[NAMA BARANG]]," ",""),"-",""),".",""))</f>
        <v>stiptb8000</v>
      </c>
      <c r="B2077">
        <f>IF(BIASA[[#This Row],[CTN]]=0,"",COUNT($B$2:$B2076)+1)</f>
        <v>2075</v>
      </c>
      <c r="C2077" t="s">
        <v>2357</v>
      </c>
      <c r="D2077" s="9" t="s">
        <v>2810</v>
      </c>
      <c r="E2077">
        <f>SUM(BIASA[[#This Row],[AWAL]]-BIASA[[#This Row],[KELUAR]])</f>
        <v>34</v>
      </c>
      <c r="F2077">
        <v>34</v>
      </c>
      <c r="G2077" t="str">
        <f>IFERROR(INDEX(masuk[CTN],MATCH("B"&amp;ROW()-ROWS($A$1:$A$2),masuk[id],0)),"")</f>
        <v/>
      </c>
      <c r="H2077">
        <f>SUMIF(keluar[concat],BIASA[[#This Row],[concat]],keluar[CTN])</f>
        <v>0</v>
      </c>
      <c r="I2077" s="16" t="str">
        <f>IF(BIASA[[#This Row],[CTN]]=BIASA[[#This Row],[AWAL]],"",BIASA[[#This Row],[CTN]])</f>
        <v/>
      </c>
    </row>
    <row r="2078" spans="1:9" x14ac:dyDescent="0.25">
      <c r="A2078" t="str">
        <f>LOWER(SUBSTITUTE(SUBSTITUTE(SUBSTITUTE(BIASA[[#This Row],[NAMA BARANG]]," ",""),"-",""),".",""))</f>
        <v>stiptb8059</v>
      </c>
      <c r="B2078">
        <f>IF(BIASA[[#This Row],[CTN]]=0,"",COUNT($B$2:$B2077)+1)</f>
        <v>2076</v>
      </c>
      <c r="C2078" t="s">
        <v>2358</v>
      </c>
      <c r="D2078" s="9" t="s">
        <v>2810</v>
      </c>
      <c r="E2078">
        <f>SUM(BIASA[[#This Row],[AWAL]]-BIASA[[#This Row],[KELUAR]])</f>
        <v>63</v>
      </c>
      <c r="F2078">
        <v>63</v>
      </c>
      <c r="G2078" t="str">
        <f>IFERROR(INDEX(masuk[CTN],MATCH("B"&amp;ROW()-ROWS($A$1:$A$2),masuk[id],0)),"")</f>
        <v/>
      </c>
      <c r="H2078">
        <f>SUMIF(keluar[concat],BIASA[[#This Row],[concat]],keluar[CTN])</f>
        <v>0</v>
      </c>
      <c r="I2078" s="16" t="str">
        <f>IF(BIASA[[#This Row],[CTN]]=BIASA[[#This Row],[AWAL]],"",BIASA[[#This Row],[CTN]])</f>
        <v/>
      </c>
    </row>
    <row r="2079" spans="1:9" x14ac:dyDescent="0.25">
      <c r="A2079" t="str">
        <f>LOWER(SUBSTITUTE(SUBSTITUTE(SUBSTITUTE(BIASA[[#This Row],[NAMA BARANG]]," ",""),"-",""),".",""))</f>
        <v>stiptb8066</v>
      </c>
      <c r="B2079">
        <f>IF(BIASA[[#This Row],[CTN]]=0,"",COUNT($B$2:$B2078)+1)</f>
        <v>2077</v>
      </c>
      <c r="C2079" t="s">
        <v>2359</v>
      </c>
      <c r="D2079" s="9" t="s">
        <v>2810</v>
      </c>
      <c r="E2079">
        <f>SUM(BIASA[[#This Row],[AWAL]]-BIASA[[#This Row],[KELUAR]])</f>
        <v>31</v>
      </c>
      <c r="F2079">
        <v>31</v>
      </c>
      <c r="G2079" t="str">
        <f>IFERROR(INDEX(masuk[CTN],MATCH("B"&amp;ROW()-ROWS($A$1:$A$2),masuk[id],0)),"")</f>
        <v/>
      </c>
      <c r="H2079">
        <f>SUMIF(keluar[concat],BIASA[[#This Row],[concat]],keluar[CTN])</f>
        <v>0</v>
      </c>
      <c r="I2079" s="16" t="str">
        <f>IF(BIASA[[#This Row],[CTN]]=BIASA[[#This Row],[AWAL]],"",BIASA[[#This Row],[CTN]])</f>
        <v/>
      </c>
    </row>
    <row r="2080" spans="1:9" x14ac:dyDescent="0.25">
      <c r="A2080" t="str">
        <f>LOWER(SUBSTITUTE(SUBSTITUTE(SUBSTITUTE(BIASA[[#This Row],[NAMA BARANG]]," ",""),"-",""),".",""))</f>
        <v>stiptb9856(30)</v>
      </c>
      <c r="B2080">
        <f>IF(BIASA[[#This Row],[CTN]]=0,"",COUNT($B$2:$B2079)+1)</f>
        <v>2078</v>
      </c>
      <c r="C2080" t="s">
        <v>2360</v>
      </c>
      <c r="D2080" s="9" t="s">
        <v>233</v>
      </c>
      <c r="E2080">
        <f>SUM(BIASA[[#This Row],[AWAL]]-BIASA[[#This Row],[KELUAR]])</f>
        <v>18</v>
      </c>
      <c r="F2080">
        <v>18</v>
      </c>
      <c r="G2080" t="str">
        <f>IFERROR(INDEX(masuk[CTN],MATCH("B"&amp;ROW()-ROWS($A$1:$A$2),masuk[id],0)),"")</f>
        <v/>
      </c>
      <c r="H2080">
        <f>SUMIF(keluar[concat],BIASA[[#This Row],[concat]],keluar[CTN])</f>
        <v>0</v>
      </c>
      <c r="I2080" s="16" t="str">
        <f>IF(BIASA[[#This Row],[CTN]]=BIASA[[#This Row],[AWAL]],"",BIASA[[#This Row],[CTN]])</f>
        <v/>
      </c>
    </row>
    <row r="2081" spans="1:9" x14ac:dyDescent="0.25">
      <c r="A2081" t="str">
        <f>LOWER(SUBSTITUTE(SUBSTITUTE(SUBSTITUTE(BIASA[[#This Row],[NAMA BARANG]]," ",""),"-",""),".",""))</f>
        <v>stiptb9865(36)</v>
      </c>
      <c r="B2081">
        <f>IF(BIASA[[#This Row],[CTN]]=0,"",COUNT($B$2:$B2080)+1)</f>
        <v>2079</v>
      </c>
      <c r="C2081" t="s">
        <v>2361</v>
      </c>
      <c r="D2081" s="9" t="s">
        <v>233</v>
      </c>
      <c r="E2081">
        <f>SUM(BIASA[[#This Row],[AWAL]]-BIASA[[#This Row],[KELUAR]])</f>
        <v>9</v>
      </c>
      <c r="F2081">
        <v>9</v>
      </c>
      <c r="G2081" t="str">
        <f>IFERROR(INDEX(masuk[CTN],MATCH("B"&amp;ROW()-ROWS($A$1:$A$2),masuk[id],0)),"")</f>
        <v/>
      </c>
      <c r="H2081">
        <f>SUMIF(keluar[concat],BIASA[[#This Row],[concat]],keluar[CTN])</f>
        <v>0</v>
      </c>
      <c r="I2081" s="16" t="str">
        <f>IF(BIASA[[#This Row],[CTN]]=BIASA[[#This Row],[AWAL]],"",BIASA[[#This Row],[CTN]])</f>
        <v/>
      </c>
    </row>
    <row r="2082" spans="1:9" x14ac:dyDescent="0.25">
      <c r="A2082" t="str">
        <f>LOWER(SUBSTITUTE(SUBSTITUTE(SUBSTITUTE(BIASA[[#This Row],[NAMA BARANG]]," ",""),"-",""),".",""))</f>
        <v>stiptb9866(60)</v>
      </c>
      <c r="B2082">
        <f>IF(BIASA[[#This Row],[CTN]]=0,"",COUNT($B$2:$B2081)+1)</f>
        <v>2080</v>
      </c>
      <c r="C2082" t="s">
        <v>2362</v>
      </c>
      <c r="D2082" s="9" t="s">
        <v>208</v>
      </c>
      <c r="E2082">
        <f>SUM(BIASA[[#This Row],[AWAL]]-BIASA[[#This Row],[KELUAR]])</f>
        <v>24</v>
      </c>
      <c r="F2082">
        <v>24</v>
      </c>
      <c r="G2082" t="str">
        <f>IFERROR(INDEX(masuk[CTN],MATCH("B"&amp;ROW()-ROWS($A$1:$A$2),masuk[id],0)),"")</f>
        <v/>
      </c>
      <c r="H2082">
        <f>SUMIF(keluar[concat],BIASA[[#This Row],[concat]],keluar[CTN])</f>
        <v>0</v>
      </c>
      <c r="I2082" s="16" t="str">
        <f>IF(BIASA[[#This Row],[CTN]]=BIASA[[#This Row],[AWAL]],"",BIASA[[#This Row],[CTN]])</f>
        <v/>
      </c>
    </row>
    <row r="2083" spans="1:9" x14ac:dyDescent="0.25">
      <c r="A2083" t="str">
        <f>LOWER(SUBSTITUTE(SUBSTITUTE(SUBSTITUTE(BIASA[[#This Row],[NAMA BARANG]]," ",""),"-",""),".",""))</f>
        <v>stiptoples134(1x50)panda</v>
      </c>
      <c r="B2083">
        <f>IF(BIASA[[#This Row],[CTN]]=0,"",COUNT($B$2:$B2082)+1)</f>
        <v>2081</v>
      </c>
      <c r="C2083" t="s">
        <v>2363</v>
      </c>
      <c r="D2083" s="9" t="s">
        <v>2914</v>
      </c>
      <c r="E2083">
        <f>SUM(BIASA[[#This Row],[AWAL]]-BIASA[[#This Row],[KELUAR]])</f>
        <v>12</v>
      </c>
      <c r="F2083">
        <v>12</v>
      </c>
      <c r="G2083" t="str">
        <f>IFERROR(INDEX(masuk[CTN],MATCH("B"&amp;ROW()-ROWS($A$1:$A$2),masuk[id],0)),"")</f>
        <v/>
      </c>
      <c r="H2083">
        <f>SUMIF(keluar[concat],BIASA[[#This Row],[concat]],keluar[CTN])</f>
        <v>0</v>
      </c>
      <c r="I2083" s="16" t="str">
        <f>IF(BIASA[[#This Row],[CTN]]=BIASA[[#This Row],[AWAL]],"",BIASA[[#This Row],[CTN]])</f>
        <v/>
      </c>
    </row>
    <row r="2084" spans="1:9" x14ac:dyDescent="0.25">
      <c r="A2084" t="str">
        <f>LOWER(SUBSTITUTE(SUBSTITUTE(SUBSTITUTE(BIASA[[#This Row],[NAMA BARANG]]," ",""),"-",""),".",""))</f>
        <v>stiptrifello300b</v>
      </c>
      <c r="B2084">
        <f>IF(BIASA[[#This Row],[CTN]]=0,"",COUNT($B$2:$B2083)+1)</f>
        <v>2082</v>
      </c>
      <c r="C2084" t="s">
        <v>2364</v>
      </c>
      <c r="D2084" s="9" t="s">
        <v>2889</v>
      </c>
      <c r="E2084">
        <f>SUM(BIASA[[#This Row],[AWAL]]-BIASA[[#This Row],[KELUAR]])</f>
        <v>2</v>
      </c>
      <c r="F2084">
        <v>2</v>
      </c>
      <c r="G2084" t="str">
        <f>IFERROR(INDEX(masuk[CTN],MATCH("B"&amp;ROW()-ROWS($A$1:$A$2),masuk[id],0)),"")</f>
        <v/>
      </c>
      <c r="H2084">
        <f>SUMIF(keluar[concat],BIASA[[#This Row],[concat]],keluar[CTN])</f>
        <v>0</v>
      </c>
      <c r="I2084" s="16" t="str">
        <f>IF(BIASA[[#This Row],[CTN]]=BIASA[[#This Row],[AWAL]],"",BIASA[[#This Row],[CTN]])</f>
        <v/>
      </c>
    </row>
    <row r="2085" spans="1:9" x14ac:dyDescent="0.25">
      <c r="A2085" t="str">
        <f>LOWER(SUBSTITUTE(SUBSTITUTE(SUBSTITUTE(BIASA[[#This Row],[NAMA BARANG]]," ",""),"-",""),".",""))</f>
        <v>stiptrifellotf377(@24)</v>
      </c>
      <c r="B2085">
        <f>IF(BIASA[[#This Row],[CTN]]=0,"",COUNT($B$2:$B2084)+1)</f>
        <v>2083</v>
      </c>
      <c r="C2085" t="s">
        <v>2365</v>
      </c>
      <c r="D2085" s="9" t="s">
        <v>238</v>
      </c>
      <c r="E2085">
        <f>SUM(BIASA[[#This Row],[AWAL]]-BIASA[[#This Row],[KELUAR]])</f>
        <v>4</v>
      </c>
      <c r="F2085">
        <v>4</v>
      </c>
      <c r="G2085" t="str">
        <f>IFERROR(INDEX(masuk[CTN],MATCH("B"&amp;ROW()-ROWS($A$1:$A$2),masuk[id],0)),"")</f>
        <v/>
      </c>
      <c r="H2085">
        <f>SUMIF(keluar[concat],BIASA[[#This Row],[concat]],keluar[CTN])</f>
        <v>0</v>
      </c>
      <c r="I2085" s="16" t="str">
        <f>IF(BIASA[[#This Row],[CTN]]=BIASA[[#This Row],[AWAL]],"",BIASA[[#This Row],[CTN]])</f>
        <v/>
      </c>
    </row>
    <row r="2086" spans="1:9" x14ac:dyDescent="0.25">
      <c r="A2086" t="str">
        <f>LOWER(SUBSTITUTE(SUBSTITUTE(SUBSTITUTE(BIASA[[#This Row],[NAMA BARANG]]," ",""),"-",""),".",""))</f>
        <v>stip+asahanm78(30)</v>
      </c>
      <c r="B2086">
        <f>IF(BIASA[[#This Row],[CTN]]=0,"",COUNT($B$2:$B2085)+1)</f>
        <v>2084</v>
      </c>
      <c r="C2086" t="s">
        <v>2366</v>
      </c>
      <c r="D2086" s="9" t="s">
        <v>226</v>
      </c>
      <c r="E2086">
        <f>SUM(BIASA[[#This Row],[AWAL]]-BIASA[[#This Row],[KELUAR]])</f>
        <v>2</v>
      </c>
      <c r="F2086">
        <v>2</v>
      </c>
      <c r="G2086" t="str">
        <f>IFERROR(INDEX(masuk[CTN],MATCH("B"&amp;ROW()-ROWS($A$1:$A$2),masuk[id],0)),"")</f>
        <v/>
      </c>
      <c r="H2086">
        <f>SUMIF(keluar[concat],BIASA[[#This Row],[concat]],keluar[CTN])</f>
        <v>0</v>
      </c>
      <c r="I2086" s="16" t="str">
        <f>IF(BIASA[[#This Row],[CTN]]=BIASA[[#This Row],[AWAL]],"",BIASA[[#This Row],[CTN]])</f>
        <v/>
      </c>
    </row>
    <row r="2087" spans="1:9" x14ac:dyDescent="0.25">
      <c r="A2087" t="str">
        <f>LOWER(SUBSTITUTE(SUBSTITUTE(SUBSTITUTE(BIASA[[#This Row],[NAMA BARANG]]," ",""),"-",""),".",""))</f>
        <v>stopmapbatikvp</v>
      </c>
      <c r="B2087">
        <f>IF(BIASA[[#This Row],[CTN]]=0,"",COUNT($B$2:$B2086)+1)</f>
        <v>2085</v>
      </c>
      <c r="C2087" t="s">
        <v>2367</v>
      </c>
      <c r="D2087" s="9" t="s">
        <v>2781</v>
      </c>
      <c r="E2087">
        <f>SUM(BIASA[[#This Row],[AWAL]]-BIASA[[#This Row],[KELUAR]])</f>
        <v>3</v>
      </c>
      <c r="F2087">
        <v>3</v>
      </c>
      <c r="G2087" t="str">
        <f>IFERROR(INDEX(masuk[CTN],MATCH("B"&amp;ROW()-ROWS($A$1:$A$2),masuk[id],0)),"")</f>
        <v/>
      </c>
      <c r="H2087">
        <f>SUMIF(keluar[concat],BIASA[[#This Row],[concat]],keluar[CTN])</f>
        <v>0</v>
      </c>
      <c r="I2087" s="16" t="str">
        <f>IF(BIASA[[#This Row],[CTN]]=BIASA[[#This Row],[AWAL]],"",BIASA[[#This Row],[CTN]])</f>
        <v/>
      </c>
    </row>
    <row r="2088" spans="1:9" x14ac:dyDescent="0.25">
      <c r="A2088" t="str">
        <f>LOWER(SUBSTITUTE(SUBSTITUTE(SUBSTITUTE(BIASA[[#This Row],[NAMA BARANG]]," ",""),"-",""),".",""))</f>
        <v>stopmapjersey</v>
      </c>
      <c r="B2088">
        <f>IF(BIASA[[#This Row],[CTN]]=0,"",COUNT($B$2:$B2087)+1)</f>
        <v>2086</v>
      </c>
      <c r="C2088" t="s">
        <v>2368</v>
      </c>
      <c r="D2088" s="9" t="s">
        <v>3039</v>
      </c>
      <c r="E2088">
        <f>SUM(BIASA[[#This Row],[AWAL]]-BIASA[[#This Row],[KELUAR]])</f>
        <v>4</v>
      </c>
      <c r="F2088">
        <v>4</v>
      </c>
      <c r="G2088" t="str">
        <f>IFERROR(INDEX(masuk[CTN],MATCH("B"&amp;ROW()-ROWS($A$1:$A$2),masuk[id],0)),"")</f>
        <v/>
      </c>
      <c r="H2088">
        <f>SUMIF(keluar[concat],BIASA[[#This Row],[concat]],keluar[CTN])</f>
        <v>0</v>
      </c>
      <c r="I2088" s="16" t="str">
        <f>IF(BIASA[[#This Row],[CTN]]=BIASA[[#This Row],[AWAL]],"",BIASA[[#This Row],[CTN]])</f>
        <v/>
      </c>
    </row>
    <row r="2089" spans="1:9" x14ac:dyDescent="0.25">
      <c r="A2089" t="str">
        <f>LOWER(SUBSTITUTE(SUBSTITUTE(SUBSTITUTE(BIASA[[#This Row],[NAMA BARANG]]," ",""),"-",""),".",""))</f>
        <v>suling900trend</v>
      </c>
      <c r="B2089">
        <f>IF(BIASA[[#This Row],[CTN]]=0,"",COUNT($B$2:$B2088)+1)</f>
        <v>2087</v>
      </c>
      <c r="C2089" t="s">
        <v>2369</v>
      </c>
      <c r="D2089" s="9" t="s">
        <v>227</v>
      </c>
      <c r="E2089">
        <f>SUM(BIASA[[#This Row],[AWAL]]-BIASA[[#This Row],[KELUAR]])</f>
        <v>3</v>
      </c>
      <c r="F2089">
        <v>3</v>
      </c>
      <c r="G2089" t="str">
        <f>IFERROR(INDEX(masuk[CTN],MATCH("B"&amp;ROW()-ROWS($A$1:$A$2),masuk[id],0)),"")</f>
        <v/>
      </c>
      <c r="H2089">
        <f>SUMIF(keluar[concat],BIASA[[#This Row],[concat]],keluar[CTN])</f>
        <v>0</v>
      </c>
      <c r="I2089" s="16" t="str">
        <f>IF(BIASA[[#This Row],[CTN]]=BIASA[[#This Row],[AWAL]],"",BIASA[[#This Row],[CTN]])</f>
        <v/>
      </c>
    </row>
    <row r="2090" spans="1:9" x14ac:dyDescent="0.25">
      <c r="A2090" t="str">
        <f>LOWER(SUBSTITUTE(SUBSTITUTE(SUBSTITUTE(BIASA[[#This Row],[NAMA BARANG]]," ",""),"-",""),".",""))</f>
        <v>superboxtoplatp/sb</v>
      </c>
      <c r="B2090">
        <f>IF(BIASA[[#This Row],[CTN]]=0,"",COUNT($B$2:$B2089)+1)</f>
        <v>2088</v>
      </c>
      <c r="C2090" t="s">
        <v>2370</v>
      </c>
      <c r="D2090" s="9" t="s">
        <v>230</v>
      </c>
      <c r="E2090">
        <f>SUM(BIASA[[#This Row],[AWAL]]-BIASA[[#This Row],[KELUAR]])</f>
        <v>6</v>
      </c>
      <c r="F2090">
        <v>6</v>
      </c>
      <c r="G2090" t="str">
        <f>IFERROR(INDEX(masuk[CTN],MATCH("B"&amp;ROW()-ROWS($A$1:$A$2),masuk[id],0)),"")</f>
        <v/>
      </c>
      <c r="H2090">
        <f>SUMIF(keluar[concat],BIASA[[#This Row],[concat]],keluar[CTN])</f>
        <v>0</v>
      </c>
      <c r="I2090" s="16" t="str">
        <f>IF(BIASA[[#This Row],[CTN]]=BIASA[[#This Row],[AWAL]],"",BIASA[[#This Row],[CTN]])</f>
        <v/>
      </c>
    </row>
    <row r="2091" spans="1:9" x14ac:dyDescent="0.25">
      <c r="A2091" t="str">
        <f>LOWER(SUBSTITUTE(SUBSTITUTE(SUBSTITUTE(BIASA[[#This Row],[NAMA BARANG]]," ",""),"-",""),".",""))</f>
        <v>talicantolht</v>
      </c>
      <c r="B2091">
        <f>IF(BIASA[[#This Row],[CTN]]=0,"",COUNT($B$2:$B2090)+1)</f>
        <v>2089</v>
      </c>
      <c r="C2091" t="s">
        <v>2371</v>
      </c>
      <c r="D2091" s="9">
        <v>600</v>
      </c>
      <c r="E2091">
        <f>SUM(BIASA[[#This Row],[AWAL]]-BIASA[[#This Row],[KELUAR]])</f>
        <v>1</v>
      </c>
      <c r="F2091">
        <v>1</v>
      </c>
      <c r="G2091" t="str">
        <f>IFERROR(INDEX(masuk[CTN],MATCH("B"&amp;ROW()-ROWS($A$1:$A$2),masuk[id],0)),"")</f>
        <v/>
      </c>
      <c r="H2091">
        <f>SUMIF(keluar[concat],BIASA[[#This Row],[concat]],keluar[CTN])</f>
        <v>0</v>
      </c>
      <c r="I2091" s="16" t="str">
        <f>IF(BIASA[[#This Row],[CTN]]=BIASA[[#This Row],[AWAL]],"",BIASA[[#This Row],[CTN]])</f>
        <v/>
      </c>
    </row>
    <row r="2092" spans="1:9" x14ac:dyDescent="0.25">
      <c r="A2092" t="str">
        <f>LOWER(SUBSTITUTE(SUBSTITUTE(SUBSTITUTE(BIASA[[#This Row],[NAMA BARANG]]," ",""),"-",""),".",""))</f>
        <v>talicantolplastikb</v>
      </c>
      <c r="B2092">
        <f>IF(BIASA[[#This Row],[CTN]]=0,"",COUNT($B$2:$B2091)+1)</f>
        <v>2090</v>
      </c>
      <c r="C2092" t="s">
        <v>2372</v>
      </c>
      <c r="D2092" s="9">
        <v>5000</v>
      </c>
      <c r="E2092">
        <f>SUM(BIASA[[#This Row],[AWAL]]-BIASA[[#This Row],[KELUAR]])</f>
        <v>2</v>
      </c>
      <c r="F2092">
        <v>2</v>
      </c>
      <c r="G2092" t="str">
        <f>IFERROR(INDEX(masuk[CTN],MATCH("B"&amp;ROW()-ROWS($A$1:$A$2),masuk[id],0)),"")</f>
        <v/>
      </c>
      <c r="H2092">
        <f>SUMIF(keluar[concat],BIASA[[#This Row],[concat]],keluar[CTN])</f>
        <v>0</v>
      </c>
      <c r="I2092" s="16" t="str">
        <f>IF(BIASA[[#This Row],[CTN]]=BIASA[[#This Row],[AWAL]],"",BIASA[[#This Row],[CTN]])</f>
        <v/>
      </c>
    </row>
    <row r="2093" spans="1:9" x14ac:dyDescent="0.25">
      <c r="A2093" t="str">
        <f>LOWER(SUBSTITUTE(SUBSTITUTE(SUBSTITUTE(BIASA[[#This Row],[NAMA BARANG]]," ",""),"-",""),".",""))</f>
        <v>talicantolplastikm</v>
      </c>
      <c r="B2093">
        <f>IF(BIASA[[#This Row],[CTN]]=0,"",COUNT($B$2:$B2092)+1)</f>
        <v>2091</v>
      </c>
      <c r="C2093" t="s">
        <v>2373</v>
      </c>
      <c r="D2093" s="9">
        <v>5000</v>
      </c>
      <c r="E2093">
        <f>SUM(BIASA[[#This Row],[AWAL]]-BIASA[[#This Row],[KELUAR]])</f>
        <v>2</v>
      </c>
      <c r="F2093">
        <v>2</v>
      </c>
      <c r="G2093" t="str">
        <f>IFERROR(INDEX(masuk[CTN],MATCH("B"&amp;ROW()-ROWS($A$1:$A$2),masuk[id],0)),"")</f>
        <v/>
      </c>
      <c r="H2093">
        <f>SUMIF(keluar[concat],BIASA[[#This Row],[concat]],keluar[CTN])</f>
        <v>0</v>
      </c>
      <c r="I2093" s="16" t="str">
        <f>IF(BIASA[[#This Row],[CTN]]=BIASA[[#This Row],[AWAL]],"",BIASA[[#This Row],[CTN]])</f>
        <v/>
      </c>
    </row>
    <row r="2094" spans="1:9" x14ac:dyDescent="0.25">
      <c r="A2094" t="str">
        <f>LOWER(SUBSTITUTE(SUBSTITUTE(SUBSTITUTE(BIASA[[#This Row],[NAMA BARANG]]," ",""),"-",""),".",""))</f>
        <v>talijepithtbiasagading</v>
      </c>
      <c r="B2094">
        <f>IF(BIASA[[#This Row],[CTN]]=0,"",COUNT($B$2:$B2093)+1)</f>
        <v>2092</v>
      </c>
      <c r="C2094" t="s">
        <v>2374</v>
      </c>
      <c r="D2094" s="9">
        <v>5000</v>
      </c>
      <c r="E2094">
        <f>SUM(BIASA[[#This Row],[AWAL]]-BIASA[[#This Row],[KELUAR]])</f>
        <v>3</v>
      </c>
      <c r="F2094">
        <v>3</v>
      </c>
      <c r="G2094" t="str">
        <f>IFERROR(INDEX(masuk[CTN],MATCH("B"&amp;ROW()-ROWS($A$1:$A$2),masuk[id],0)),"")</f>
        <v/>
      </c>
      <c r="H2094">
        <f>SUMIF(keluar[concat],BIASA[[#This Row],[concat]],keluar[CTN])</f>
        <v>0</v>
      </c>
      <c r="I2094" s="16" t="str">
        <f>IF(BIASA[[#This Row],[CTN]]=BIASA[[#This Row],[AWAL]],"",BIASA[[#This Row],[CTN]])</f>
        <v/>
      </c>
    </row>
    <row r="2095" spans="1:9" x14ac:dyDescent="0.25">
      <c r="A2095" t="str">
        <f>LOWER(SUBSTITUTE(SUBSTITUTE(SUBSTITUTE(BIASA[[#This Row],[NAMA BARANG]]," ",""),"-",""),".",""))</f>
        <v>talijepitkilapbiru/idcardgadingbiru</v>
      </c>
      <c r="B2095">
        <f>IF(BIASA[[#This Row],[CTN]]=0,"",COUNT($B$2:$B2094)+1)</f>
        <v>2093</v>
      </c>
      <c r="C2095" t="s">
        <v>2375</v>
      </c>
      <c r="D2095" s="9">
        <v>5000</v>
      </c>
      <c r="E2095">
        <f>SUM(BIASA[[#This Row],[AWAL]]-BIASA[[#This Row],[KELUAR]])</f>
        <v>2</v>
      </c>
      <c r="F2095">
        <v>2</v>
      </c>
      <c r="G2095" t="str">
        <f>IFERROR(INDEX(masuk[CTN],MATCH("B"&amp;ROW()-ROWS($A$1:$A$2),masuk[id],0)),"")</f>
        <v/>
      </c>
      <c r="H2095">
        <f>SUMIF(keluar[concat],BIASA[[#This Row],[concat]],keluar[CTN])</f>
        <v>0</v>
      </c>
      <c r="I2095" s="16" t="str">
        <f>IF(BIASA[[#This Row],[CTN]]=BIASA[[#This Row],[AWAL]],"",BIASA[[#This Row],[CTN]])</f>
        <v/>
      </c>
    </row>
    <row r="2096" spans="1:9" x14ac:dyDescent="0.25">
      <c r="A2096" t="str">
        <f>LOWER(SUBSTITUTE(SUBSTITUTE(SUBSTITUTE(BIASA[[#This Row],[NAMA BARANG]]," ",""),"-",""),".",""))</f>
        <v>talijepitmetalikk806m</v>
      </c>
      <c r="B2096">
        <f>IF(BIASA[[#This Row],[CTN]]=0,"",COUNT($B$2:$B2095)+1)</f>
        <v>2094</v>
      </c>
      <c r="C2096" t="s">
        <v>2376</v>
      </c>
      <c r="D2096" s="9">
        <v>5000</v>
      </c>
      <c r="E2096">
        <f>SUM(BIASA[[#This Row],[AWAL]]-BIASA[[#This Row],[KELUAR]])</f>
        <v>4</v>
      </c>
      <c r="F2096">
        <v>4</v>
      </c>
      <c r="G2096" t="str">
        <f>IFERROR(INDEX(masuk[CTN],MATCH("B"&amp;ROW()-ROWS($A$1:$A$2),masuk[id],0)),"")</f>
        <v/>
      </c>
      <c r="H2096">
        <f>SUMIF(keluar[concat],BIASA[[#This Row],[concat]],keluar[CTN])</f>
        <v>0</v>
      </c>
      <c r="I2096" s="16" t="str">
        <f>IF(BIASA[[#This Row],[CTN]]=BIASA[[#This Row],[AWAL]],"",BIASA[[#This Row],[CTN]])</f>
        <v/>
      </c>
    </row>
    <row r="2097" spans="1:9" x14ac:dyDescent="0.25">
      <c r="A2097" t="str">
        <f>LOWER(SUBSTITUTE(SUBSTITUTE(SUBSTITUTE(BIASA[[#This Row],[NAMA BARANG]]," ",""),"-",""),".",""))</f>
        <v>talijepitacantolhj</v>
      </c>
      <c r="B2097">
        <f>IF(BIASA[[#This Row],[CTN]]=0,"",COUNT($B$2:$B2096)+1)</f>
        <v>2095</v>
      </c>
      <c r="C2097" t="s">
        <v>2377</v>
      </c>
      <c r="D2097" s="9">
        <v>6000</v>
      </c>
      <c r="E2097">
        <f>SUM(BIASA[[#This Row],[AWAL]]-BIASA[[#This Row],[KELUAR]])</f>
        <v>15</v>
      </c>
      <c r="F2097">
        <v>15</v>
      </c>
      <c r="G2097" t="str">
        <f>IFERROR(INDEX(masuk[CTN],MATCH("B"&amp;ROW()-ROWS($A$1:$A$2),masuk[id],0)),"")</f>
        <v/>
      </c>
      <c r="H2097">
        <f>SUMIF(keluar[concat],BIASA[[#This Row],[concat]],keluar[CTN])</f>
        <v>0</v>
      </c>
      <c r="I2097" s="16" t="str">
        <f>IF(BIASA[[#This Row],[CTN]]=BIASA[[#This Row],[AWAL]],"",BIASA[[#This Row],[CTN]])</f>
        <v/>
      </c>
    </row>
    <row r="2098" spans="1:9" x14ac:dyDescent="0.25">
      <c r="A2098" t="str">
        <f>LOWER(SUBSTITUTE(SUBSTITUTE(SUBSTITUTE(BIASA[[#This Row],[NAMA BARANG]]," ",""),"-",""),".",""))</f>
        <v>talijepitacantolk</v>
      </c>
      <c r="B2098">
        <f>IF(BIASA[[#This Row],[CTN]]=0,"",COUNT($B$2:$B2097)+1)</f>
        <v>2096</v>
      </c>
      <c r="C2098" t="s">
        <v>2378</v>
      </c>
      <c r="D2098" s="9">
        <v>6000</v>
      </c>
      <c r="E2098">
        <f>SUM(BIASA[[#This Row],[AWAL]]-BIASA[[#This Row],[KELUAR]])</f>
        <v>33</v>
      </c>
      <c r="F2098">
        <v>33</v>
      </c>
      <c r="G2098" t="str">
        <f>IFERROR(INDEX(masuk[CTN],MATCH("B"&amp;ROW()-ROWS($A$1:$A$2),masuk[id],0)),"")</f>
        <v/>
      </c>
      <c r="H2098">
        <f>SUMIF(keluar[concat],BIASA[[#This Row],[concat]],keluar[CTN])</f>
        <v>0</v>
      </c>
      <c r="I2098" s="16" t="str">
        <f>IF(BIASA[[#This Row],[CTN]]=BIASA[[#This Row],[AWAL]],"",BIASA[[#This Row],[CTN]])</f>
        <v/>
      </c>
    </row>
    <row r="2099" spans="1:9" x14ac:dyDescent="0.25">
      <c r="A2099" t="str">
        <f>LOWER(SUBSTITUTE(SUBSTITUTE(SUBSTITUTE(BIASA[[#This Row],[NAMA BARANG]]," ",""),"-",""),".",""))</f>
        <v>talijepitacantolm</v>
      </c>
      <c r="B2099">
        <f>IF(BIASA[[#This Row],[CTN]]=0,"",COUNT($B$2:$B2098)+1)</f>
        <v>2097</v>
      </c>
      <c r="C2099" t="s">
        <v>2379</v>
      </c>
      <c r="D2099" s="9">
        <v>6000</v>
      </c>
      <c r="E2099">
        <f>SUM(BIASA[[#This Row],[AWAL]]-BIASA[[#This Row],[KELUAR]])</f>
        <v>21</v>
      </c>
      <c r="F2099">
        <v>21</v>
      </c>
      <c r="G2099" t="str">
        <f>IFERROR(INDEX(masuk[CTN],MATCH("B"&amp;ROW()-ROWS($A$1:$A$2),masuk[id],0)),"")</f>
        <v/>
      </c>
      <c r="H2099">
        <f>SUMIF(keluar[concat],BIASA[[#This Row],[concat]],keluar[CTN])</f>
        <v>0</v>
      </c>
      <c r="I2099" s="16" t="str">
        <f>IF(BIASA[[#This Row],[CTN]]=BIASA[[#This Row],[AWAL]],"",BIASA[[#This Row],[CTN]])</f>
        <v/>
      </c>
    </row>
    <row r="2100" spans="1:9" x14ac:dyDescent="0.25">
      <c r="A2100" t="str">
        <f>LOWER(SUBSTITUTE(SUBSTITUTE(SUBSTITUTE(BIASA[[#This Row],[NAMA BARANG]]," ",""),"-",""),".",""))</f>
        <v>talijepitanyoyobutek(1box=100)kng</v>
      </c>
      <c r="B2100">
        <f>IF(BIASA[[#This Row],[CTN]]=0,"",COUNT($B$2:$B2099)+1)</f>
        <v>2098</v>
      </c>
      <c r="C2100" t="s">
        <v>2380</v>
      </c>
      <c r="D2100" s="9" t="s">
        <v>2838</v>
      </c>
      <c r="E2100">
        <f>SUM(BIASA[[#This Row],[AWAL]]-BIASA[[#This Row],[KELUAR]])</f>
        <v>1</v>
      </c>
      <c r="F2100">
        <v>1</v>
      </c>
      <c r="G2100" t="str">
        <f>IFERROR(INDEX(masuk[CTN],MATCH("B"&amp;ROW()-ROWS($A$1:$A$2),masuk[id],0)),"")</f>
        <v/>
      </c>
      <c r="H2100">
        <f>SUMIF(keluar[concat],BIASA[[#This Row],[concat]],keluar[CTN])</f>
        <v>0</v>
      </c>
      <c r="I2100" s="16" t="str">
        <f>IF(BIASA[[#This Row],[CTN]]=BIASA[[#This Row],[AWAL]],"",BIASA[[#This Row],[CTN]])</f>
        <v/>
      </c>
    </row>
    <row r="2101" spans="1:9" x14ac:dyDescent="0.25">
      <c r="A2101" t="str">
        <f>LOWER(SUBSTITUTE(SUBSTITUTE(SUBSTITUTE(BIASA[[#This Row],[NAMA BARANG]]," ",""),"-",""),".",""))</f>
        <v>talimetalik(kecil)b(8)k(4)ht(2)hj(2)</v>
      </c>
      <c r="B2101">
        <f>IF(BIASA[[#This Row],[CTN]]=0,"",COUNT($B$2:$B2100)+1)</f>
        <v>2099</v>
      </c>
      <c r="C2101" t="s">
        <v>2381</v>
      </c>
      <c r="D2101" s="9">
        <v>500</v>
      </c>
      <c r="E2101">
        <f>SUM(BIASA[[#This Row],[AWAL]]-BIASA[[#This Row],[KELUAR]])</f>
        <v>16</v>
      </c>
      <c r="F2101">
        <v>16</v>
      </c>
      <c r="G2101" t="str">
        <f>IFERROR(INDEX(masuk[CTN],MATCH("B"&amp;ROW()-ROWS($A$1:$A$2),masuk[id],0)),"")</f>
        <v/>
      </c>
      <c r="H2101">
        <f>SUMIF(keluar[concat],BIASA[[#This Row],[concat]],keluar[CTN])</f>
        <v>0</v>
      </c>
      <c r="I2101" s="16" t="str">
        <f>IF(BIASA[[#This Row],[CTN]]=BIASA[[#This Row],[AWAL]],"",BIASA[[#This Row],[CTN]])</f>
        <v/>
      </c>
    </row>
    <row r="2102" spans="1:9" x14ac:dyDescent="0.25">
      <c r="A2102" t="str">
        <f>LOWER(SUBSTITUTE(SUBSTITUTE(SUBSTITUTE(BIASA[[#This Row],[NAMA BARANG]]," ",""),"-",""),".",""))</f>
        <v>talimetalikbht(2)/b(3)/m(1)/k(1)</v>
      </c>
      <c r="B2102">
        <f>IF(BIASA[[#This Row],[CTN]]=0,"",COUNT($B$2:$B2101)+1)</f>
        <v>2100</v>
      </c>
      <c r="C2102" t="s">
        <v>2382</v>
      </c>
      <c r="D2102" s="9">
        <v>300</v>
      </c>
      <c r="E2102">
        <f>SUM(BIASA[[#This Row],[AWAL]]-BIASA[[#This Row],[KELUAR]])</f>
        <v>7</v>
      </c>
      <c r="F2102">
        <v>7</v>
      </c>
      <c r="G2102" t="str">
        <f>IFERROR(INDEX(masuk[CTN],MATCH("B"&amp;ROW()-ROWS($A$1:$A$2),masuk[id],0)),"")</f>
        <v/>
      </c>
      <c r="H2102">
        <f>SUMIF(keluar[concat],BIASA[[#This Row],[concat]],keluar[CTN])</f>
        <v>0</v>
      </c>
      <c r="I2102" s="16" t="str">
        <f>IF(BIASA[[#This Row],[CTN]]=BIASA[[#This Row],[AWAL]],"",BIASA[[#This Row],[CTN]])</f>
        <v/>
      </c>
    </row>
    <row r="2103" spans="1:9" x14ac:dyDescent="0.25">
      <c r="A2103" t="str">
        <f>LOWER(SUBSTITUTE(SUBSTITUTE(SUBSTITUTE(BIASA[[#This Row],[NAMA BARANG]]," ",""),"-",""),".",""))</f>
        <v>talimetalikhj/k/mbesar</v>
      </c>
      <c r="B2103">
        <f>IF(BIASA[[#This Row],[CTN]]=0,"",COUNT($B$2:$B2102)+1)</f>
        <v>2101</v>
      </c>
      <c r="C2103" t="s">
        <v>2383</v>
      </c>
      <c r="D2103" s="9" t="s">
        <v>2918</v>
      </c>
      <c r="E2103">
        <f>SUM(BIASA[[#This Row],[AWAL]]-BIASA[[#This Row],[KELUAR]])</f>
        <v>1</v>
      </c>
      <c r="F2103">
        <v>1</v>
      </c>
      <c r="G2103" t="str">
        <f>IFERROR(INDEX(masuk[CTN],MATCH("B"&amp;ROW()-ROWS($A$1:$A$2),masuk[id],0)),"")</f>
        <v/>
      </c>
      <c r="H2103">
        <f>SUMIF(keluar[concat],BIASA[[#This Row],[concat]],keluar[CTN])</f>
        <v>0</v>
      </c>
      <c r="I2103" s="16" t="str">
        <f>IF(BIASA[[#This Row],[CTN]]=BIASA[[#This Row],[AWAL]],"",BIASA[[#This Row],[CTN]])</f>
        <v/>
      </c>
    </row>
    <row r="2104" spans="1:9" x14ac:dyDescent="0.25">
      <c r="A2104" t="str">
        <f>LOWER(SUBSTITUTE(SUBSTITUTE(SUBSTITUTE(BIASA[[#This Row],[NAMA BARANG]]," ",""),"-",""),".",""))</f>
        <v>taliplk1004dy31x38talikur</v>
      </c>
      <c r="B2104">
        <f>IF(BIASA[[#This Row],[CTN]]=0,"",COUNT($B$2:$B2103)+1)</f>
        <v>2102</v>
      </c>
      <c r="C2104" t="s">
        <v>2384</v>
      </c>
      <c r="D2104" s="9" t="s">
        <v>217</v>
      </c>
      <c r="E2104">
        <f>SUM(BIASA[[#This Row],[AWAL]]-BIASA[[#This Row],[KELUAR]])</f>
        <v>1</v>
      </c>
      <c r="F2104">
        <v>1</v>
      </c>
      <c r="G2104" t="str">
        <f>IFERROR(INDEX(masuk[CTN],MATCH("B"&amp;ROW()-ROWS($A$1:$A$2),masuk[id],0)),"")</f>
        <v/>
      </c>
      <c r="H2104">
        <f>SUMIF(keluar[concat],BIASA[[#This Row],[concat]],keluar[CTN])</f>
        <v>0</v>
      </c>
      <c r="I2104" s="16" t="str">
        <f>IF(BIASA[[#This Row],[CTN]]=BIASA[[#This Row],[AWAL]],"",BIASA[[#This Row],[CTN]])</f>
        <v/>
      </c>
    </row>
    <row r="2105" spans="1:9" x14ac:dyDescent="0.25">
      <c r="A2105" t="str">
        <f>LOWER(SUBSTITUTE(SUBSTITUTE(SUBSTITUTE(BIASA[[#This Row],[NAMA BARANG]]," ",""),"-",""),".",""))</f>
        <v>talitransparantyoyomontanahj(23)/b(14)</v>
      </c>
      <c r="B2105">
        <f>IF(BIASA[[#This Row],[CTN]]=0,"",COUNT($B$2:$B2104)+1)</f>
        <v>2103</v>
      </c>
      <c r="C2105" t="s">
        <v>2385</v>
      </c>
      <c r="D2105" s="9">
        <v>2000</v>
      </c>
      <c r="E2105">
        <f>SUM(BIASA[[#This Row],[AWAL]]-BIASA[[#This Row],[KELUAR]])</f>
        <v>37</v>
      </c>
      <c r="F2105">
        <v>37</v>
      </c>
      <c r="G2105" t="str">
        <f>IFERROR(INDEX(masuk[CTN],MATCH("B"&amp;ROW()-ROWS($A$1:$A$2),masuk[id],0)),"")</f>
        <v/>
      </c>
      <c r="H2105">
        <f>SUMIF(keluar[concat],BIASA[[#This Row],[concat]],keluar[CTN])</f>
        <v>0</v>
      </c>
      <c r="I2105" s="16" t="str">
        <f>IF(BIASA[[#This Row],[CTN]]=BIASA[[#This Row],[AWAL]],"",BIASA[[#This Row],[CTN]])</f>
        <v/>
      </c>
    </row>
    <row r="2106" spans="1:9" x14ac:dyDescent="0.25">
      <c r="A2106" t="str">
        <f>LOWER(SUBSTITUTE(SUBSTITUTE(SUBSTITUTE(BIASA[[#This Row],[NAMA BARANG]]," ",""),"-",""),".",""))</f>
        <v>talitransparantyoyomontanaht(9)/m(24)</v>
      </c>
      <c r="B2106">
        <f>IF(BIASA[[#This Row],[CTN]]=0,"",COUNT($B$2:$B2105)+1)</f>
        <v>2104</v>
      </c>
      <c r="C2106" t="s">
        <v>2386</v>
      </c>
      <c r="D2106" s="9">
        <v>2000</v>
      </c>
      <c r="E2106">
        <f>SUM(BIASA[[#This Row],[AWAL]]-BIASA[[#This Row],[KELUAR]])</f>
        <v>33</v>
      </c>
      <c r="F2106">
        <v>33</v>
      </c>
      <c r="G2106" t="str">
        <f>IFERROR(INDEX(masuk[CTN],MATCH("B"&amp;ROW()-ROWS($A$1:$A$2),masuk[id],0)),"")</f>
        <v/>
      </c>
      <c r="H2106">
        <f>SUMIF(keluar[concat],BIASA[[#This Row],[concat]],keluar[CTN])</f>
        <v>0</v>
      </c>
      <c r="I2106" s="16" t="str">
        <f>IF(BIASA[[#This Row],[CTN]]=BIASA[[#This Row],[AWAL]],"",BIASA[[#This Row],[CTN]])</f>
        <v/>
      </c>
    </row>
    <row r="2107" spans="1:9" x14ac:dyDescent="0.25">
      <c r="A2107" t="str">
        <f>LOWER(SUBSTITUTE(SUBSTITUTE(SUBSTITUTE(BIASA[[#This Row],[NAMA BARANG]]," ",""),"-",""),".",""))</f>
        <v>taliyoyomerahbutek</v>
      </c>
      <c r="B2107">
        <f>IF(BIASA[[#This Row],[CTN]]=0,"",COUNT($B$2:$B2106)+1)</f>
        <v>2105</v>
      </c>
      <c r="C2107" t="s">
        <v>2387</v>
      </c>
      <c r="D2107" s="9" t="s">
        <v>2838</v>
      </c>
      <c r="E2107">
        <f>SUM(BIASA[[#This Row],[AWAL]]-BIASA[[#This Row],[KELUAR]])</f>
        <v>1</v>
      </c>
      <c r="F2107">
        <v>1</v>
      </c>
      <c r="G2107" t="str">
        <f>IFERROR(INDEX(masuk[CTN],MATCH("B"&amp;ROW()-ROWS($A$1:$A$2),masuk[id],0)),"")</f>
        <v/>
      </c>
      <c r="H2107">
        <f>SUMIF(keluar[concat],BIASA[[#This Row],[concat]],keluar[CTN])</f>
        <v>0</v>
      </c>
      <c r="I2107" s="16" t="str">
        <f>IF(BIASA[[#This Row],[CTN]]=BIASA[[#This Row],[AWAL]],"",BIASA[[#This Row],[CTN]])</f>
        <v/>
      </c>
    </row>
    <row r="2108" spans="1:9" x14ac:dyDescent="0.25">
      <c r="A2108" t="str">
        <f>LOWER(SUBSTITUTE(SUBSTITUTE(SUBSTITUTE(BIASA[[#This Row],[NAMA BARANG]]," ",""),"-",""),".",""))</f>
        <v>taliyoyoorange</v>
      </c>
      <c r="B2108">
        <f>IF(BIASA[[#This Row],[CTN]]=0,"",COUNT($B$2:$B2107)+1)</f>
        <v>2106</v>
      </c>
      <c r="C2108" t="s">
        <v>2388</v>
      </c>
      <c r="D2108" s="9" t="s">
        <v>2838</v>
      </c>
      <c r="E2108">
        <f>SUM(BIASA[[#This Row],[AWAL]]-BIASA[[#This Row],[KELUAR]])</f>
        <v>1</v>
      </c>
      <c r="F2108">
        <v>1</v>
      </c>
      <c r="G2108" t="str">
        <f>IFERROR(INDEX(masuk[CTN],MATCH("B"&amp;ROW()-ROWS($A$1:$A$2),masuk[id],0)),"")</f>
        <v/>
      </c>
      <c r="H2108">
        <f>SUMIF(keluar[concat],BIASA[[#This Row],[concat]],keluar[CTN])</f>
        <v>0</v>
      </c>
      <c r="I2108" s="16" t="str">
        <f>IF(BIASA[[#This Row],[CTN]]=BIASA[[#This Row],[AWAL]],"",BIASA[[#This Row],[CTN]])</f>
        <v/>
      </c>
    </row>
    <row r="2109" spans="1:9" x14ac:dyDescent="0.25">
      <c r="A2109" t="str">
        <f>LOWER(SUBSTITUTE(SUBSTITUTE(SUBSTITUTE(BIASA[[#This Row],[NAMA BARANG]]," ",""),"-",""),".",""))</f>
        <v>tas017</v>
      </c>
      <c r="B2109">
        <f>IF(BIASA[[#This Row],[CTN]]=0,"",COUNT($B$2:$B2108)+1)</f>
        <v>2107</v>
      </c>
      <c r="C2109" t="s">
        <v>2389</v>
      </c>
      <c r="E2109">
        <f>SUM(BIASA[[#This Row],[AWAL]]-BIASA[[#This Row],[KELUAR]])</f>
        <v>1</v>
      </c>
      <c r="F2109">
        <v>1</v>
      </c>
      <c r="G2109" t="str">
        <f>IFERROR(INDEX(masuk[CTN],MATCH("B"&amp;ROW()-ROWS($A$1:$A$2),masuk[id],0)),"")</f>
        <v/>
      </c>
      <c r="H2109">
        <f>SUMIF(keluar[concat],BIASA[[#This Row],[concat]],keluar[CTN])</f>
        <v>0</v>
      </c>
      <c r="I2109" s="16" t="str">
        <f>IF(BIASA[[#This Row],[CTN]]=BIASA[[#This Row],[AWAL]],"",BIASA[[#This Row],[CTN]])</f>
        <v/>
      </c>
    </row>
    <row r="2110" spans="1:9" x14ac:dyDescent="0.25">
      <c r="A2110" t="str">
        <f>LOWER(SUBSTITUTE(SUBSTITUTE(SUBSTITUTE(BIASA[[#This Row],[NAMA BARANG]]," ",""),"-",""),".",""))</f>
        <v>tas34x31</v>
      </c>
      <c r="B2110">
        <f>IF(BIASA[[#This Row],[CTN]]=0,"",COUNT($B$2:$B2109)+1)</f>
        <v>2108</v>
      </c>
      <c r="C2110" t="s">
        <v>2390</v>
      </c>
      <c r="E2110">
        <f>SUM(BIASA[[#This Row],[AWAL]]-BIASA[[#This Row],[KELUAR]])</f>
        <v>4</v>
      </c>
      <c r="F2110">
        <v>4</v>
      </c>
      <c r="G2110" t="str">
        <f>IFERROR(INDEX(masuk[CTN],MATCH("B"&amp;ROW()-ROWS($A$1:$A$2),masuk[id],0)),"")</f>
        <v/>
      </c>
      <c r="H2110">
        <f>SUMIF(keluar[concat],BIASA[[#This Row],[concat]],keluar[CTN])</f>
        <v>0</v>
      </c>
      <c r="I2110" s="16" t="str">
        <f>IF(BIASA[[#This Row],[CTN]]=BIASA[[#This Row],[AWAL]],"",BIASA[[#This Row],[CTN]])</f>
        <v/>
      </c>
    </row>
    <row r="2111" spans="1:9" x14ac:dyDescent="0.25">
      <c r="A2111" t="str">
        <f>LOWER(SUBSTITUTE(SUBSTITUTE(SUBSTITUTE(BIASA[[#This Row],[NAMA BARANG]]," ",""),"-",""),".",""))</f>
        <v>tas602(2)/601l/621(1)</v>
      </c>
      <c r="B2111">
        <f>IF(BIASA[[#This Row],[CTN]]=0,"",COUNT($B$2:$B2110)+1)</f>
        <v>2109</v>
      </c>
      <c r="C2111" t="s">
        <v>2391</v>
      </c>
      <c r="D2111" s="9" t="s">
        <v>2796</v>
      </c>
      <c r="E2111">
        <f>SUM(BIASA[[#This Row],[AWAL]]-BIASA[[#This Row],[KELUAR]])</f>
        <v>3</v>
      </c>
      <c r="F2111">
        <v>3</v>
      </c>
      <c r="G2111" t="str">
        <f>IFERROR(INDEX(masuk[CTN],MATCH("B"&amp;ROW()-ROWS($A$1:$A$2),masuk[id],0)),"")</f>
        <v/>
      </c>
      <c r="H2111">
        <f>SUMIF(keluar[concat],BIASA[[#This Row],[concat]],keluar[CTN])</f>
        <v>0</v>
      </c>
      <c r="I2111" s="16" t="str">
        <f>IF(BIASA[[#This Row],[CTN]]=BIASA[[#This Row],[AWAL]],"",BIASA[[#This Row],[CTN]])</f>
        <v/>
      </c>
    </row>
    <row r="2112" spans="1:9" x14ac:dyDescent="0.25">
      <c r="A2112" t="str">
        <f>LOWER(SUBSTITUTE(SUBSTITUTE(SUBSTITUTE(BIASA[[#This Row],[NAMA BARANG]]," ",""),"-",""),".",""))</f>
        <v>tas81854s</v>
      </c>
      <c r="B2112">
        <f>IF(BIASA[[#This Row],[CTN]]=0,"",COUNT($B$2:$B2111)+1)</f>
        <v>2110</v>
      </c>
      <c r="C2112" t="s">
        <v>2392</v>
      </c>
      <c r="D2112" s="9" t="s">
        <v>231</v>
      </c>
      <c r="E2112">
        <f>SUM(BIASA[[#This Row],[AWAL]]-BIASA[[#This Row],[KELUAR]])</f>
        <v>1</v>
      </c>
      <c r="F2112">
        <v>1</v>
      </c>
      <c r="G2112" t="str">
        <f>IFERROR(INDEX(masuk[CTN],MATCH("B"&amp;ROW()-ROWS($A$1:$A$2),masuk[id],0)),"")</f>
        <v/>
      </c>
      <c r="H2112">
        <f>SUMIF(keluar[concat],BIASA[[#This Row],[concat]],keluar[CTN])</f>
        <v>0</v>
      </c>
      <c r="I2112" s="16" t="str">
        <f>IF(BIASA[[#This Row],[CTN]]=BIASA[[#This Row],[AWAL]],"",BIASA[[#This Row],[CTN]])</f>
        <v/>
      </c>
    </row>
    <row r="2113" spans="1:9" x14ac:dyDescent="0.25">
      <c r="A2113" t="str">
        <f>LOWER(SUBSTITUTE(SUBSTITUTE(SUBSTITUTE(BIASA[[#This Row],[NAMA BARANG]]," ",""),"-",""),".",""))</f>
        <v>tasa5fancy(hk+bb)</v>
      </c>
      <c r="B2113">
        <f>IF(BIASA[[#This Row],[CTN]]=0,"",COUNT($B$2:$B2112)+1)</f>
        <v>2111</v>
      </c>
      <c r="C2113" t="s">
        <v>2393</v>
      </c>
      <c r="D2113" s="9" t="s">
        <v>3040</v>
      </c>
      <c r="E2113">
        <f>SUM(BIASA[[#This Row],[AWAL]]-BIASA[[#This Row],[KELUAR]])</f>
        <v>2</v>
      </c>
      <c r="F2113">
        <v>2</v>
      </c>
      <c r="G2113" t="str">
        <f>IFERROR(INDEX(masuk[CTN],MATCH("B"&amp;ROW()-ROWS($A$1:$A$2),masuk[id],0)),"")</f>
        <v/>
      </c>
      <c r="H2113">
        <f>SUMIF(keluar[concat],BIASA[[#This Row],[concat]],keluar[CTN])</f>
        <v>0</v>
      </c>
      <c r="I2113" s="16" t="str">
        <f>IF(BIASA[[#This Row],[CTN]]=BIASA[[#This Row],[AWAL]],"",BIASA[[#This Row],[CTN]])</f>
        <v/>
      </c>
    </row>
    <row r="2114" spans="1:9" x14ac:dyDescent="0.25">
      <c r="A2114" t="str">
        <f>LOWER(SUBSTITUTE(SUBSTITUTE(SUBSTITUTE(BIASA[[#This Row],[NAMA BARANG]]," ",""),"-",""),".",""))</f>
        <v>tasa5fancy(hk+bb)</v>
      </c>
      <c r="B2114">
        <f>IF(BIASA[[#This Row],[CTN]]=0,"",COUNT($B$2:$B2113)+1)</f>
        <v>2112</v>
      </c>
      <c r="C2114" t="s">
        <v>2393</v>
      </c>
      <c r="D2114" s="9" t="s">
        <v>3041</v>
      </c>
      <c r="E2114">
        <f>SUM(BIASA[[#This Row],[AWAL]]-BIASA[[#This Row],[KELUAR]])</f>
        <v>2</v>
      </c>
      <c r="F2114">
        <v>2</v>
      </c>
      <c r="G2114" t="str">
        <f>IFERROR(INDEX(masuk[CTN],MATCH("B"&amp;ROW()-ROWS($A$1:$A$2),masuk[id],0)),"")</f>
        <v/>
      </c>
      <c r="H2114">
        <f>SUMIF(keluar[concat],BIASA[[#This Row],[concat]],keluar[CTN])</f>
        <v>0</v>
      </c>
      <c r="I2114" s="16" t="str">
        <f>IF(BIASA[[#This Row],[CTN]]=BIASA[[#This Row],[AWAL]],"",BIASA[[#This Row],[CTN]])</f>
        <v/>
      </c>
    </row>
    <row r="2115" spans="1:9" x14ac:dyDescent="0.25">
      <c r="A2115" t="str">
        <f>LOWER(SUBSTITUTE(SUBSTITUTE(SUBSTITUTE(BIASA[[#This Row],[NAMA BARANG]]," ",""),"-",""),".",""))</f>
        <v>tasbatikb(bs)</v>
      </c>
      <c r="B2115">
        <f>IF(BIASA[[#This Row],[CTN]]=0,"",COUNT($B$2:$B2114)+1)</f>
        <v>2113</v>
      </c>
      <c r="C2115" t="s">
        <v>2394</v>
      </c>
      <c r="D2115" s="9" t="s">
        <v>217</v>
      </c>
      <c r="E2115">
        <f>SUM(BIASA[[#This Row],[AWAL]]-BIASA[[#This Row],[KELUAR]])</f>
        <v>2</v>
      </c>
      <c r="F2115">
        <v>2</v>
      </c>
      <c r="G2115" t="str">
        <f>IFERROR(INDEX(masuk[CTN],MATCH("B"&amp;ROW()-ROWS($A$1:$A$2),masuk[id],0)),"")</f>
        <v/>
      </c>
      <c r="H2115">
        <f>SUMIF(keluar[concat],BIASA[[#This Row],[concat]],keluar[CTN])</f>
        <v>0</v>
      </c>
      <c r="I2115" s="16" t="str">
        <f>IF(BIASA[[#This Row],[CTN]]=BIASA[[#This Row],[AWAL]],"",BIASA[[#This Row],[CTN]])</f>
        <v/>
      </c>
    </row>
    <row r="2116" spans="1:9" x14ac:dyDescent="0.25">
      <c r="A2116" t="str">
        <f>LOWER(SUBSTITUTE(SUBSTITUTE(SUBSTITUTE(BIASA[[#This Row],[NAMA BARANG]]," ",""),"-",""),".",""))</f>
        <v>tasbatikbalpindo</v>
      </c>
      <c r="B2116">
        <f>IF(BIASA[[#This Row],[CTN]]=0,"",COUNT($B$2:$B2115)+1)</f>
        <v>2114</v>
      </c>
      <c r="C2116" t="s">
        <v>2395</v>
      </c>
      <c r="D2116" s="9" t="s">
        <v>2779</v>
      </c>
      <c r="E2116">
        <f>SUM(BIASA[[#This Row],[AWAL]]-BIASA[[#This Row],[KELUAR]])</f>
        <v>5</v>
      </c>
      <c r="F2116">
        <v>5</v>
      </c>
      <c r="G2116" t="str">
        <f>IFERROR(INDEX(masuk[CTN],MATCH("B"&amp;ROW()-ROWS($A$1:$A$2),masuk[id],0)),"")</f>
        <v/>
      </c>
      <c r="H2116">
        <f>SUMIF(keluar[concat],BIASA[[#This Row],[concat]],keluar[CTN])</f>
        <v>0</v>
      </c>
      <c r="I2116" s="16" t="str">
        <f>IF(BIASA[[#This Row],[CTN]]=BIASA[[#This Row],[AWAL]],"",BIASA[[#This Row],[CTN]])</f>
        <v/>
      </c>
    </row>
    <row r="2117" spans="1:9" x14ac:dyDescent="0.25">
      <c r="A2117" t="str">
        <f>LOWER(SUBSTITUTE(SUBSTITUTE(SUBSTITUTE(BIASA[[#This Row],[NAMA BARANG]]," ",""),"-",""),".",""))</f>
        <v>tasbatikmasbukukecil</v>
      </c>
      <c r="B2117">
        <f>IF(BIASA[[#This Row],[CTN]]=0,"",COUNT($B$2:$B2116)+1)</f>
        <v>2115</v>
      </c>
      <c r="C2117" t="s">
        <v>2396</v>
      </c>
      <c r="D2117" s="9" t="s">
        <v>2792</v>
      </c>
      <c r="E2117">
        <f>SUM(BIASA[[#This Row],[AWAL]]-BIASA[[#This Row],[KELUAR]])</f>
        <v>5</v>
      </c>
      <c r="F2117">
        <v>5</v>
      </c>
      <c r="G2117" t="str">
        <f>IFERROR(INDEX(masuk[CTN],MATCH("B"&amp;ROW()-ROWS($A$1:$A$2),masuk[id],0)),"")</f>
        <v/>
      </c>
      <c r="H2117">
        <f>SUMIF(keluar[concat],BIASA[[#This Row],[concat]],keluar[CTN])</f>
        <v>0</v>
      </c>
      <c r="I2117" s="16" t="str">
        <f>IF(BIASA[[#This Row],[CTN]]=BIASA[[#This Row],[AWAL]],"",BIASA[[#This Row],[CTN]])</f>
        <v/>
      </c>
    </row>
    <row r="2118" spans="1:9" x14ac:dyDescent="0.25">
      <c r="A2118" t="str">
        <f>LOWER(SUBSTITUTE(SUBSTITUTE(SUBSTITUTE(BIASA[[#This Row],[NAMA BARANG]]," ",""),"-",""),".",""))</f>
        <v>tasbatikmj1kecil</v>
      </c>
      <c r="B2118">
        <f>IF(BIASA[[#This Row],[CTN]]=0,"",COUNT($B$2:$B2117)+1)</f>
        <v>2116</v>
      </c>
      <c r="C2118" t="s">
        <v>2397</v>
      </c>
      <c r="D2118" s="9" t="s">
        <v>2965</v>
      </c>
      <c r="E2118">
        <f>SUM(BIASA[[#This Row],[AWAL]]-BIASA[[#This Row],[KELUAR]])</f>
        <v>8</v>
      </c>
      <c r="F2118">
        <v>8</v>
      </c>
      <c r="G2118" t="str">
        <f>IFERROR(INDEX(masuk[CTN],MATCH("B"&amp;ROW()-ROWS($A$1:$A$2),masuk[id],0)),"")</f>
        <v/>
      </c>
      <c r="H2118">
        <f>SUMIF(keluar[concat],BIASA[[#This Row],[concat]],keluar[CTN])</f>
        <v>0</v>
      </c>
      <c r="I2118" s="16" t="str">
        <f>IF(BIASA[[#This Row],[CTN]]=BIASA[[#This Row],[AWAL]],"",BIASA[[#This Row],[CTN]])</f>
        <v/>
      </c>
    </row>
    <row r="2119" spans="1:9" x14ac:dyDescent="0.25">
      <c r="A2119" t="str">
        <f>LOWER(SUBSTITUTE(SUBSTITUTE(SUBSTITUTE(BIASA[[#This Row],[NAMA BARANG]]," ",""),"-",""),".",""))</f>
        <v>tasbatikmj1kecil</v>
      </c>
      <c r="B2119">
        <f>IF(BIASA[[#This Row],[CTN]]=0,"",COUNT($B$2:$B2118)+1)</f>
        <v>2117</v>
      </c>
      <c r="C2119" t="s">
        <v>2397</v>
      </c>
      <c r="D2119" s="9" t="s">
        <v>3038</v>
      </c>
      <c r="E2119">
        <f>SUM(BIASA[[#This Row],[AWAL]]-BIASA[[#This Row],[KELUAR]])</f>
        <v>5</v>
      </c>
      <c r="F2119">
        <v>5</v>
      </c>
      <c r="G2119" t="str">
        <f>IFERROR(INDEX(masuk[CTN],MATCH("B"&amp;ROW()-ROWS($A$1:$A$2),masuk[id],0)),"")</f>
        <v/>
      </c>
      <c r="H2119">
        <f>SUMIF(keluar[concat],BIASA[[#This Row],[concat]],keluar[CTN])</f>
        <v>0</v>
      </c>
      <c r="I2119" s="16" t="str">
        <f>IF(BIASA[[#This Row],[CTN]]=BIASA[[#This Row],[AWAL]],"",BIASA[[#This Row],[CTN]])</f>
        <v/>
      </c>
    </row>
    <row r="2120" spans="1:9" x14ac:dyDescent="0.25">
      <c r="A2120" t="str">
        <f>LOWER(SUBSTITUTE(SUBSTITUTE(SUBSTITUTE(BIASA[[#This Row],[NAMA BARANG]]," ",""),"-",""),".",""))</f>
        <v>tasbatikmj2(t)</v>
      </c>
      <c r="B2120">
        <f>IF(BIASA[[#This Row],[CTN]]=0,"",COUNT($B$2:$B2119)+1)</f>
        <v>2118</v>
      </c>
      <c r="C2120" t="s">
        <v>2398</v>
      </c>
      <c r="D2120" s="9" t="s">
        <v>233</v>
      </c>
      <c r="E2120">
        <f>SUM(BIASA[[#This Row],[AWAL]]-BIASA[[#This Row],[KELUAR]])</f>
        <v>7</v>
      </c>
      <c r="F2120">
        <v>7</v>
      </c>
      <c r="G2120" t="str">
        <f>IFERROR(INDEX(masuk[CTN],MATCH("B"&amp;ROW()-ROWS($A$1:$A$2),masuk[id],0)),"")</f>
        <v/>
      </c>
      <c r="H2120">
        <f>SUMIF(keluar[concat],BIASA[[#This Row],[concat]],keluar[CTN])</f>
        <v>0</v>
      </c>
      <c r="I2120" s="16" t="str">
        <f>IF(BIASA[[#This Row],[CTN]]=BIASA[[#This Row],[AWAL]],"",BIASA[[#This Row],[CTN]])</f>
        <v/>
      </c>
    </row>
    <row r="2121" spans="1:9" x14ac:dyDescent="0.25">
      <c r="A2121" t="str">
        <f>LOWER(SUBSTITUTE(SUBSTITUTE(SUBSTITUTE(BIASA[[#This Row],[NAMA BARANG]]," ",""),"-",""),".",""))</f>
        <v>tasbatikmj1</v>
      </c>
      <c r="B2121">
        <f>IF(BIASA[[#This Row],[CTN]]=0,"",COUNT($B$2:$B2120)+1)</f>
        <v>2119</v>
      </c>
      <c r="C2121" t="s">
        <v>2399</v>
      </c>
      <c r="D2121" s="9" t="s">
        <v>2792</v>
      </c>
      <c r="E2121">
        <f>SUM(BIASA[[#This Row],[AWAL]]-BIASA[[#This Row],[KELUAR]])</f>
        <v>57</v>
      </c>
      <c r="F2121">
        <v>57</v>
      </c>
      <c r="G2121" t="str">
        <f>IFERROR(INDEX(masuk[CTN],MATCH("B"&amp;ROW()-ROWS($A$1:$A$2),masuk[id],0)),"")</f>
        <v/>
      </c>
      <c r="H2121">
        <f>SUMIF(keluar[concat],BIASA[[#This Row],[concat]],keluar[CTN])</f>
        <v>0</v>
      </c>
      <c r="I2121" s="16" t="str">
        <f>IF(BIASA[[#This Row],[CTN]]=BIASA[[#This Row],[AWAL]],"",BIASA[[#This Row],[CTN]])</f>
        <v/>
      </c>
    </row>
    <row r="2122" spans="1:9" x14ac:dyDescent="0.25">
      <c r="A2122" s="23" t="str">
        <f>LOWER(SUBSTITUTE(SUBSTITUTE(SUBSTITUTE(BIASA[[#This Row],[NAMA BARANG]]," ",""),"-",""),".",""))</f>
        <v>tasbatikmj1coklat(baru)</v>
      </c>
      <c r="B2122" s="23">
        <f>IF(BIASA[[#This Row],[CTN]]=0,"",COUNT($B$2:$B2121)+1)</f>
        <v>2120</v>
      </c>
      <c r="C2122" s="23" t="s">
        <v>2400</v>
      </c>
      <c r="D2122" s="24" t="s">
        <v>2784</v>
      </c>
      <c r="E2122" s="23">
        <v>7</v>
      </c>
      <c r="F2122" s="23">
        <v>2</v>
      </c>
      <c r="G2122" s="23" t="str">
        <f>IFERROR(INDEX(masuk[CTN],MATCH("B"&amp;ROW()-ROWS($A$1:$A$2),masuk[id],0)),"")</f>
        <v/>
      </c>
      <c r="H2122" s="23">
        <f>SUMIF(keluar[concat],BIASA[[#This Row],[concat]],keluar[CTN])</f>
        <v>0</v>
      </c>
      <c r="I2122" s="25">
        <f>IF(BIASA[[#This Row],[CTN]]=BIASA[[#This Row],[AWAL]],"",BIASA[[#This Row],[CTN]])</f>
        <v>7</v>
      </c>
    </row>
    <row r="2123" spans="1:9" x14ac:dyDescent="0.25">
      <c r="A2123" t="str">
        <f>LOWER(SUBSTITUTE(SUBSTITUTE(SUBSTITUTE(BIASA[[#This Row],[NAMA BARANG]]," ",""),"-",""),".",""))</f>
        <v>tasbatikpanjang/sarung(baru)</v>
      </c>
      <c r="B2123">
        <f>IF(BIASA[[#This Row],[CTN]]=0,"",COUNT($B$2:$B2122)+1)</f>
        <v>2121</v>
      </c>
      <c r="C2123" t="s">
        <v>2401</v>
      </c>
      <c r="D2123" s="9" t="s">
        <v>2771</v>
      </c>
      <c r="E2123">
        <f>SUM(BIASA[[#This Row],[AWAL]]-BIASA[[#This Row],[KELUAR]])</f>
        <v>4</v>
      </c>
      <c r="F2123">
        <v>4</v>
      </c>
      <c r="G2123" t="str">
        <f>IFERROR(INDEX(masuk[CTN],MATCH("B"&amp;ROW()-ROWS($A$1:$A$2),masuk[id],0)),"")</f>
        <v/>
      </c>
      <c r="H2123">
        <f>SUMIF(keluar[concat],BIASA[[#This Row],[concat]],keluar[CTN])</f>
        <v>0</v>
      </c>
      <c r="I2123" s="16" t="str">
        <f>IF(BIASA[[#This Row],[CTN]]=BIASA[[#This Row],[AWAL]],"",BIASA[[#This Row],[CTN]])</f>
        <v/>
      </c>
    </row>
    <row r="2124" spans="1:9" x14ac:dyDescent="0.25">
      <c r="A2124" t="str">
        <f>LOWER(SUBSTITUTE(SUBSTITUTE(SUBSTITUTE(BIASA[[#This Row],[NAMA BARANG]]," ",""),"-",""),".",""))</f>
        <v>tasbatiktoplinek</v>
      </c>
      <c r="B2124">
        <f>IF(BIASA[[#This Row],[CTN]]=0,"",COUNT($B$2:$B2123)+1)</f>
        <v>2122</v>
      </c>
      <c r="C2124" t="s">
        <v>2402</v>
      </c>
      <c r="D2124" s="9" t="s">
        <v>239</v>
      </c>
      <c r="E2124">
        <f>SUM(BIASA[[#This Row],[AWAL]]-BIASA[[#This Row],[KELUAR]])</f>
        <v>2</v>
      </c>
      <c r="F2124">
        <v>2</v>
      </c>
      <c r="G2124" t="str">
        <f>IFERROR(INDEX(masuk[CTN],MATCH("B"&amp;ROW()-ROWS($A$1:$A$2),masuk[id],0)),"")</f>
        <v/>
      </c>
      <c r="H2124">
        <f>SUMIF(keluar[concat],BIASA[[#This Row],[concat]],keluar[CTN])</f>
        <v>0</v>
      </c>
      <c r="I2124" s="16" t="str">
        <f>IF(BIASA[[#This Row],[CTN]]=BIASA[[#This Row],[AWAL]],"",BIASA[[#This Row],[CTN]])</f>
        <v/>
      </c>
    </row>
    <row r="2125" spans="1:9" x14ac:dyDescent="0.25">
      <c r="A2125" t="str">
        <f>LOWER(SUBSTITUTE(SUBSTITUTE(SUBSTITUTE(BIASA[[#This Row],[NAMA BARANG]]," ",""),"-",""),".",""))</f>
        <v>tasbeautyb</v>
      </c>
      <c r="B2125">
        <f>IF(BIASA[[#This Row],[CTN]]=0,"",COUNT($B$2:$B2124)+1)</f>
        <v>2123</v>
      </c>
      <c r="C2125" t="s">
        <v>2403</v>
      </c>
      <c r="D2125" s="9" t="s">
        <v>214</v>
      </c>
      <c r="E2125">
        <f>SUM(BIASA[[#This Row],[AWAL]]-BIASA[[#This Row],[KELUAR]])</f>
        <v>8</v>
      </c>
      <c r="F2125">
        <v>8</v>
      </c>
      <c r="G2125" t="str">
        <f>IFERROR(INDEX(masuk[CTN],MATCH("B"&amp;ROW()-ROWS($A$1:$A$2),masuk[id],0)),"")</f>
        <v/>
      </c>
      <c r="H2125">
        <f>SUMIF(keluar[concat],BIASA[[#This Row],[concat]],keluar[CTN])</f>
        <v>0</v>
      </c>
      <c r="I2125" s="16" t="str">
        <f>IF(BIASA[[#This Row],[CTN]]=BIASA[[#This Row],[AWAL]],"",BIASA[[#This Row],[CTN]])</f>
        <v/>
      </c>
    </row>
    <row r="2126" spans="1:9" x14ac:dyDescent="0.25">
      <c r="A2126" t="str">
        <f>LOWER(SUBSTITUTE(SUBSTITUTE(SUBSTITUTE(BIASA[[#This Row],[NAMA BARANG]]," ",""),"-",""),".",""))</f>
        <v>tasbg13021(55x65)</v>
      </c>
      <c r="B2126">
        <f>IF(BIASA[[#This Row],[CTN]]=0,"",COUNT($B$2:$B2125)+1)</f>
        <v>2124</v>
      </c>
      <c r="C2126" t="s">
        <v>2404</v>
      </c>
      <c r="D2126" s="9" t="s">
        <v>221</v>
      </c>
      <c r="E2126">
        <f>SUM(BIASA[[#This Row],[AWAL]]-BIASA[[#This Row],[KELUAR]])</f>
        <v>1</v>
      </c>
      <c r="F2126">
        <v>1</v>
      </c>
      <c r="G2126" t="str">
        <f>IFERROR(INDEX(masuk[CTN],MATCH("B"&amp;ROW()-ROWS($A$1:$A$2),masuk[id],0)),"")</f>
        <v/>
      </c>
      <c r="H2126">
        <f>SUMIF(keluar[concat],BIASA[[#This Row],[concat]],keluar[CTN])</f>
        <v>0</v>
      </c>
      <c r="I2126" s="16" t="str">
        <f>IF(BIASA[[#This Row],[CTN]]=BIASA[[#This Row],[AWAL]],"",BIASA[[#This Row],[CTN]])</f>
        <v/>
      </c>
    </row>
    <row r="2127" spans="1:9" x14ac:dyDescent="0.25">
      <c r="A2127" t="str">
        <f>LOWER(SUBSTITUTE(SUBSTITUTE(SUBSTITUTE(BIASA[[#This Row],[NAMA BARANG]]," ",""),"-",""),".",""))</f>
        <v>tasbg15025(35x40x20)</v>
      </c>
      <c r="B2127">
        <f>IF(BIASA[[#This Row],[CTN]]=0,"",COUNT($B$2:$B2126)+1)</f>
        <v>2125</v>
      </c>
      <c r="C2127" t="s">
        <v>2405</v>
      </c>
      <c r="D2127" s="9" t="s">
        <v>221</v>
      </c>
      <c r="E2127">
        <f>SUM(BIASA[[#This Row],[AWAL]]-BIASA[[#This Row],[KELUAR]])</f>
        <v>1</v>
      </c>
      <c r="F2127">
        <v>1</v>
      </c>
      <c r="G2127" t="str">
        <f>IFERROR(INDEX(masuk[CTN],MATCH("B"&amp;ROW()-ROWS($A$1:$A$2),masuk[id],0)),"")</f>
        <v/>
      </c>
      <c r="H2127">
        <f>SUMIF(keluar[concat],BIASA[[#This Row],[concat]],keluar[CTN])</f>
        <v>0</v>
      </c>
      <c r="I2127" s="16" t="str">
        <f>IF(BIASA[[#This Row],[CTN]]=BIASA[[#This Row],[AWAL]],"",BIASA[[#This Row],[CTN]])</f>
        <v/>
      </c>
    </row>
    <row r="2128" spans="1:9" x14ac:dyDescent="0.25">
      <c r="A2128" t="str">
        <f>LOWER(SUBSTITUTE(SUBSTITUTE(SUBSTITUTE(BIASA[[#This Row],[NAMA BARANG]]," ",""),"-",""),".",""))</f>
        <v>tasbg15026(40x45x20)</v>
      </c>
      <c r="B2128">
        <f>IF(BIASA[[#This Row],[CTN]]=0,"",COUNT($B$2:$B2127)+1)</f>
        <v>2126</v>
      </c>
      <c r="C2128" t="s">
        <v>2406</v>
      </c>
      <c r="D2128" s="9" t="s">
        <v>221</v>
      </c>
      <c r="E2128">
        <f>SUM(BIASA[[#This Row],[AWAL]]-BIASA[[#This Row],[KELUAR]])</f>
        <v>1</v>
      </c>
      <c r="F2128">
        <v>1</v>
      </c>
      <c r="G2128" t="str">
        <f>IFERROR(INDEX(masuk[CTN],MATCH("B"&amp;ROW()-ROWS($A$1:$A$2),masuk[id],0)),"")</f>
        <v/>
      </c>
      <c r="H2128">
        <f>SUMIF(keluar[concat],BIASA[[#This Row],[concat]],keluar[CTN])</f>
        <v>0</v>
      </c>
      <c r="I2128" s="16" t="str">
        <f>IF(BIASA[[#This Row],[CTN]]=BIASA[[#This Row],[AWAL]],"",BIASA[[#This Row],[CTN]])</f>
        <v/>
      </c>
    </row>
    <row r="2129" spans="1:9" x14ac:dyDescent="0.25">
      <c r="A2129" t="str">
        <f>LOWER(SUBSTITUTE(SUBSTITUTE(SUBSTITUTE(BIASA[[#This Row],[NAMA BARANG]]," ",""),"-",""),".",""))</f>
        <v>tasbg15027(45x50x20)</v>
      </c>
      <c r="B2129">
        <f>IF(BIASA[[#This Row],[CTN]]=0,"",COUNT($B$2:$B2128)+1)</f>
        <v>2127</v>
      </c>
      <c r="C2129" t="s">
        <v>2407</v>
      </c>
      <c r="D2129" s="9" t="s">
        <v>221</v>
      </c>
      <c r="E2129">
        <f>SUM(BIASA[[#This Row],[AWAL]]-BIASA[[#This Row],[KELUAR]])</f>
        <v>1</v>
      </c>
      <c r="F2129">
        <v>1</v>
      </c>
      <c r="G2129" t="str">
        <f>IFERROR(INDEX(masuk[CTN],MATCH("B"&amp;ROW()-ROWS($A$1:$A$2),masuk[id],0)),"")</f>
        <v/>
      </c>
      <c r="H2129">
        <f>SUMIF(keluar[concat],BIASA[[#This Row],[concat]],keluar[CTN])</f>
        <v>0</v>
      </c>
      <c r="I2129" s="16" t="str">
        <f>IF(BIASA[[#This Row],[CTN]]=BIASA[[#This Row],[AWAL]],"",BIASA[[#This Row],[CTN]])</f>
        <v/>
      </c>
    </row>
    <row r="2130" spans="1:9" x14ac:dyDescent="0.25">
      <c r="A2130" t="str">
        <f>LOWER(SUBSTITUTE(SUBSTITUTE(SUBSTITUTE(BIASA[[#This Row],[NAMA BARANG]]," ",""),"-",""),".",""))</f>
        <v>tasbg15029(60x70x25)</v>
      </c>
      <c r="B2130">
        <f>IF(BIASA[[#This Row],[CTN]]=0,"",COUNT($B$2:$B2129)+1)</f>
        <v>2128</v>
      </c>
      <c r="C2130" t="s">
        <v>2408</v>
      </c>
      <c r="D2130" s="9" t="s">
        <v>221</v>
      </c>
      <c r="E2130">
        <f>SUM(BIASA[[#This Row],[AWAL]]-BIASA[[#This Row],[KELUAR]])</f>
        <v>1</v>
      </c>
      <c r="F2130">
        <v>1</v>
      </c>
      <c r="G2130" t="str">
        <f>IFERROR(INDEX(masuk[CTN],MATCH("B"&amp;ROW()-ROWS($A$1:$A$2),masuk[id],0)),"")</f>
        <v/>
      </c>
      <c r="H2130">
        <f>SUMIF(keluar[concat],BIASA[[#This Row],[concat]],keluar[CTN])</f>
        <v>0</v>
      </c>
      <c r="I2130" s="16" t="str">
        <f>IF(BIASA[[#This Row],[CTN]]=BIASA[[#This Row],[AWAL]],"",BIASA[[#This Row],[CTN]])</f>
        <v/>
      </c>
    </row>
    <row r="2131" spans="1:9" x14ac:dyDescent="0.25">
      <c r="A2131" t="str">
        <f>LOWER(SUBSTITUTE(SUBSTITUTE(SUBSTITUTE(BIASA[[#This Row],[NAMA BARANG]]," ",""),"-",""),".",""))</f>
        <v>tasbg16033b(45x60x20)</v>
      </c>
      <c r="B2131">
        <f>IF(BIASA[[#This Row],[CTN]]=0,"",COUNT($B$2:$B2130)+1)</f>
        <v>2129</v>
      </c>
      <c r="C2131" t="s">
        <v>2409</v>
      </c>
      <c r="D2131" s="9" t="s">
        <v>221</v>
      </c>
      <c r="E2131">
        <f>SUM(BIASA[[#This Row],[AWAL]]-BIASA[[#This Row],[KELUAR]])</f>
        <v>1</v>
      </c>
      <c r="F2131">
        <v>1</v>
      </c>
      <c r="G2131" t="str">
        <f>IFERROR(INDEX(masuk[CTN],MATCH("B"&amp;ROW()-ROWS($A$1:$A$2),masuk[id],0)),"")</f>
        <v/>
      </c>
      <c r="H2131">
        <f>SUMIF(keluar[concat],BIASA[[#This Row],[concat]],keluar[CTN])</f>
        <v>0</v>
      </c>
      <c r="I2131" s="16" t="str">
        <f>IF(BIASA[[#This Row],[CTN]]=BIASA[[#This Row],[AWAL]],"",BIASA[[#This Row],[CTN]])</f>
        <v/>
      </c>
    </row>
    <row r="2132" spans="1:9" x14ac:dyDescent="0.25">
      <c r="A2132" t="str">
        <f>LOWER(SUBSTITUTE(SUBSTITUTE(SUBSTITUTE(BIASA[[#This Row],[NAMA BARANG]]," ",""),"-",""),".",""))</f>
        <v>tasbirumixbesarpohon(2)/bulat(2)</v>
      </c>
      <c r="B2132">
        <f>IF(BIASA[[#This Row],[CTN]]=0,"",COUNT($B$2:$B2131)+1)</f>
        <v>2130</v>
      </c>
      <c r="C2132" t="s">
        <v>2410</v>
      </c>
      <c r="D2132" s="9" t="s">
        <v>2974</v>
      </c>
      <c r="E2132">
        <f>SUM(BIASA[[#This Row],[AWAL]]-BIASA[[#This Row],[KELUAR]])</f>
        <v>4</v>
      </c>
      <c r="F2132">
        <v>4</v>
      </c>
      <c r="G2132" t="str">
        <f>IFERROR(INDEX(masuk[CTN],MATCH("B"&amp;ROW()-ROWS($A$1:$A$2),masuk[id],0)),"")</f>
        <v/>
      </c>
      <c r="H2132">
        <f>SUMIF(keluar[concat],BIASA[[#This Row],[concat]],keluar[CTN])</f>
        <v>0</v>
      </c>
      <c r="I2132" s="16" t="str">
        <f>IF(BIASA[[#This Row],[CTN]]=BIASA[[#This Row],[AWAL]],"",BIASA[[#This Row],[CTN]])</f>
        <v/>
      </c>
    </row>
    <row r="2133" spans="1:9" x14ac:dyDescent="0.25">
      <c r="A2133" t="str">
        <f>LOWER(SUBSTITUTE(SUBSTITUTE(SUBSTITUTE(BIASA[[#This Row],[NAMA BARANG]]," ",""),"-",""),".",""))</f>
        <v>tasfabricckf6</v>
      </c>
      <c r="B2133">
        <f>IF(BIASA[[#This Row],[CTN]]=0,"",COUNT($B$2:$B2132)+1)</f>
        <v>2131</v>
      </c>
      <c r="C2133" t="s">
        <v>2411</v>
      </c>
      <c r="D2133" s="9" t="s">
        <v>2828</v>
      </c>
      <c r="E2133">
        <f>SUM(BIASA[[#This Row],[AWAL]]-BIASA[[#This Row],[KELUAR]])</f>
        <v>1</v>
      </c>
      <c r="F2133">
        <v>1</v>
      </c>
      <c r="G2133" t="str">
        <f>IFERROR(INDEX(masuk[CTN],MATCH("B"&amp;ROW()-ROWS($A$1:$A$2),masuk[id],0)),"")</f>
        <v/>
      </c>
      <c r="H2133">
        <f>SUMIF(keluar[concat],BIASA[[#This Row],[concat]],keluar[CTN])</f>
        <v>0</v>
      </c>
      <c r="I2133" s="16" t="str">
        <f>IF(BIASA[[#This Row],[CTN]]=BIASA[[#This Row],[AWAL]],"",BIASA[[#This Row],[CTN]])</f>
        <v/>
      </c>
    </row>
    <row r="2134" spans="1:9" x14ac:dyDescent="0.25">
      <c r="A2134" t="str">
        <f>LOWER(SUBSTITUTE(SUBSTITUTE(SUBSTITUTE(BIASA[[#This Row],[NAMA BARANG]]," ",""),"-",""),".",""))</f>
        <v>tasfabricxmy106motifhorse</v>
      </c>
      <c r="B2134">
        <f>IF(BIASA[[#This Row],[CTN]]=0,"",COUNT($B$2:$B2133)+1)</f>
        <v>2132</v>
      </c>
      <c r="C2134" t="s">
        <v>2412</v>
      </c>
      <c r="D2134" s="9">
        <v>480</v>
      </c>
      <c r="E2134">
        <f>SUM(BIASA[[#This Row],[AWAL]]-BIASA[[#This Row],[KELUAR]])</f>
        <v>2</v>
      </c>
      <c r="F2134">
        <v>2</v>
      </c>
      <c r="G2134" t="str">
        <f>IFERROR(INDEX(masuk[CTN],MATCH("B"&amp;ROW()-ROWS($A$1:$A$2),masuk[id],0)),"")</f>
        <v/>
      </c>
      <c r="H2134">
        <f>SUMIF(keluar[concat],BIASA[[#This Row],[concat]],keluar[CTN])</f>
        <v>0</v>
      </c>
      <c r="I2134" s="16" t="str">
        <f>IF(BIASA[[#This Row],[CTN]]=BIASA[[#This Row],[AWAL]],"",BIASA[[#This Row],[CTN]])</f>
        <v/>
      </c>
    </row>
    <row r="2135" spans="1:9" x14ac:dyDescent="0.25">
      <c r="A2135" t="str">
        <f>LOWER(SUBSTITUTE(SUBSTITUTE(SUBSTITUTE(BIASA[[#This Row],[NAMA BARANG]]," ",""),"-",""),".",""))</f>
        <v>tasfabricxmy15a</v>
      </c>
      <c r="B2135">
        <f>IF(BIASA[[#This Row],[CTN]]=0,"",COUNT($B$2:$B2134)+1)</f>
        <v>2133</v>
      </c>
      <c r="C2135" t="s">
        <v>2413</v>
      </c>
      <c r="D2135" s="9" t="s">
        <v>211</v>
      </c>
      <c r="E2135">
        <f>SUM(BIASA[[#This Row],[AWAL]]-BIASA[[#This Row],[KELUAR]])</f>
        <v>1</v>
      </c>
      <c r="F2135">
        <v>1</v>
      </c>
      <c r="G2135" t="str">
        <f>IFERROR(INDEX(masuk[CTN],MATCH("B"&amp;ROW()-ROWS($A$1:$A$2),masuk[id],0)),"")</f>
        <v/>
      </c>
      <c r="H2135">
        <f>SUMIF(keluar[concat],BIASA[[#This Row],[concat]],keluar[CTN])</f>
        <v>0</v>
      </c>
      <c r="I2135" s="16" t="str">
        <f>IF(BIASA[[#This Row],[CTN]]=BIASA[[#This Row],[AWAL]],"",BIASA[[#This Row],[CTN]])</f>
        <v/>
      </c>
    </row>
    <row r="2136" spans="1:9" x14ac:dyDescent="0.25">
      <c r="A2136" t="str">
        <f>LOWER(SUBSTITUTE(SUBSTITUTE(SUBSTITUTE(BIASA[[#This Row],[NAMA BARANG]]," ",""),"-",""),".",""))</f>
        <v>tasfabricxmy171415</v>
      </c>
      <c r="B2136">
        <f>IF(BIASA[[#This Row],[CTN]]=0,"",COUNT($B$2:$B2135)+1)</f>
        <v>2134</v>
      </c>
      <c r="C2136" t="s">
        <v>2414</v>
      </c>
      <c r="D2136" s="9">
        <v>480</v>
      </c>
      <c r="E2136">
        <f>SUM(BIASA[[#This Row],[AWAL]]-BIASA[[#This Row],[KELUAR]])</f>
        <v>6</v>
      </c>
      <c r="F2136">
        <v>6</v>
      </c>
      <c r="G2136" t="str">
        <f>IFERROR(INDEX(masuk[CTN],MATCH("B"&amp;ROW()-ROWS($A$1:$A$2),masuk[id],0)),"")</f>
        <v/>
      </c>
      <c r="H2136">
        <f>SUMIF(keluar[concat],BIASA[[#This Row],[concat]],keluar[CTN])</f>
        <v>0</v>
      </c>
      <c r="I2136" s="16" t="str">
        <f>IF(BIASA[[#This Row],[CTN]]=BIASA[[#This Row],[AWAL]],"",BIASA[[#This Row],[CTN]])</f>
        <v/>
      </c>
    </row>
    <row r="2137" spans="1:9" x14ac:dyDescent="0.25">
      <c r="A2137" t="str">
        <f>LOWER(SUBSTITUTE(SUBSTITUTE(SUBSTITUTE(BIASA[[#This Row],[NAMA BARANG]]," ",""),"-",""),".",""))</f>
        <v>tasfabricxmyjdg32x32gagang</v>
      </c>
      <c r="B2137">
        <f>IF(BIASA[[#This Row],[CTN]]=0,"",COUNT($B$2:$B2136)+1)</f>
        <v>2135</v>
      </c>
      <c r="C2137" t="s">
        <v>2415</v>
      </c>
      <c r="D2137" s="9" t="s">
        <v>211</v>
      </c>
      <c r="E2137">
        <f>SUM(BIASA[[#This Row],[AWAL]]-BIASA[[#This Row],[KELUAR]])</f>
        <v>6</v>
      </c>
      <c r="F2137">
        <v>6</v>
      </c>
      <c r="G2137" t="str">
        <f>IFERROR(INDEX(masuk[CTN],MATCH("B"&amp;ROW()-ROWS($A$1:$A$2),masuk[id],0)),"")</f>
        <v/>
      </c>
      <c r="H2137">
        <f>SUMIF(keluar[concat],BIASA[[#This Row],[concat]],keluar[CTN])</f>
        <v>0</v>
      </c>
      <c r="I2137" s="16" t="str">
        <f>IF(BIASA[[#This Row],[CTN]]=BIASA[[#This Row],[AWAL]],"",BIASA[[#This Row],[CTN]])</f>
        <v/>
      </c>
    </row>
    <row r="2138" spans="1:9" x14ac:dyDescent="0.25">
      <c r="A2138" t="str">
        <f>LOWER(SUBSTITUTE(SUBSTITUTE(SUBSTITUTE(BIASA[[#This Row],[NAMA BARANG]]," ",""),"-",""),".",""))</f>
        <v>tasfabricxmyjdg/motifkorea</v>
      </c>
      <c r="B2138">
        <f>IF(BIASA[[#This Row],[CTN]]=0,"",COUNT($B$2:$B2137)+1)</f>
        <v>2136</v>
      </c>
      <c r="C2138" t="s">
        <v>2416</v>
      </c>
      <c r="E2138">
        <f>SUM(BIASA[[#This Row],[AWAL]]-BIASA[[#This Row],[KELUAR]])</f>
        <v>3</v>
      </c>
      <c r="F2138">
        <v>3</v>
      </c>
      <c r="G2138" t="str">
        <f>IFERROR(INDEX(masuk[CTN],MATCH("B"&amp;ROW()-ROWS($A$1:$A$2),masuk[id],0)),"")</f>
        <v/>
      </c>
      <c r="H2138">
        <f>SUMIF(keluar[concat],BIASA[[#This Row],[concat]],keluar[CTN])</f>
        <v>0</v>
      </c>
      <c r="I2138" s="16" t="str">
        <f>IF(BIASA[[#This Row],[CTN]]=BIASA[[#This Row],[AWAL]],"",BIASA[[#This Row],[CTN]])</f>
        <v/>
      </c>
    </row>
    <row r="2139" spans="1:9" x14ac:dyDescent="0.25">
      <c r="A2139" t="str">
        <f>LOWER(SUBSTITUTE(SUBSTITUTE(SUBSTITUTE(BIASA[[#This Row],[NAMA BARANG]]," ",""),"-",""),".",""))</f>
        <v>tasfancyplastikk18x22(t1,75)</v>
      </c>
      <c r="B2139">
        <f>IF(BIASA[[#This Row],[CTN]]=0,"",COUNT($B$2:$B2138)+1)</f>
        <v>2137</v>
      </c>
      <c r="C2139" t="s">
        <v>2417</v>
      </c>
      <c r="D2139" s="9">
        <v>1200</v>
      </c>
      <c r="E2139">
        <f>SUM(BIASA[[#This Row],[AWAL]]-BIASA[[#This Row],[KELUAR]])</f>
        <v>1</v>
      </c>
      <c r="F2139">
        <v>1</v>
      </c>
      <c r="G2139" t="str">
        <f>IFERROR(INDEX(masuk[CTN],MATCH("B"&amp;ROW()-ROWS($A$1:$A$2),masuk[id],0)),"")</f>
        <v/>
      </c>
      <c r="H2139">
        <f>SUMIF(keluar[concat],BIASA[[#This Row],[concat]],keluar[CTN])</f>
        <v>0</v>
      </c>
      <c r="I2139" s="16" t="str">
        <f>IF(BIASA[[#This Row],[CTN]]=BIASA[[#This Row],[AWAL]],"",BIASA[[#This Row],[CTN]])</f>
        <v/>
      </c>
    </row>
    <row r="2140" spans="1:9" x14ac:dyDescent="0.25">
      <c r="A2140" t="str">
        <f>LOWER(SUBSTITUTE(SUBSTITUTE(SUBSTITUTE(BIASA[[#This Row],[NAMA BARANG]]," ",""),"-",""),".",""))</f>
        <v>tasfancyplastikt22x28(t1,76)</v>
      </c>
      <c r="B2140">
        <f>IF(BIASA[[#This Row],[CTN]]=0,"",COUNT($B$2:$B2139)+1)</f>
        <v>2138</v>
      </c>
      <c r="C2140" t="s">
        <v>2418</v>
      </c>
      <c r="D2140" s="9" t="s">
        <v>2819</v>
      </c>
      <c r="E2140">
        <f>SUM(BIASA[[#This Row],[AWAL]]-BIASA[[#This Row],[KELUAR]])</f>
        <v>2</v>
      </c>
      <c r="F2140">
        <v>2</v>
      </c>
      <c r="G2140" t="str">
        <f>IFERROR(INDEX(masuk[CTN],MATCH("B"&amp;ROW()-ROWS($A$1:$A$2),masuk[id],0)),"")</f>
        <v/>
      </c>
      <c r="H2140">
        <f>SUMIF(keluar[concat],BIASA[[#This Row],[concat]],keluar[CTN])</f>
        <v>0</v>
      </c>
      <c r="I2140" s="16" t="str">
        <f>IF(BIASA[[#This Row],[CTN]]=BIASA[[#This Row],[AWAL]],"",BIASA[[#This Row],[CTN]])</f>
        <v/>
      </c>
    </row>
    <row r="2141" spans="1:9" x14ac:dyDescent="0.25">
      <c r="A2141" t="str">
        <f>LOWER(SUBSTITUTE(SUBSTITUTE(SUBSTITUTE(BIASA[[#This Row],[NAMA BARANG]]," ",""),"-",""),".",""))</f>
        <v>tasfoliotali1bolabale</v>
      </c>
      <c r="B2141">
        <f>IF(BIASA[[#This Row],[CTN]]=0,"",COUNT($B$2:$B2140)+1)</f>
        <v>2139</v>
      </c>
      <c r="C2141" t="s">
        <v>2419</v>
      </c>
      <c r="D2141" s="9" t="s">
        <v>216</v>
      </c>
      <c r="E2141">
        <f>SUM(BIASA[[#This Row],[AWAL]]-BIASA[[#This Row],[KELUAR]])</f>
        <v>2</v>
      </c>
      <c r="F2141">
        <v>2</v>
      </c>
      <c r="G2141" t="str">
        <f>IFERROR(INDEX(masuk[CTN],MATCH("B"&amp;ROW()-ROWS($A$1:$A$2),masuk[id],0)),"")</f>
        <v/>
      </c>
      <c r="H2141">
        <f>SUMIF(keluar[concat],BIASA[[#This Row],[concat]],keluar[CTN])</f>
        <v>0</v>
      </c>
      <c r="I2141" s="16" t="str">
        <f>IF(BIASA[[#This Row],[CTN]]=BIASA[[#This Row],[AWAL]],"",BIASA[[#This Row],[CTN]])</f>
        <v/>
      </c>
    </row>
    <row r="2142" spans="1:9" x14ac:dyDescent="0.25">
      <c r="A2142" t="str">
        <f>LOWER(SUBSTITUTE(SUBSTITUTE(SUBSTITUTE(BIASA[[#This Row],[NAMA BARANG]]," ",""),"-",""),".",""))</f>
        <v>tasfoliotali1fancy(2)/tali1minion(1)</v>
      </c>
      <c r="B2142">
        <f>IF(BIASA[[#This Row],[CTN]]=0,"",COUNT($B$2:$B2141)+1)</f>
        <v>2140</v>
      </c>
      <c r="C2142" t="s">
        <v>2420</v>
      </c>
      <c r="D2142" s="9">
        <v>240</v>
      </c>
      <c r="E2142">
        <f>SUM(BIASA[[#This Row],[AWAL]]-BIASA[[#This Row],[KELUAR]])</f>
        <v>3</v>
      </c>
      <c r="F2142">
        <v>3</v>
      </c>
      <c r="G2142" t="str">
        <f>IFERROR(INDEX(masuk[CTN],MATCH("B"&amp;ROW()-ROWS($A$1:$A$2),masuk[id],0)),"")</f>
        <v/>
      </c>
      <c r="H2142">
        <f>SUMIF(keluar[concat],BIASA[[#This Row],[concat]],keluar[CTN])</f>
        <v>0</v>
      </c>
      <c r="I2142" s="16" t="str">
        <f>IF(BIASA[[#This Row],[CTN]]=BIASA[[#This Row],[AWAL]],"",BIASA[[#This Row],[CTN]])</f>
        <v/>
      </c>
    </row>
    <row r="2143" spans="1:9" x14ac:dyDescent="0.25">
      <c r="A2143" t="str">
        <f>LOWER(SUBSTITUTE(SUBSTITUTE(SUBSTITUTE(BIASA[[#This Row],[NAMA BARANG]]," ",""),"-",""),".",""))</f>
        <v>tasfoliotali2fancyminion</v>
      </c>
      <c r="B2143">
        <f>IF(BIASA[[#This Row],[CTN]]=0,"",COUNT($B$2:$B2142)+1)</f>
        <v>2141</v>
      </c>
      <c r="C2143" t="s">
        <v>2421</v>
      </c>
      <c r="D2143" s="9" t="s">
        <v>2791</v>
      </c>
      <c r="E2143">
        <f>SUM(BIASA[[#This Row],[AWAL]]-BIASA[[#This Row],[KELUAR]])</f>
        <v>1</v>
      </c>
      <c r="F2143">
        <v>1</v>
      </c>
      <c r="G2143" t="str">
        <f>IFERROR(INDEX(masuk[CTN],MATCH("B"&amp;ROW()-ROWS($A$1:$A$2),masuk[id],0)),"")</f>
        <v/>
      </c>
      <c r="H2143">
        <f>SUMIF(keluar[concat],BIASA[[#This Row],[concat]],keluar[CTN])</f>
        <v>0</v>
      </c>
      <c r="I2143" s="16" t="str">
        <f>IF(BIASA[[#This Row],[CTN]]=BIASA[[#This Row],[AWAL]],"",BIASA[[#This Row],[CTN]])</f>
        <v/>
      </c>
    </row>
    <row r="2144" spans="1:9" x14ac:dyDescent="0.25">
      <c r="A2144" t="str">
        <f>LOWER(SUBSTITUTE(SUBSTITUTE(SUBSTITUTE(BIASA[[#This Row],[NAMA BARANG]]," ",""),"-",""),".",""))</f>
        <v>tasgagangbutekputihbkcg</v>
      </c>
      <c r="B2144">
        <f>IF(BIASA[[#This Row],[CTN]]=0,"",COUNT($B$2:$B2143)+1)</f>
        <v>2142</v>
      </c>
      <c r="C2144" t="s">
        <v>2422</v>
      </c>
      <c r="D2144" s="9" t="s">
        <v>211</v>
      </c>
      <c r="E2144">
        <f>SUM(BIASA[[#This Row],[AWAL]]-BIASA[[#This Row],[KELUAR]])</f>
        <v>11</v>
      </c>
      <c r="F2144">
        <v>11</v>
      </c>
      <c r="G2144" t="str">
        <f>IFERROR(INDEX(masuk[CTN],MATCH("B"&amp;ROW()-ROWS($A$1:$A$2),masuk[id],0)),"")</f>
        <v/>
      </c>
      <c r="H2144">
        <f>SUMIF(keluar[concat],BIASA[[#This Row],[concat]],keluar[CTN])</f>
        <v>0</v>
      </c>
      <c r="I2144" s="16" t="str">
        <f>IF(BIASA[[#This Row],[CTN]]=BIASA[[#This Row],[AWAL]],"",BIASA[[#This Row],[CTN]])</f>
        <v/>
      </c>
    </row>
    <row r="2145" spans="1:9" x14ac:dyDescent="0.25">
      <c r="A2145" t="str">
        <f>LOWER(SUBSTITUTE(SUBSTITUTE(SUBSTITUTE(BIASA[[#This Row],[NAMA BARANG]]," ",""),"-",""),".",""))</f>
        <v>tasgagangtransparanb(ad25)</v>
      </c>
      <c r="B2145">
        <f>IF(BIASA[[#This Row],[CTN]]=0,"",COUNT($B$2:$B2144)+1)</f>
        <v>2143</v>
      </c>
      <c r="C2145" t="s">
        <v>2423</v>
      </c>
      <c r="D2145" s="9" t="s">
        <v>211</v>
      </c>
      <c r="E2145">
        <f>SUM(BIASA[[#This Row],[AWAL]]-BIASA[[#This Row],[KELUAR]])</f>
        <v>17</v>
      </c>
      <c r="F2145">
        <v>17</v>
      </c>
      <c r="G2145" t="str">
        <f>IFERROR(INDEX(masuk[CTN],MATCH("B"&amp;ROW()-ROWS($A$1:$A$2),masuk[id],0)),"")</f>
        <v/>
      </c>
      <c r="H2145">
        <f>SUMIF(keluar[concat],BIASA[[#This Row],[concat]],keluar[CTN])</f>
        <v>0</v>
      </c>
      <c r="I2145" s="16" t="str">
        <f>IF(BIASA[[#This Row],[CTN]]=BIASA[[#This Row],[AWAL]],"",BIASA[[#This Row],[CTN]])</f>
        <v/>
      </c>
    </row>
    <row r="2146" spans="1:9" x14ac:dyDescent="0.25">
      <c r="A2146" t="str">
        <f>LOWER(SUBSTITUTE(SUBSTITUTE(SUBSTITUTE(BIASA[[#This Row],[NAMA BARANG]]," ",""),"-",""),".",""))</f>
        <v>tasgagangtransparank(ad27)</v>
      </c>
      <c r="B2146">
        <f>IF(BIASA[[#This Row],[CTN]]=0,"",COUNT($B$2:$B2145)+1)</f>
        <v>2144</v>
      </c>
      <c r="C2146" t="s">
        <v>2424</v>
      </c>
      <c r="D2146" s="9" t="s">
        <v>233</v>
      </c>
      <c r="E2146">
        <f>SUM(BIASA[[#This Row],[AWAL]]-BIASA[[#This Row],[KELUAR]])</f>
        <v>1</v>
      </c>
      <c r="F2146">
        <v>1</v>
      </c>
      <c r="G2146" t="str">
        <f>IFERROR(INDEX(masuk[CTN],MATCH("B"&amp;ROW()-ROWS($A$1:$A$2),masuk[id],0)),"")</f>
        <v/>
      </c>
      <c r="H2146">
        <f>SUMIF(keluar[concat],BIASA[[#This Row],[concat]],keluar[CTN])</f>
        <v>0</v>
      </c>
      <c r="I2146" s="16" t="str">
        <f>IF(BIASA[[#This Row],[CTN]]=BIASA[[#This Row],[AWAL]],"",BIASA[[#This Row],[CTN]])</f>
        <v/>
      </c>
    </row>
    <row r="2147" spans="1:9" x14ac:dyDescent="0.25">
      <c r="A2147" t="str">
        <f>LOWER(SUBSTITUTE(SUBSTITUTE(SUBSTITUTE(BIASA[[#This Row],[NAMA BARANG]]," ",""),"-",""),".",""))</f>
        <v>tasgg02hzd711/263</v>
      </c>
      <c r="B2147">
        <f>IF(BIASA[[#This Row],[CTN]]=0,"",COUNT($B$2:$B2146)+1)</f>
        <v>2145</v>
      </c>
      <c r="C2147" t="s">
        <v>2425</v>
      </c>
      <c r="D2147" s="9" t="s">
        <v>211</v>
      </c>
      <c r="E2147">
        <f>SUM(BIASA[[#This Row],[AWAL]]-BIASA[[#This Row],[KELUAR]])</f>
        <v>2</v>
      </c>
      <c r="F2147">
        <v>2</v>
      </c>
      <c r="G2147" t="str">
        <f>IFERROR(INDEX(masuk[CTN],MATCH("B"&amp;ROW()-ROWS($A$1:$A$2),masuk[id],0)),"")</f>
        <v/>
      </c>
      <c r="H2147">
        <f>SUMIF(keluar[concat],BIASA[[#This Row],[concat]],keluar[CTN])</f>
        <v>0</v>
      </c>
      <c r="I2147" s="16" t="str">
        <f>IF(BIASA[[#This Row],[CTN]]=BIASA[[#This Row],[AWAL]],"",BIASA[[#This Row],[CTN]])</f>
        <v/>
      </c>
    </row>
    <row r="2148" spans="1:9" x14ac:dyDescent="0.25">
      <c r="A2148" t="str">
        <f>LOWER(SUBSTITUTE(SUBSTITUTE(SUBSTITUTE(BIASA[[#This Row],[NAMA BARANG]]," ",""),"-",""),".",""))</f>
        <v>tasgg02hzd793(4)/955</v>
      </c>
      <c r="B2148">
        <f>IF(BIASA[[#This Row],[CTN]]=0,"",COUNT($B$2:$B2147)+1)</f>
        <v>2146</v>
      </c>
      <c r="C2148" t="s">
        <v>2426</v>
      </c>
      <c r="D2148" s="9" t="s">
        <v>211</v>
      </c>
      <c r="E2148">
        <f>SUM(BIASA[[#This Row],[AWAL]]-BIASA[[#This Row],[KELUAR]])</f>
        <v>5</v>
      </c>
      <c r="F2148">
        <v>5</v>
      </c>
      <c r="G2148" t="str">
        <f>IFERROR(INDEX(masuk[CTN],MATCH("B"&amp;ROW()-ROWS($A$1:$A$2),masuk[id],0)),"")</f>
        <v/>
      </c>
      <c r="H2148">
        <f>SUMIF(keluar[concat],BIASA[[#This Row],[concat]],keluar[CTN])</f>
        <v>0</v>
      </c>
      <c r="I2148" s="16" t="str">
        <f>IF(BIASA[[#This Row],[CTN]]=BIASA[[#This Row],[AWAL]],"",BIASA[[#This Row],[CTN]])</f>
        <v/>
      </c>
    </row>
    <row r="2149" spans="1:9" x14ac:dyDescent="0.25">
      <c r="A2149" t="str">
        <f>LOWER(SUBSTITUTE(SUBSTITUTE(SUBSTITUTE(BIASA[[#This Row],[NAMA BARANG]]," ",""),"-",""),".",""))</f>
        <v>tasgg02hzd9093/750</v>
      </c>
      <c r="B2149">
        <f>IF(BIASA[[#This Row],[CTN]]=0,"",COUNT($B$2:$B2148)+1)</f>
        <v>2147</v>
      </c>
      <c r="C2149" t="s">
        <v>2427</v>
      </c>
      <c r="D2149" s="9" t="s">
        <v>211</v>
      </c>
      <c r="E2149">
        <f>SUM(BIASA[[#This Row],[AWAL]]-BIASA[[#This Row],[KELUAR]])</f>
        <v>2</v>
      </c>
      <c r="F2149">
        <v>2</v>
      </c>
      <c r="G2149" t="str">
        <f>IFERROR(INDEX(masuk[CTN],MATCH("B"&amp;ROW()-ROWS($A$1:$A$2),masuk[id],0)),"")</f>
        <v/>
      </c>
      <c r="H2149">
        <f>SUMIF(keluar[concat],BIASA[[#This Row],[concat]],keluar[CTN])</f>
        <v>0</v>
      </c>
      <c r="I2149" s="16" t="str">
        <f>IF(BIASA[[#This Row],[CTN]]=BIASA[[#This Row],[AWAL]],"",BIASA[[#This Row],[CTN]])</f>
        <v/>
      </c>
    </row>
    <row r="2150" spans="1:9" x14ac:dyDescent="0.25">
      <c r="A2150" t="str">
        <f>LOWER(SUBSTITUTE(SUBSTITUTE(SUBSTITUTE(BIASA[[#This Row],[NAMA BARANG]]," ",""),"-",""),".",""))</f>
        <v>tasgg02hzdmix</v>
      </c>
      <c r="B2150">
        <f>IF(BIASA[[#This Row],[CTN]]=0,"",COUNT($B$2:$B2149)+1)</f>
        <v>2148</v>
      </c>
      <c r="C2150" t="s">
        <v>2428</v>
      </c>
      <c r="D2150" s="9" t="s">
        <v>211</v>
      </c>
      <c r="E2150">
        <f>SUM(BIASA[[#This Row],[AWAL]]-BIASA[[#This Row],[KELUAR]])</f>
        <v>6</v>
      </c>
      <c r="F2150">
        <v>6</v>
      </c>
      <c r="G2150" t="str">
        <f>IFERROR(INDEX(masuk[CTN],MATCH("B"&amp;ROW()-ROWS($A$1:$A$2),masuk[id],0)),"")</f>
        <v/>
      </c>
      <c r="H2150">
        <f>SUMIF(keluar[concat],BIASA[[#This Row],[concat]],keluar[CTN])</f>
        <v>0</v>
      </c>
      <c r="I2150" s="16" t="str">
        <f>IF(BIASA[[#This Row],[CTN]]=BIASA[[#This Row],[AWAL]],"",BIASA[[#This Row],[CTN]])</f>
        <v/>
      </c>
    </row>
    <row r="2151" spans="1:9" x14ac:dyDescent="0.25">
      <c r="A2151" t="str">
        <f>LOWER(SUBSTITUTE(SUBSTITUTE(SUBSTITUTE(BIASA[[#This Row],[NAMA BARANG]]," ",""),"-",""),".",""))</f>
        <v>tasgg032063/2064/2065</v>
      </c>
      <c r="B2151">
        <f>IF(BIASA[[#This Row],[CTN]]=0,"",COUNT($B$2:$B2150)+1)</f>
        <v>2149</v>
      </c>
      <c r="C2151" t="s">
        <v>2429</v>
      </c>
      <c r="D2151" s="9" t="s">
        <v>217</v>
      </c>
      <c r="E2151">
        <f>SUM(BIASA[[#This Row],[AWAL]]-BIASA[[#This Row],[KELUAR]])</f>
        <v>4</v>
      </c>
      <c r="F2151">
        <v>4</v>
      </c>
      <c r="G2151" t="str">
        <f>IFERROR(INDEX(masuk[CTN],MATCH("B"&amp;ROW()-ROWS($A$1:$A$2),masuk[id],0)),"")</f>
        <v/>
      </c>
      <c r="H2151">
        <f>SUMIF(keluar[concat],BIASA[[#This Row],[concat]],keluar[CTN])</f>
        <v>0</v>
      </c>
      <c r="I2151" s="16" t="str">
        <f>IF(BIASA[[#This Row],[CTN]]=BIASA[[#This Row],[AWAL]],"",BIASA[[#This Row],[CTN]])</f>
        <v/>
      </c>
    </row>
    <row r="2152" spans="1:9" x14ac:dyDescent="0.25">
      <c r="A2152" t="str">
        <f>LOWER(SUBSTITUTE(SUBSTITUTE(SUBSTITUTE(BIASA[[#This Row],[NAMA BARANG]]," ",""),"-",""),".",""))</f>
        <v>tasgg036012</v>
      </c>
      <c r="B2152">
        <f>IF(BIASA[[#This Row],[CTN]]=0,"",COUNT($B$2:$B2151)+1)</f>
        <v>2150</v>
      </c>
      <c r="C2152" t="s">
        <v>2430</v>
      </c>
      <c r="D2152" s="9" t="s">
        <v>217</v>
      </c>
      <c r="E2152">
        <f>SUM(BIASA[[#This Row],[AWAL]]-BIASA[[#This Row],[KELUAR]])</f>
        <v>1</v>
      </c>
      <c r="F2152">
        <v>1</v>
      </c>
      <c r="G2152" t="str">
        <f>IFERROR(INDEX(masuk[CTN],MATCH("B"&amp;ROW()-ROWS($A$1:$A$2),masuk[id],0)),"")</f>
        <v/>
      </c>
      <c r="H2152">
        <f>SUMIF(keluar[concat],BIASA[[#This Row],[concat]],keluar[CTN])</f>
        <v>0</v>
      </c>
      <c r="I2152" s="16" t="str">
        <f>IF(BIASA[[#This Row],[CTN]]=BIASA[[#This Row],[AWAL]],"",BIASA[[#This Row],[CTN]])</f>
        <v/>
      </c>
    </row>
    <row r="2153" spans="1:9" x14ac:dyDescent="0.25">
      <c r="A2153" t="str">
        <f>LOWER(SUBSTITUTE(SUBSTITUTE(SUBSTITUTE(BIASA[[#This Row],[NAMA BARANG]]," ",""),"-",""),".",""))</f>
        <v>tasgg03721(2)/929(4)</v>
      </c>
      <c r="B2153">
        <f>IF(BIASA[[#This Row],[CTN]]=0,"",COUNT($B$2:$B2152)+1)</f>
        <v>2151</v>
      </c>
      <c r="C2153" t="s">
        <v>2431</v>
      </c>
      <c r="D2153" s="9" t="s">
        <v>217</v>
      </c>
      <c r="E2153">
        <f>SUM(BIASA[[#This Row],[AWAL]]-BIASA[[#This Row],[KELUAR]])</f>
        <v>7</v>
      </c>
      <c r="F2153">
        <v>7</v>
      </c>
      <c r="G2153" t="str">
        <f>IFERROR(INDEX(masuk[CTN],MATCH("B"&amp;ROW()-ROWS($A$1:$A$2),masuk[id],0)),"")</f>
        <v/>
      </c>
      <c r="H2153">
        <f>SUMIF(keluar[concat],BIASA[[#This Row],[concat]],keluar[CTN])</f>
        <v>0</v>
      </c>
      <c r="I2153" s="16" t="str">
        <f>IF(BIASA[[#This Row],[CTN]]=BIASA[[#This Row],[AWAL]],"",BIASA[[#This Row],[CTN]])</f>
        <v/>
      </c>
    </row>
    <row r="2154" spans="1:9" x14ac:dyDescent="0.25">
      <c r="A2154" t="str">
        <f>LOWER(SUBSTITUTE(SUBSTITUTE(SUBSTITUTE(BIASA[[#This Row],[NAMA BARANG]]," ",""),"-",""),".",""))</f>
        <v>tasgg039111(3)/9060(7)</v>
      </c>
      <c r="B2154">
        <f>IF(BIASA[[#This Row],[CTN]]=0,"",COUNT($B$2:$B2153)+1)</f>
        <v>2152</v>
      </c>
      <c r="C2154" t="s">
        <v>2432</v>
      </c>
      <c r="D2154" s="9" t="s">
        <v>217</v>
      </c>
      <c r="E2154">
        <f>SUM(BIASA[[#This Row],[AWAL]]-BIASA[[#This Row],[KELUAR]])</f>
        <v>10</v>
      </c>
      <c r="F2154">
        <v>10</v>
      </c>
      <c r="G2154" t="str">
        <f>IFERROR(INDEX(masuk[CTN],MATCH("B"&amp;ROW()-ROWS($A$1:$A$2),masuk[id],0)),"")</f>
        <v/>
      </c>
      <c r="H2154">
        <f>SUMIF(keluar[concat],BIASA[[#This Row],[concat]],keluar[CTN])</f>
        <v>0</v>
      </c>
      <c r="I2154" s="16" t="str">
        <f>IF(BIASA[[#This Row],[CTN]]=BIASA[[#This Row],[AWAL]],"",BIASA[[#This Row],[CTN]])</f>
        <v/>
      </c>
    </row>
    <row r="2155" spans="1:9" x14ac:dyDescent="0.25">
      <c r="A2155" t="str">
        <f>LOWER(SUBSTITUTE(SUBSTITUTE(SUBSTITUTE(BIASA[[#This Row],[NAMA BARANG]]," ",""),"-",""),".",""))</f>
        <v>tashbt01talikurbatik</v>
      </c>
      <c r="B2155">
        <f>IF(BIASA[[#This Row],[CTN]]=0,"",COUNT($B$2:$B2154)+1)</f>
        <v>2153</v>
      </c>
      <c r="C2155" t="s">
        <v>2433</v>
      </c>
      <c r="D2155" s="9" t="s">
        <v>2796</v>
      </c>
      <c r="E2155">
        <f>SUM(BIASA[[#This Row],[AWAL]]-BIASA[[#This Row],[KELUAR]])</f>
        <v>3</v>
      </c>
      <c r="F2155">
        <v>3</v>
      </c>
      <c r="G2155" t="str">
        <f>IFERROR(INDEX(masuk[CTN],MATCH("B"&amp;ROW()-ROWS($A$1:$A$2),masuk[id],0)),"")</f>
        <v/>
      </c>
      <c r="H2155">
        <f>SUMIF(keluar[concat],BIASA[[#This Row],[concat]],keluar[CTN])</f>
        <v>0</v>
      </c>
      <c r="I2155" s="16" t="str">
        <f>IF(BIASA[[#This Row],[CTN]]=BIASA[[#This Row],[AWAL]],"",BIASA[[#This Row],[CTN]])</f>
        <v/>
      </c>
    </row>
    <row r="2156" spans="1:9" x14ac:dyDescent="0.25">
      <c r="A2156" t="str">
        <f>LOWER(SUBSTITUTE(SUBSTITUTE(SUBSTITUTE(BIASA[[#This Row],[NAMA BARANG]]," ",""),"-",""),".",""))</f>
        <v>tashbe06/mtalibendera</v>
      </c>
      <c r="B2156">
        <f>IF(BIASA[[#This Row],[CTN]]=0,"",COUNT($B$2:$B2155)+1)</f>
        <v>2154</v>
      </c>
      <c r="C2156" t="s">
        <v>2434</v>
      </c>
      <c r="D2156" s="9" t="s">
        <v>2779</v>
      </c>
      <c r="E2156">
        <f>SUM(BIASA[[#This Row],[AWAL]]-BIASA[[#This Row],[KELUAR]])</f>
        <v>2</v>
      </c>
      <c r="F2156">
        <v>2</v>
      </c>
      <c r="G2156" t="str">
        <f>IFERROR(INDEX(masuk[CTN],MATCH("B"&amp;ROW()-ROWS($A$1:$A$2),masuk[id],0)),"")</f>
        <v/>
      </c>
      <c r="H2156">
        <f>SUMIF(keluar[concat],BIASA[[#This Row],[concat]],keluar[CTN])</f>
        <v>0</v>
      </c>
      <c r="I2156" s="16" t="str">
        <f>IF(BIASA[[#This Row],[CTN]]=BIASA[[#This Row],[AWAL]],"",BIASA[[#This Row],[CTN]])</f>
        <v/>
      </c>
    </row>
    <row r="2157" spans="1:9" x14ac:dyDescent="0.25">
      <c r="A2157" t="str">
        <f>LOWER(SUBSTITUTE(SUBSTITUTE(SUBSTITUTE(BIASA[[#This Row],[NAMA BARANG]]," ",""),"-",""),".",""))</f>
        <v>tashd095</v>
      </c>
      <c r="B2157">
        <f>IF(BIASA[[#This Row],[CTN]]=0,"",COUNT($B$2:$B2156)+1)</f>
        <v>2155</v>
      </c>
      <c r="C2157" t="s">
        <v>2435</v>
      </c>
      <c r="D2157" s="9">
        <v>360</v>
      </c>
      <c r="E2157">
        <f>SUM(BIASA[[#This Row],[AWAL]]-BIASA[[#This Row],[KELUAR]])</f>
        <v>1</v>
      </c>
      <c r="F2157">
        <v>1</v>
      </c>
      <c r="G2157" t="str">
        <f>IFERROR(INDEX(masuk[CTN],MATCH("B"&amp;ROW()-ROWS($A$1:$A$2),masuk[id],0)),"")</f>
        <v/>
      </c>
      <c r="H2157">
        <f>SUMIF(keluar[concat],BIASA[[#This Row],[concat]],keluar[CTN])</f>
        <v>0</v>
      </c>
      <c r="I2157" s="16" t="str">
        <f>IF(BIASA[[#This Row],[CTN]]=BIASA[[#This Row],[AWAL]],"",BIASA[[#This Row],[CTN]])</f>
        <v/>
      </c>
    </row>
    <row r="2158" spans="1:9" x14ac:dyDescent="0.25">
      <c r="A2158" t="str">
        <f>LOWER(SUBSTITUTE(SUBSTITUTE(SUBSTITUTE(BIASA[[#This Row],[NAMA BARANG]]," ",""),"-",""),".",""))</f>
        <v>tashd158</v>
      </c>
      <c r="B2158">
        <f>IF(BIASA[[#This Row],[CTN]]=0,"",COUNT($B$2:$B2157)+1)</f>
        <v>2156</v>
      </c>
      <c r="C2158" t="s">
        <v>2436</v>
      </c>
      <c r="D2158" s="9">
        <v>360</v>
      </c>
      <c r="E2158">
        <f>SUM(BIASA[[#This Row],[AWAL]]-BIASA[[#This Row],[KELUAR]])</f>
        <v>2</v>
      </c>
      <c r="F2158">
        <v>2</v>
      </c>
      <c r="G2158" t="str">
        <f>IFERROR(INDEX(masuk[CTN],MATCH("B"&amp;ROW()-ROWS($A$1:$A$2),masuk[id],0)),"")</f>
        <v/>
      </c>
      <c r="H2158">
        <f>SUMIF(keluar[concat],BIASA[[#This Row],[concat]],keluar[CTN])</f>
        <v>0</v>
      </c>
      <c r="I2158" s="16" t="str">
        <f>IF(BIASA[[#This Row],[CTN]]=BIASA[[#This Row],[AWAL]],"",BIASA[[#This Row],[CTN]])</f>
        <v/>
      </c>
    </row>
    <row r="2159" spans="1:9" x14ac:dyDescent="0.25">
      <c r="A2159" t="str">
        <f>LOWER(SUBSTITUTE(SUBSTITUTE(SUBSTITUTE(BIASA[[#This Row],[NAMA BARANG]]," ",""),"-",""),".",""))</f>
        <v>tashd197</v>
      </c>
      <c r="B2159">
        <f>IF(BIASA[[#This Row],[CTN]]=0,"",COUNT($B$2:$B2158)+1)</f>
        <v>2157</v>
      </c>
      <c r="C2159" t="s">
        <v>2437</v>
      </c>
      <c r="D2159" s="9">
        <v>360</v>
      </c>
      <c r="E2159">
        <f>SUM(BIASA[[#This Row],[AWAL]]-BIASA[[#This Row],[KELUAR]])</f>
        <v>2</v>
      </c>
      <c r="F2159">
        <v>2</v>
      </c>
      <c r="G2159" t="str">
        <f>IFERROR(INDEX(masuk[CTN],MATCH("B"&amp;ROW()-ROWS($A$1:$A$2),masuk[id],0)),"")</f>
        <v/>
      </c>
      <c r="H2159">
        <f>SUMIF(keluar[concat],BIASA[[#This Row],[concat]],keluar[CTN])</f>
        <v>0</v>
      </c>
      <c r="I2159" s="16" t="str">
        <f>IF(BIASA[[#This Row],[CTN]]=BIASA[[#This Row],[AWAL]],"",BIASA[[#This Row],[CTN]])</f>
        <v/>
      </c>
    </row>
    <row r="2160" spans="1:9" x14ac:dyDescent="0.25">
      <c r="A2160" t="str">
        <f>LOWER(SUBSTITUTE(SUBSTITUTE(SUBSTITUTE(BIASA[[#This Row],[NAMA BARANG]]," ",""),"-",""),".",""))</f>
        <v>tashd22006</v>
      </c>
      <c r="B2160">
        <f>IF(BIASA[[#This Row],[CTN]]=0,"",COUNT($B$2:$B2159)+1)</f>
        <v>2158</v>
      </c>
      <c r="C2160" t="s">
        <v>2438</v>
      </c>
      <c r="D2160" s="9">
        <v>480</v>
      </c>
      <c r="E2160">
        <f>SUM(BIASA[[#This Row],[AWAL]]-BIASA[[#This Row],[KELUAR]])</f>
        <v>3</v>
      </c>
      <c r="F2160">
        <v>3</v>
      </c>
      <c r="G2160" t="str">
        <f>IFERROR(INDEX(masuk[CTN],MATCH("B"&amp;ROW()-ROWS($A$1:$A$2),masuk[id],0)),"")</f>
        <v/>
      </c>
      <c r="H2160">
        <f>SUMIF(keluar[concat],BIASA[[#This Row],[concat]],keluar[CTN])</f>
        <v>0</v>
      </c>
      <c r="I2160" s="16" t="str">
        <f>IF(BIASA[[#This Row],[CTN]]=BIASA[[#This Row],[AWAL]],"",BIASA[[#This Row],[CTN]])</f>
        <v/>
      </c>
    </row>
    <row r="2161" spans="1:9" x14ac:dyDescent="0.25">
      <c r="A2161" t="str">
        <f>LOWER(SUBSTITUTE(SUBSTITUTE(SUBSTITUTE(BIASA[[#This Row],[NAMA BARANG]]," ",""),"-",""),".",""))</f>
        <v>tashd234</v>
      </c>
      <c r="B2161">
        <f>IF(BIASA[[#This Row],[CTN]]=0,"",COUNT($B$2:$B2160)+1)</f>
        <v>2159</v>
      </c>
      <c r="C2161" t="s">
        <v>2439</v>
      </c>
      <c r="D2161" s="9">
        <v>480</v>
      </c>
      <c r="E2161">
        <f>SUM(BIASA[[#This Row],[AWAL]]-BIASA[[#This Row],[KELUAR]])</f>
        <v>12</v>
      </c>
      <c r="F2161">
        <v>12</v>
      </c>
      <c r="G2161" t="str">
        <f>IFERROR(INDEX(masuk[CTN],MATCH("B"&amp;ROW()-ROWS($A$1:$A$2),masuk[id],0)),"")</f>
        <v/>
      </c>
      <c r="H2161">
        <f>SUMIF(keluar[concat],BIASA[[#This Row],[concat]],keluar[CTN])</f>
        <v>0</v>
      </c>
      <c r="I2161" s="16" t="str">
        <f>IF(BIASA[[#This Row],[CTN]]=BIASA[[#This Row],[AWAL]],"",BIASA[[#This Row],[CTN]])</f>
        <v/>
      </c>
    </row>
    <row r="2162" spans="1:9" x14ac:dyDescent="0.25">
      <c r="A2162" t="str">
        <f>LOWER(SUBSTITUTE(SUBSTITUTE(SUBSTITUTE(BIASA[[#This Row],[NAMA BARANG]]," ",""),"-",""),".",""))</f>
        <v>tashdpolos(823)</v>
      </c>
      <c r="B2162">
        <f>IF(BIASA[[#This Row],[CTN]]=0,"",COUNT($B$2:$B2161)+1)</f>
        <v>2160</v>
      </c>
      <c r="C2162" t="s">
        <v>2440</v>
      </c>
      <c r="D2162" s="9" t="s">
        <v>2828</v>
      </c>
      <c r="E2162">
        <f>SUM(BIASA[[#This Row],[AWAL]]-BIASA[[#This Row],[KELUAR]])</f>
        <v>2</v>
      </c>
      <c r="F2162">
        <v>2</v>
      </c>
      <c r="G2162" t="str">
        <f>IFERROR(INDEX(masuk[CTN],MATCH("B"&amp;ROW()-ROWS($A$1:$A$2),masuk[id],0)),"")</f>
        <v/>
      </c>
      <c r="H2162">
        <f>SUMIF(keluar[concat],BIASA[[#This Row],[concat]],keluar[CTN])</f>
        <v>0</v>
      </c>
      <c r="I2162" s="16" t="str">
        <f>IF(BIASA[[#This Row],[CTN]]=BIASA[[#This Row],[AWAL]],"",BIASA[[#This Row],[CTN]])</f>
        <v/>
      </c>
    </row>
    <row r="2163" spans="1:9" x14ac:dyDescent="0.25">
      <c r="A2163" t="str">
        <f>LOWER(SUBSTITUTE(SUBSTITUTE(SUBSTITUTE(BIASA[[#This Row],[NAMA BARANG]]," ",""),"-",""),".",""))</f>
        <v>tasj0053</v>
      </c>
      <c r="B2163">
        <f>IF(BIASA[[#This Row],[CTN]]=0,"",COUNT($B$2:$B2162)+1)</f>
        <v>2161</v>
      </c>
      <c r="C2163" t="s">
        <v>2441</v>
      </c>
      <c r="D2163" s="9" t="s">
        <v>221</v>
      </c>
      <c r="E2163">
        <f>SUM(BIASA[[#This Row],[AWAL]]-BIASA[[#This Row],[KELUAR]])</f>
        <v>3</v>
      </c>
      <c r="F2163">
        <v>3</v>
      </c>
      <c r="G2163" t="str">
        <f>IFERROR(INDEX(masuk[CTN],MATCH("B"&amp;ROW()-ROWS($A$1:$A$2),masuk[id],0)),"")</f>
        <v/>
      </c>
      <c r="H2163">
        <f>SUMIF(keluar[concat],BIASA[[#This Row],[concat]],keluar[CTN])</f>
        <v>0</v>
      </c>
      <c r="I2163" s="16" t="str">
        <f>IF(BIASA[[#This Row],[CTN]]=BIASA[[#This Row],[AWAL]],"",BIASA[[#This Row],[CTN]])</f>
        <v/>
      </c>
    </row>
    <row r="2164" spans="1:9" x14ac:dyDescent="0.25">
      <c r="A2164" t="str">
        <f>LOWER(SUBSTITUTE(SUBSTITUTE(SUBSTITUTE(BIASA[[#This Row],[NAMA BARANG]]," ",""),"-",""),".",""))</f>
        <v>tasj1706</v>
      </c>
      <c r="B2164">
        <f>IF(BIASA[[#This Row],[CTN]]=0,"",COUNT($B$2:$B2163)+1)</f>
        <v>2162</v>
      </c>
      <c r="C2164" t="s">
        <v>2442</v>
      </c>
      <c r="D2164" s="9" t="s">
        <v>221</v>
      </c>
      <c r="E2164">
        <f>SUM(BIASA[[#This Row],[AWAL]]-BIASA[[#This Row],[KELUAR]])</f>
        <v>3</v>
      </c>
      <c r="F2164">
        <v>3</v>
      </c>
      <c r="G2164" t="str">
        <f>IFERROR(INDEX(masuk[CTN],MATCH("B"&amp;ROW()-ROWS($A$1:$A$2),masuk[id],0)),"")</f>
        <v/>
      </c>
      <c r="H2164">
        <f>SUMIF(keluar[concat],BIASA[[#This Row],[concat]],keluar[CTN])</f>
        <v>0</v>
      </c>
      <c r="I2164" s="16" t="str">
        <f>IF(BIASA[[#This Row],[CTN]]=BIASA[[#This Row],[AWAL]],"",BIASA[[#This Row],[CTN]])</f>
        <v/>
      </c>
    </row>
    <row r="2165" spans="1:9" x14ac:dyDescent="0.25">
      <c r="A2165" t="str">
        <f>LOWER(SUBSTITUTE(SUBSTITUTE(SUBSTITUTE(BIASA[[#This Row],[NAMA BARANG]]," ",""),"-",""),".",""))</f>
        <v>tasj2729</v>
      </c>
      <c r="B2165">
        <f>IF(BIASA[[#This Row],[CTN]]=0,"",COUNT($B$2:$B2164)+1)</f>
        <v>2163</v>
      </c>
      <c r="C2165" t="s">
        <v>2443</v>
      </c>
      <c r="D2165" s="9" t="s">
        <v>221</v>
      </c>
      <c r="E2165">
        <f>SUM(BIASA[[#This Row],[AWAL]]-BIASA[[#This Row],[KELUAR]])</f>
        <v>4</v>
      </c>
      <c r="F2165">
        <v>4</v>
      </c>
      <c r="G2165" t="str">
        <f>IFERROR(INDEX(masuk[CTN],MATCH("B"&amp;ROW()-ROWS($A$1:$A$2),masuk[id],0)),"")</f>
        <v/>
      </c>
      <c r="H2165">
        <f>SUMIF(keluar[concat],BIASA[[#This Row],[concat]],keluar[CTN])</f>
        <v>0</v>
      </c>
      <c r="I2165" s="16" t="str">
        <f>IF(BIASA[[#This Row],[CTN]]=BIASA[[#This Row],[AWAL]],"",BIASA[[#This Row],[CTN]])</f>
        <v/>
      </c>
    </row>
    <row r="2166" spans="1:9" x14ac:dyDescent="0.25">
      <c r="A2166" t="str">
        <f>LOWER(SUBSTITUTE(SUBSTITUTE(SUBSTITUTE(BIASA[[#This Row],[NAMA BARANG]]," ",""),"-",""),".",""))</f>
        <v>tasjinjing912kecil</v>
      </c>
      <c r="B2166">
        <f>IF(BIASA[[#This Row],[CTN]]=0,"",COUNT($B$2:$B2165)+1)</f>
        <v>2164</v>
      </c>
      <c r="C2166" t="s">
        <v>2444</v>
      </c>
      <c r="D2166" s="9" t="s">
        <v>222</v>
      </c>
      <c r="E2166">
        <f>SUM(BIASA[[#This Row],[AWAL]]-BIASA[[#This Row],[KELUAR]])</f>
        <v>2</v>
      </c>
      <c r="F2166">
        <v>2</v>
      </c>
      <c r="G2166" t="str">
        <f>IFERROR(INDEX(masuk[CTN],MATCH("B"&amp;ROW()-ROWS($A$1:$A$2),masuk[id],0)),"")</f>
        <v/>
      </c>
      <c r="H2166">
        <f>SUMIF(keluar[concat],BIASA[[#This Row],[concat]],keluar[CTN])</f>
        <v>0</v>
      </c>
      <c r="I2166" s="16" t="str">
        <f>IF(BIASA[[#This Row],[CTN]]=BIASA[[#This Row],[AWAL]],"",BIASA[[#This Row],[CTN]])</f>
        <v/>
      </c>
    </row>
    <row r="2167" spans="1:9" x14ac:dyDescent="0.25">
      <c r="A2167" t="str">
        <f>LOWER(SUBSTITUTE(SUBSTITUTE(SUBSTITUTE(BIASA[[#This Row],[NAMA BARANG]]," ",""),"-",""),".",""))</f>
        <v>task20x25etj</v>
      </c>
      <c r="B2167">
        <f>IF(BIASA[[#This Row],[CTN]]=0,"",COUNT($B$2:$B2166)+1)</f>
        <v>2165</v>
      </c>
      <c r="C2167" t="s">
        <v>2445</v>
      </c>
      <c r="D2167" s="9" t="s">
        <v>217</v>
      </c>
      <c r="E2167">
        <f>SUM(BIASA[[#This Row],[AWAL]]-BIASA[[#This Row],[KELUAR]])</f>
        <v>18</v>
      </c>
      <c r="F2167">
        <v>18</v>
      </c>
      <c r="G2167" t="str">
        <f>IFERROR(INDEX(masuk[CTN],MATCH("B"&amp;ROW()-ROWS($A$1:$A$2),masuk[id],0)),"")</f>
        <v/>
      </c>
      <c r="H2167">
        <f>SUMIF(keluar[concat],BIASA[[#This Row],[concat]],keluar[CTN])</f>
        <v>0</v>
      </c>
      <c r="I2167" s="16" t="str">
        <f>IF(BIASA[[#This Row],[CTN]]=BIASA[[#This Row],[AWAL]],"",BIASA[[#This Row],[CTN]])</f>
        <v/>
      </c>
    </row>
    <row r="2168" spans="1:9" x14ac:dyDescent="0.25">
      <c r="A2168" t="str">
        <f>LOWER(SUBSTITUTE(SUBSTITUTE(SUBSTITUTE(BIASA[[#This Row],[NAMA BARANG]]," ",""),"-",""),".",""))</f>
        <v>taskadofgl/19</v>
      </c>
      <c r="B2168">
        <f>IF(BIASA[[#This Row],[CTN]]=0,"",COUNT($B$2:$B2167)+1)</f>
        <v>2166</v>
      </c>
      <c r="C2168" t="s">
        <v>2446</v>
      </c>
      <c r="D2168" s="9" t="s">
        <v>2779</v>
      </c>
      <c r="E2168">
        <f>SUM(BIASA[[#This Row],[AWAL]]-BIASA[[#This Row],[KELUAR]])</f>
        <v>1</v>
      </c>
      <c r="F2168">
        <v>1</v>
      </c>
      <c r="G2168" t="str">
        <f>IFERROR(INDEX(masuk[CTN],MATCH("B"&amp;ROW()-ROWS($A$1:$A$2),masuk[id],0)),"")</f>
        <v/>
      </c>
      <c r="H2168">
        <f>SUMIF(keluar[concat],BIASA[[#This Row],[concat]],keluar[CTN])</f>
        <v>0</v>
      </c>
      <c r="I2168" s="16" t="str">
        <f>IF(BIASA[[#This Row],[CTN]]=BIASA[[#This Row],[AWAL]],"",BIASA[[#This Row],[CTN]])</f>
        <v/>
      </c>
    </row>
    <row r="2169" spans="1:9" x14ac:dyDescent="0.25">
      <c r="A2169" t="str">
        <f>LOWER(SUBSTITUTE(SUBSTITUTE(SUBSTITUTE(BIASA[[#This Row],[NAMA BARANG]]," ",""),"-",""),".",""))</f>
        <v>taskadofgxl</v>
      </c>
      <c r="B2169">
        <f>IF(BIASA[[#This Row],[CTN]]=0,"",COUNT($B$2:$B2168)+1)</f>
        <v>2167</v>
      </c>
      <c r="C2169" t="s">
        <v>2447</v>
      </c>
      <c r="D2169" s="9" t="s">
        <v>211</v>
      </c>
      <c r="E2169">
        <f>SUM(BIASA[[#This Row],[AWAL]]-BIASA[[#This Row],[KELUAR]])</f>
        <v>1</v>
      </c>
      <c r="F2169">
        <v>1</v>
      </c>
      <c r="G2169" t="str">
        <f>IFERROR(INDEX(masuk[CTN],MATCH("B"&amp;ROW()-ROWS($A$1:$A$2),masuk[id],0)),"")</f>
        <v/>
      </c>
      <c r="H2169">
        <f>SUMIF(keluar[concat],BIASA[[#This Row],[concat]],keluar[CTN])</f>
        <v>0</v>
      </c>
      <c r="I2169" s="16" t="str">
        <f>IF(BIASA[[#This Row],[CTN]]=BIASA[[#This Row],[AWAL]],"",BIASA[[#This Row],[CTN]])</f>
        <v/>
      </c>
    </row>
    <row r="2170" spans="1:9" x14ac:dyDescent="0.25">
      <c r="A2170" t="str">
        <f>LOWER(SUBSTITUTE(SUBSTITUTE(SUBSTITUTE(BIASA[[#This Row],[NAMA BARANG]]," ",""),"-",""),".",""))</f>
        <v>taskaine100a</v>
      </c>
      <c r="B2170">
        <f>IF(BIASA[[#This Row],[CTN]]=0,"",COUNT($B$2:$B2169)+1)</f>
        <v>2168</v>
      </c>
      <c r="C2170" t="s">
        <v>2448</v>
      </c>
      <c r="D2170" s="9" t="s">
        <v>3042</v>
      </c>
      <c r="E2170">
        <f>SUM(BIASA[[#This Row],[AWAL]]-BIASA[[#This Row],[KELUAR]])</f>
        <v>3</v>
      </c>
      <c r="F2170">
        <v>3</v>
      </c>
      <c r="G2170" t="str">
        <f>IFERROR(INDEX(masuk[CTN],MATCH("B"&amp;ROW()-ROWS($A$1:$A$2),masuk[id],0)),"")</f>
        <v/>
      </c>
      <c r="H2170">
        <f>SUMIF(keluar[concat],BIASA[[#This Row],[concat]],keluar[CTN])</f>
        <v>0</v>
      </c>
      <c r="I2170" s="16" t="str">
        <f>IF(BIASA[[#This Row],[CTN]]=BIASA[[#This Row],[AWAL]],"",BIASA[[#This Row],[CTN]])</f>
        <v/>
      </c>
    </row>
    <row r="2171" spans="1:9" x14ac:dyDescent="0.25">
      <c r="A2171" t="str">
        <f>LOWER(SUBSTITUTE(SUBSTITUTE(SUBSTITUTE(BIASA[[#This Row],[NAMA BARANG]]," ",""),"-",""),".",""))</f>
        <v>taskaine101a</v>
      </c>
      <c r="B2171">
        <f>IF(BIASA[[#This Row],[CTN]]=0,"",COUNT($B$2:$B2170)+1)</f>
        <v>2169</v>
      </c>
      <c r="C2171" t="s">
        <v>2449</v>
      </c>
      <c r="D2171" s="9">
        <v>250</v>
      </c>
      <c r="E2171">
        <f>SUM(BIASA[[#This Row],[AWAL]]-BIASA[[#This Row],[KELUAR]])</f>
        <v>2</v>
      </c>
      <c r="F2171">
        <v>2</v>
      </c>
      <c r="G2171" t="str">
        <f>IFERROR(INDEX(masuk[CTN],MATCH("B"&amp;ROW()-ROWS($A$1:$A$2),masuk[id],0)),"")</f>
        <v/>
      </c>
      <c r="H2171">
        <f>SUMIF(keluar[concat],BIASA[[#This Row],[concat]],keluar[CTN])</f>
        <v>0</v>
      </c>
      <c r="I2171" s="16" t="str">
        <f>IF(BIASA[[#This Row],[CTN]]=BIASA[[#This Row],[AWAL]],"",BIASA[[#This Row],[CTN]])</f>
        <v/>
      </c>
    </row>
    <row r="2172" spans="1:9" x14ac:dyDescent="0.25">
      <c r="A2172" t="str">
        <f>LOWER(SUBSTITUTE(SUBSTITUTE(SUBSTITUTE(BIASA[[#This Row],[NAMA BARANG]]," ",""),"-",""),".",""))</f>
        <v>taskainfancybrestleting</v>
      </c>
      <c r="B2172">
        <f>IF(BIASA[[#This Row],[CTN]]=0,"",COUNT($B$2:$B2171)+1)</f>
        <v>2170</v>
      </c>
      <c r="C2172" t="s">
        <v>2450</v>
      </c>
      <c r="D2172" s="9">
        <v>180</v>
      </c>
      <c r="E2172">
        <f>SUM(BIASA[[#This Row],[AWAL]]-BIASA[[#This Row],[KELUAR]])</f>
        <v>1</v>
      </c>
      <c r="F2172">
        <v>1</v>
      </c>
      <c r="G2172" t="str">
        <f>IFERROR(INDEX(masuk[CTN],MATCH("B"&amp;ROW()-ROWS($A$1:$A$2),masuk[id],0)),"")</f>
        <v/>
      </c>
      <c r="H2172">
        <f>SUMIF(keluar[concat],BIASA[[#This Row],[concat]],keluar[CTN])</f>
        <v>0</v>
      </c>
      <c r="I2172" s="16" t="str">
        <f>IF(BIASA[[#This Row],[CTN]]=BIASA[[#This Row],[AWAL]],"",BIASA[[#This Row],[CTN]])</f>
        <v/>
      </c>
    </row>
    <row r="2173" spans="1:9" x14ac:dyDescent="0.25">
      <c r="A2173" t="str">
        <f>LOWER(SUBSTITUTE(SUBSTITUTE(SUBSTITUTE(BIASA[[#This Row],[NAMA BARANG]]," ",""),"-",""),".",""))</f>
        <v>taskainretk27(hj/htm/coklat/mrtua)cream</v>
      </c>
      <c r="B2173">
        <f>IF(BIASA[[#This Row],[CTN]]=0,"",COUNT($B$2:$B2172)+1)</f>
        <v>2171</v>
      </c>
      <c r="C2173" t="s">
        <v>2451</v>
      </c>
      <c r="D2173" s="9" t="s">
        <v>2769</v>
      </c>
      <c r="E2173">
        <f>SUM(BIASA[[#This Row],[AWAL]]-BIASA[[#This Row],[KELUAR]])</f>
        <v>13</v>
      </c>
      <c r="F2173">
        <v>13</v>
      </c>
      <c r="G2173" t="str">
        <f>IFERROR(INDEX(masuk[CTN],MATCH("B"&amp;ROW()-ROWS($A$1:$A$2),masuk[id],0)),"")</f>
        <v/>
      </c>
      <c r="H2173">
        <f>SUMIF(keluar[concat],BIASA[[#This Row],[concat]],keluar[CTN])</f>
        <v>0</v>
      </c>
      <c r="I2173" s="16" t="str">
        <f>IF(BIASA[[#This Row],[CTN]]=BIASA[[#This Row],[AWAL]],"",BIASA[[#This Row],[CTN]])</f>
        <v/>
      </c>
    </row>
    <row r="2174" spans="1:9" x14ac:dyDescent="0.25">
      <c r="A2174" t="str">
        <f>LOWER(SUBSTITUTE(SUBSTITUTE(SUBSTITUTE(BIASA[[#This Row],[NAMA BARANG]]," ",""),"-",""),".",""))</f>
        <v>taskarunga(65x55)</v>
      </c>
      <c r="B2174">
        <f>IF(BIASA[[#This Row],[CTN]]=0,"",COUNT($B$2:$B2173)+1)</f>
        <v>2172</v>
      </c>
      <c r="C2174" t="s">
        <v>2452</v>
      </c>
      <c r="D2174" s="9" t="s">
        <v>223</v>
      </c>
      <c r="E2174">
        <f>SUM(BIASA[[#This Row],[AWAL]]-BIASA[[#This Row],[KELUAR]])</f>
        <v>4</v>
      </c>
      <c r="F2174">
        <v>4</v>
      </c>
      <c r="G2174" t="str">
        <f>IFERROR(INDEX(masuk[CTN],MATCH("B"&amp;ROW()-ROWS($A$1:$A$2),masuk[id],0)),"")</f>
        <v/>
      </c>
      <c r="H2174">
        <f>SUMIF(keluar[concat],BIASA[[#This Row],[concat]],keluar[CTN])</f>
        <v>0</v>
      </c>
      <c r="I2174" s="16" t="str">
        <f>IF(BIASA[[#This Row],[CTN]]=BIASA[[#This Row],[AWAL]],"",BIASA[[#This Row],[CTN]])</f>
        <v/>
      </c>
    </row>
    <row r="2175" spans="1:9" x14ac:dyDescent="0.25">
      <c r="A2175" t="str">
        <f>LOWER(SUBSTITUTE(SUBSTITUTE(SUBSTITUTE(BIASA[[#This Row],[NAMA BARANG]]," ",""),"-",""),".",""))</f>
        <v>taskarungb(55x50)</v>
      </c>
      <c r="B2175">
        <f>IF(BIASA[[#This Row],[CTN]]=0,"",COUNT($B$2:$B2174)+1)</f>
        <v>2173</v>
      </c>
      <c r="C2175" t="s">
        <v>2453</v>
      </c>
      <c r="D2175" s="9" t="s">
        <v>223</v>
      </c>
      <c r="E2175">
        <f>SUM(BIASA[[#This Row],[AWAL]]-BIASA[[#This Row],[KELUAR]])</f>
        <v>3</v>
      </c>
      <c r="F2175">
        <v>3</v>
      </c>
      <c r="G2175" t="str">
        <f>IFERROR(INDEX(masuk[CTN],MATCH("B"&amp;ROW()-ROWS($A$1:$A$2),masuk[id],0)),"")</f>
        <v/>
      </c>
      <c r="H2175">
        <f>SUMIF(keluar[concat],BIASA[[#This Row],[concat]],keluar[CTN])</f>
        <v>0</v>
      </c>
      <c r="I2175" s="16" t="str">
        <f>IF(BIASA[[#This Row],[CTN]]=BIASA[[#This Row],[AWAL]],"",BIASA[[#This Row],[CTN]])</f>
        <v/>
      </c>
    </row>
    <row r="2176" spans="1:9" x14ac:dyDescent="0.25">
      <c r="A2176" t="str">
        <f>LOWER(SUBSTITUTE(SUBSTITUTE(SUBSTITUTE(BIASA[[#This Row],[NAMA BARANG]]," ",""),"-",""),".",""))</f>
        <v>taskarungbg21004j</v>
      </c>
      <c r="B2176">
        <f>IF(BIASA[[#This Row],[CTN]]=0,"",COUNT($B$2:$B2175)+1)</f>
        <v>2174</v>
      </c>
      <c r="C2176" t="s">
        <v>2454</v>
      </c>
      <c r="D2176" s="9" t="s">
        <v>216</v>
      </c>
      <c r="E2176">
        <f>SUM(BIASA[[#This Row],[AWAL]]-BIASA[[#This Row],[KELUAR]])</f>
        <v>1</v>
      </c>
      <c r="F2176">
        <v>1</v>
      </c>
      <c r="G2176" t="str">
        <f>IFERROR(INDEX(masuk[CTN],MATCH("B"&amp;ROW()-ROWS($A$1:$A$2),masuk[id],0)),"")</f>
        <v/>
      </c>
      <c r="H2176">
        <f>SUMIF(keluar[concat],BIASA[[#This Row],[concat]],keluar[CTN])</f>
        <v>0</v>
      </c>
      <c r="I2176" s="16" t="str">
        <f>IF(BIASA[[#This Row],[CTN]]=BIASA[[#This Row],[AWAL]],"",BIASA[[#This Row],[CTN]])</f>
        <v/>
      </c>
    </row>
    <row r="2177" spans="1:9" x14ac:dyDescent="0.25">
      <c r="A2177" t="str">
        <f>LOWER(SUBSTITUTE(SUBSTITUTE(SUBSTITUTE(BIASA[[#This Row],[NAMA BARANG]]," ",""),"-",""),".",""))</f>
        <v>taskarungc(45x50)(50x45)</v>
      </c>
      <c r="B2177">
        <f>IF(BIASA[[#This Row],[CTN]]=0,"",COUNT($B$2:$B2176)+1)</f>
        <v>2175</v>
      </c>
      <c r="C2177" t="s">
        <v>2455</v>
      </c>
      <c r="D2177" s="9" t="s">
        <v>216</v>
      </c>
      <c r="E2177">
        <f>SUM(BIASA[[#This Row],[AWAL]]-BIASA[[#This Row],[KELUAR]])</f>
        <v>2</v>
      </c>
      <c r="F2177">
        <v>2</v>
      </c>
      <c r="G2177" t="str">
        <f>IFERROR(INDEX(masuk[CTN],MATCH("B"&amp;ROW()-ROWS($A$1:$A$2),masuk[id],0)),"")</f>
        <v/>
      </c>
      <c r="H2177">
        <f>SUMIF(keluar[concat],BIASA[[#This Row],[concat]],keluar[CTN])</f>
        <v>0</v>
      </c>
      <c r="I2177" s="16" t="str">
        <f>IF(BIASA[[#This Row],[CTN]]=BIASA[[#This Row],[AWAL]],"",BIASA[[#This Row],[CTN]])</f>
        <v/>
      </c>
    </row>
    <row r="2178" spans="1:9" x14ac:dyDescent="0.25">
      <c r="A2178" t="str">
        <f>LOWER(SUBSTITUTE(SUBSTITUTE(SUBSTITUTE(BIASA[[#This Row],[NAMA BARANG]]," ",""),"-",""),".",""))</f>
        <v>taskarungskecildisney</v>
      </c>
      <c r="B2178">
        <f>IF(BIASA[[#This Row],[CTN]]=0,"",COUNT($B$2:$B2177)+1)</f>
        <v>2176</v>
      </c>
      <c r="C2178" t="s">
        <v>2456</v>
      </c>
      <c r="D2178" s="9" t="s">
        <v>2796</v>
      </c>
      <c r="E2178">
        <f>SUM(BIASA[[#This Row],[AWAL]]-BIASA[[#This Row],[KELUAR]])</f>
        <v>7</v>
      </c>
      <c r="F2178">
        <v>7</v>
      </c>
      <c r="G2178" t="str">
        <f>IFERROR(INDEX(masuk[CTN],MATCH("B"&amp;ROW()-ROWS($A$1:$A$2),masuk[id],0)),"")</f>
        <v/>
      </c>
      <c r="H2178">
        <f>SUMIF(keluar[concat],BIASA[[#This Row],[concat]],keluar[CTN])</f>
        <v>0</v>
      </c>
      <c r="I2178" s="16" t="str">
        <f>IF(BIASA[[#This Row],[CTN]]=BIASA[[#This Row],[AWAL]],"",BIASA[[#This Row],[CTN]])</f>
        <v/>
      </c>
    </row>
    <row r="2179" spans="1:9" x14ac:dyDescent="0.25">
      <c r="A2179" t="str">
        <f>LOWER(SUBSTITUTE(SUBSTITUTE(SUBSTITUTE(BIASA[[#This Row],[NAMA BARANG]]," ",""),"-",""),".",""))</f>
        <v>taskertas(emas,silver,hjdaun)phs</v>
      </c>
      <c r="B2179">
        <f>IF(BIASA[[#This Row],[CTN]]=0,"",COUNT($B$2:$B2178)+1)</f>
        <v>2177</v>
      </c>
      <c r="C2179" t="s">
        <v>2457</v>
      </c>
      <c r="D2179" s="9" t="s">
        <v>216</v>
      </c>
      <c r="E2179">
        <f>SUM(BIASA[[#This Row],[AWAL]]-BIASA[[#This Row],[KELUAR]])</f>
        <v>15</v>
      </c>
      <c r="F2179">
        <v>15</v>
      </c>
      <c r="G2179" t="str">
        <f>IFERROR(INDEX(masuk[CTN],MATCH("B"&amp;ROW()-ROWS($A$1:$A$2),masuk[id],0)),"")</f>
        <v/>
      </c>
      <c r="H2179">
        <f>SUMIF(keluar[concat],BIASA[[#This Row],[concat]],keluar[CTN])</f>
        <v>0</v>
      </c>
      <c r="I2179" s="16" t="str">
        <f>IF(BIASA[[#This Row],[CTN]]=BIASA[[#This Row],[AWAL]],"",BIASA[[#This Row],[CTN]])</f>
        <v/>
      </c>
    </row>
    <row r="2180" spans="1:9" x14ac:dyDescent="0.25">
      <c r="A2180" t="str">
        <f>LOWER(SUBSTITUTE(SUBSTITUTE(SUBSTITUTE(BIASA[[#This Row],[NAMA BARANG]]," ",""),"-",""),".",""))</f>
        <v>taskertas1/ss/12,5x16</v>
      </c>
      <c r="B2180">
        <f>IF(BIASA[[#This Row],[CTN]]=0,"",COUNT($B$2:$B2179)+1)</f>
        <v>2178</v>
      </c>
      <c r="C2180" t="s">
        <v>2458</v>
      </c>
      <c r="D2180" s="9" t="s">
        <v>2779</v>
      </c>
      <c r="E2180">
        <f>SUM(BIASA[[#This Row],[AWAL]]-BIASA[[#This Row],[KELUAR]])</f>
        <v>2</v>
      </c>
      <c r="F2180">
        <v>2</v>
      </c>
      <c r="G2180" t="str">
        <f>IFERROR(INDEX(masuk[CTN],MATCH("B"&amp;ROW()-ROWS($A$1:$A$2),masuk[id],0)),"")</f>
        <v/>
      </c>
      <c r="H2180">
        <f>SUMIF(keluar[concat],BIASA[[#This Row],[concat]],keluar[CTN])</f>
        <v>0</v>
      </c>
      <c r="I2180" s="16" t="str">
        <f>IF(BIASA[[#This Row],[CTN]]=BIASA[[#This Row],[AWAL]],"",BIASA[[#This Row],[CTN]])</f>
        <v/>
      </c>
    </row>
    <row r="2181" spans="1:9" x14ac:dyDescent="0.25">
      <c r="A2181" t="str">
        <f>LOWER(SUBSTITUTE(SUBSTITUTE(SUBSTITUTE(BIASA[[#This Row],[NAMA BARANG]]," ",""),"-",""),".",""))</f>
        <v>taskertas8863c/181c</v>
      </c>
      <c r="B2181">
        <f>IF(BIASA[[#This Row],[CTN]]=0,"",COUNT($B$2:$B2180)+1)</f>
        <v>2179</v>
      </c>
      <c r="C2181" t="s">
        <v>2459</v>
      </c>
      <c r="D2181" s="9" t="s">
        <v>211</v>
      </c>
      <c r="E2181">
        <f>SUM(BIASA[[#This Row],[AWAL]]-BIASA[[#This Row],[KELUAR]])</f>
        <v>1</v>
      </c>
      <c r="F2181">
        <v>1</v>
      </c>
      <c r="G2181" t="str">
        <f>IFERROR(INDEX(masuk[CTN],MATCH("B"&amp;ROW()-ROWS($A$1:$A$2),masuk[id],0)),"")</f>
        <v/>
      </c>
      <c r="H2181">
        <f>SUMIF(keluar[concat],BIASA[[#This Row],[concat]],keluar[CTN])</f>
        <v>0</v>
      </c>
      <c r="I2181" s="16" t="str">
        <f>IF(BIASA[[#This Row],[CTN]]=BIASA[[#This Row],[AWAL]],"",BIASA[[#This Row],[CTN]])</f>
        <v/>
      </c>
    </row>
    <row r="2182" spans="1:9" x14ac:dyDescent="0.25">
      <c r="A2182" t="str">
        <f>LOWER(SUBSTITUTE(SUBSTITUTE(SUBSTITUTE(BIASA[[#This Row],[NAMA BARANG]]," ",""),"-",""),".",""))</f>
        <v>taskertas8891a/8875a</v>
      </c>
      <c r="B2182">
        <f>IF(BIASA[[#This Row],[CTN]]=0,"",COUNT($B$2:$B2181)+1)</f>
        <v>2180</v>
      </c>
      <c r="C2182" t="s">
        <v>2460</v>
      </c>
      <c r="D2182" s="9" t="s">
        <v>216</v>
      </c>
      <c r="E2182">
        <f>SUM(BIASA[[#This Row],[AWAL]]-BIASA[[#This Row],[KELUAR]])</f>
        <v>1</v>
      </c>
      <c r="F2182">
        <v>1</v>
      </c>
      <c r="G2182" t="str">
        <f>IFERROR(INDEX(masuk[CTN],MATCH("B"&amp;ROW()-ROWS($A$1:$A$2),masuk[id],0)),"")</f>
        <v/>
      </c>
      <c r="H2182">
        <f>SUMIF(keluar[concat],BIASA[[#This Row],[concat]],keluar[CTN])</f>
        <v>0</v>
      </c>
      <c r="I2182" s="16" t="str">
        <f>IF(BIASA[[#This Row],[CTN]]=BIASA[[#This Row],[AWAL]],"",BIASA[[#This Row],[CTN]])</f>
        <v/>
      </c>
    </row>
    <row r="2183" spans="1:9" x14ac:dyDescent="0.25">
      <c r="A2183" t="str">
        <f>LOWER(SUBSTITUTE(SUBSTITUTE(SUBSTITUTE(BIASA[[#This Row],[NAMA BARANG]]," ",""),"-",""),".",""))</f>
        <v>taskertas8891c/8875c</v>
      </c>
      <c r="B2183">
        <f>IF(BIASA[[#This Row],[CTN]]=0,"",COUNT($B$2:$B2182)+1)</f>
        <v>2181</v>
      </c>
      <c r="C2183" t="s">
        <v>2461</v>
      </c>
      <c r="D2183" s="9" t="s">
        <v>211</v>
      </c>
      <c r="E2183">
        <f>SUM(BIASA[[#This Row],[AWAL]]-BIASA[[#This Row],[KELUAR]])</f>
        <v>1</v>
      </c>
      <c r="F2183">
        <v>1</v>
      </c>
      <c r="G2183" t="str">
        <f>IFERROR(INDEX(masuk[CTN],MATCH("B"&amp;ROW()-ROWS($A$1:$A$2),masuk[id],0)),"")</f>
        <v/>
      </c>
      <c r="H2183">
        <f>SUMIF(keluar[concat],BIASA[[#This Row],[concat]],keluar[CTN])</f>
        <v>0</v>
      </c>
      <c r="I2183" s="16" t="str">
        <f>IF(BIASA[[#This Row],[CTN]]=BIASA[[#This Row],[AWAL]],"",BIASA[[#This Row],[CTN]])</f>
        <v/>
      </c>
    </row>
    <row r="2184" spans="1:9" x14ac:dyDescent="0.25">
      <c r="A2184" t="str">
        <f>LOWER(SUBSTITUTE(SUBSTITUTE(SUBSTITUTE(BIASA[[#This Row],[NAMA BARANG]]," ",""),"-",""),".",""))</f>
        <v>taskertas9173m</v>
      </c>
      <c r="B2184">
        <f>IF(BIASA[[#This Row],[CTN]]=0,"",COUNT($B$2:$B2183)+1)</f>
        <v>2182</v>
      </c>
      <c r="C2184" t="s">
        <v>2462</v>
      </c>
      <c r="D2184" s="9">
        <v>360</v>
      </c>
      <c r="E2184">
        <f>SUM(BIASA[[#This Row],[AWAL]]-BIASA[[#This Row],[KELUAR]])</f>
        <v>3</v>
      </c>
      <c r="F2184">
        <v>3</v>
      </c>
      <c r="G2184" t="str">
        <f>IFERROR(INDEX(masuk[CTN],MATCH("B"&amp;ROW()-ROWS($A$1:$A$2),masuk[id],0)),"")</f>
        <v/>
      </c>
      <c r="H2184">
        <f>SUMIF(keluar[concat],BIASA[[#This Row],[concat]],keluar[CTN])</f>
        <v>0</v>
      </c>
      <c r="I2184" s="16" t="str">
        <f>IF(BIASA[[#This Row],[CTN]]=BIASA[[#This Row],[AWAL]],"",BIASA[[#This Row],[CTN]])</f>
        <v/>
      </c>
    </row>
    <row r="2185" spans="1:9" x14ac:dyDescent="0.25">
      <c r="A2185" t="str">
        <f>LOWER(SUBSTITUTE(SUBSTITUTE(SUBSTITUTE(BIASA[[#This Row],[NAMA BARANG]]," ",""),"-",""),".",""))</f>
        <v>taskertasbl9173l</v>
      </c>
      <c r="B2185">
        <f>IF(BIASA[[#This Row],[CTN]]=0,"",COUNT($B$2:$B2184)+1)</f>
        <v>2183</v>
      </c>
      <c r="C2185" t="s">
        <v>2463</v>
      </c>
      <c r="D2185" s="9" t="s">
        <v>216</v>
      </c>
      <c r="E2185">
        <f>SUM(BIASA[[#This Row],[AWAL]]-BIASA[[#This Row],[KELUAR]])</f>
        <v>1</v>
      </c>
      <c r="F2185">
        <v>1</v>
      </c>
      <c r="G2185" t="str">
        <f>IFERROR(INDEX(masuk[CTN],MATCH("B"&amp;ROW()-ROWS($A$1:$A$2),masuk[id],0)),"")</f>
        <v/>
      </c>
      <c r="H2185">
        <f>SUMIF(keluar[concat],BIASA[[#This Row],[concat]],keluar[CTN])</f>
        <v>0</v>
      </c>
      <c r="I2185" s="16" t="str">
        <f>IF(BIASA[[#This Row],[CTN]]=BIASA[[#This Row],[AWAL]],"",BIASA[[#This Row],[CTN]])</f>
        <v/>
      </c>
    </row>
    <row r="2186" spans="1:9" x14ac:dyDescent="0.25">
      <c r="A2186" t="str">
        <f>LOWER(SUBSTITUTE(SUBSTITUTE(SUBSTITUTE(BIASA[[#This Row],[NAMA BARANG]]," ",""),"-",""),".",""))</f>
        <v>taskertasdubk9173h</v>
      </c>
      <c r="B2186">
        <f>IF(BIASA[[#This Row],[CTN]]=0,"",COUNT($B$2:$B2185)+1)</f>
        <v>2184</v>
      </c>
      <c r="C2186" t="s">
        <v>2464</v>
      </c>
      <c r="E2186">
        <f>SUM(BIASA[[#This Row],[AWAL]]-BIASA[[#This Row],[KELUAR]])</f>
        <v>2</v>
      </c>
      <c r="F2186">
        <v>2</v>
      </c>
      <c r="G2186" t="str">
        <f>IFERROR(INDEX(masuk[CTN],MATCH("B"&amp;ROW()-ROWS($A$1:$A$2),masuk[id],0)),"")</f>
        <v/>
      </c>
      <c r="H2186">
        <f>SUMIF(keluar[concat],BIASA[[#This Row],[concat]],keluar[CTN])</f>
        <v>0</v>
      </c>
      <c r="I2186" s="16" t="str">
        <f>IF(BIASA[[#This Row],[CTN]]=BIASA[[#This Row],[AWAL]],"",BIASA[[#This Row],[CTN]])</f>
        <v/>
      </c>
    </row>
    <row r="2187" spans="1:9" x14ac:dyDescent="0.25">
      <c r="A2187" t="str">
        <f>LOWER(SUBSTITUTE(SUBSTITUTE(SUBSTITUTE(BIASA[[#This Row],[NAMA BARANG]]," ",""),"-",""),".",""))</f>
        <v>taskertaslysd282b</v>
      </c>
      <c r="B2187">
        <f>IF(BIASA[[#This Row],[CTN]]=0,"",COUNT($B$2:$B2186)+1)</f>
        <v>2185</v>
      </c>
      <c r="C2187" t="s">
        <v>2465</v>
      </c>
      <c r="D2187" s="9" t="s">
        <v>222</v>
      </c>
      <c r="E2187">
        <f>SUM(BIASA[[#This Row],[AWAL]]-BIASA[[#This Row],[KELUAR]])</f>
        <v>4</v>
      </c>
      <c r="F2187">
        <v>4</v>
      </c>
      <c r="G2187" t="str">
        <f>IFERROR(INDEX(masuk[CTN],MATCH("B"&amp;ROW()-ROWS($A$1:$A$2),masuk[id],0)),"")</f>
        <v/>
      </c>
      <c r="H2187">
        <f>SUMIF(keluar[concat],BIASA[[#This Row],[concat]],keluar[CTN])</f>
        <v>0</v>
      </c>
      <c r="I2187" s="16" t="str">
        <f>IF(BIASA[[#This Row],[CTN]]=BIASA[[#This Row],[AWAL]],"",BIASA[[#This Row],[CTN]])</f>
        <v/>
      </c>
    </row>
    <row r="2188" spans="1:9" x14ac:dyDescent="0.25">
      <c r="A2188" t="str">
        <f>LOWER(SUBSTITUTE(SUBSTITUTE(SUBSTITUTE(BIASA[[#This Row],[NAMA BARANG]]," ",""),"-",""),".",""))</f>
        <v>taskertaslysd283b(4)/284b(17)</v>
      </c>
      <c r="B2188">
        <f>IF(BIASA[[#This Row],[CTN]]=0,"",COUNT($B$2:$B2187)+1)</f>
        <v>2186</v>
      </c>
      <c r="C2188" t="s">
        <v>2466</v>
      </c>
      <c r="D2188" s="9" t="s">
        <v>222</v>
      </c>
      <c r="E2188">
        <f>SUM(BIASA[[#This Row],[AWAL]]-BIASA[[#This Row],[KELUAR]])</f>
        <v>21</v>
      </c>
      <c r="F2188">
        <v>21</v>
      </c>
      <c r="G2188" t="str">
        <f>IFERROR(INDEX(masuk[CTN],MATCH("B"&amp;ROW()-ROWS($A$1:$A$2),masuk[id],0)),"")</f>
        <v/>
      </c>
      <c r="H2188">
        <f>SUMIF(keluar[concat],BIASA[[#This Row],[concat]],keluar[CTN])</f>
        <v>0</v>
      </c>
      <c r="I2188" s="16" t="str">
        <f>IF(BIASA[[#This Row],[CTN]]=BIASA[[#This Row],[AWAL]],"",BIASA[[#This Row],[CTN]])</f>
        <v/>
      </c>
    </row>
    <row r="2189" spans="1:9" x14ac:dyDescent="0.25">
      <c r="A2189" t="str">
        <f>LOWER(SUBSTITUTE(SUBSTITUTE(SUBSTITUTE(BIASA[[#This Row],[NAMA BARANG]]," ",""),"-",""),".",""))</f>
        <v>taskertaslysd286b(8)</v>
      </c>
      <c r="B2189">
        <f>IF(BIASA[[#This Row],[CTN]]=0,"",COUNT($B$2:$B2188)+1)</f>
        <v>2187</v>
      </c>
      <c r="C2189" t="s">
        <v>2467</v>
      </c>
      <c r="D2189" s="9" t="s">
        <v>222</v>
      </c>
      <c r="E2189">
        <f>SUM(BIASA[[#This Row],[AWAL]]-BIASA[[#This Row],[KELUAR]])</f>
        <v>8</v>
      </c>
      <c r="F2189">
        <v>8</v>
      </c>
      <c r="G2189" t="str">
        <f>IFERROR(INDEX(masuk[CTN],MATCH("B"&amp;ROW()-ROWS($A$1:$A$2),masuk[id],0)),"")</f>
        <v/>
      </c>
      <c r="H2189">
        <f>SUMIF(keluar[concat],BIASA[[#This Row],[concat]],keluar[CTN])</f>
        <v>0</v>
      </c>
      <c r="I2189" s="16" t="str">
        <f>IF(BIASA[[#This Row],[CTN]]=BIASA[[#This Row],[AWAL]],"",BIASA[[#This Row],[CTN]])</f>
        <v/>
      </c>
    </row>
    <row r="2190" spans="1:9" x14ac:dyDescent="0.25">
      <c r="A2190" t="str">
        <f>LOWER(SUBSTITUTE(SUBSTITUTE(SUBSTITUTE(BIASA[[#This Row],[NAMA BARANG]]," ",""),"-",""),".",""))</f>
        <v>taskertaslyxl277b</v>
      </c>
      <c r="B2190">
        <f>IF(BIASA[[#This Row],[CTN]]=0,"",COUNT($B$2:$B2189)+1)</f>
        <v>2188</v>
      </c>
      <c r="C2190" t="s">
        <v>2468</v>
      </c>
      <c r="D2190" s="9" t="s">
        <v>217</v>
      </c>
      <c r="E2190">
        <f>SUM(BIASA[[#This Row],[AWAL]]-BIASA[[#This Row],[KELUAR]])</f>
        <v>2</v>
      </c>
      <c r="F2190">
        <v>2</v>
      </c>
      <c r="G2190" t="str">
        <f>IFERROR(INDEX(masuk[CTN],MATCH("B"&amp;ROW()-ROWS($A$1:$A$2),masuk[id],0)),"")</f>
        <v/>
      </c>
      <c r="H2190">
        <f>SUMIF(keluar[concat],BIASA[[#This Row],[concat]],keluar[CTN])</f>
        <v>0</v>
      </c>
      <c r="I2190" s="16" t="str">
        <f>IF(BIASA[[#This Row],[CTN]]=BIASA[[#This Row],[AWAL]],"",BIASA[[#This Row],[CTN]])</f>
        <v/>
      </c>
    </row>
    <row r="2191" spans="1:9" x14ac:dyDescent="0.25">
      <c r="A2191" t="str">
        <f>LOWER(SUBSTITUTE(SUBSTITUTE(SUBSTITUTE(BIASA[[#This Row],[NAMA BARANG]]," ",""),"-",""),".",""))</f>
        <v>taskertaslyxl289</v>
      </c>
      <c r="B2191">
        <f>IF(BIASA[[#This Row],[CTN]]=0,"",COUNT($B$2:$B2190)+1)</f>
        <v>2189</v>
      </c>
      <c r="C2191" t="s">
        <v>2469</v>
      </c>
      <c r="D2191" s="9" t="s">
        <v>217</v>
      </c>
      <c r="E2191">
        <f>SUM(BIASA[[#This Row],[AWAL]]-BIASA[[#This Row],[KELUAR]])</f>
        <v>1</v>
      </c>
      <c r="F2191">
        <v>1</v>
      </c>
      <c r="G2191" t="str">
        <f>IFERROR(INDEX(masuk[CTN],MATCH("B"&amp;ROW()-ROWS($A$1:$A$2),masuk[id],0)),"")</f>
        <v/>
      </c>
      <c r="H2191">
        <f>SUMIF(keluar[concat],BIASA[[#This Row],[concat]],keluar[CTN])</f>
        <v>0</v>
      </c>
      <c r="I2191" s="16" t="str">
        <f>IF(BIASA[[#This Row],[CTN]]=BIASA[[#This Row],[AWAL]],"",BIASA[[#This Row],[CTN]])</f>
        <v/>
      </c>
    </row>
    <row r="2192" spans="1:9" x14ac:dyDescent="0.25">
      <c r="A2192" t="str">
        <f>LOWER(SUBSTITUTE(SUBSTITUTE(SUBSTITUTE(BIASA[[#This Row],[NAMA BARANG]]," ",""),"-",""),".",""))</f>
        <v>taskertaspk1004/31x381xl</v>
      </c>
      <c r="B2192">
        <f>IF(BIASA[[#This Row],[CTN]]=0,"",COUNT($B$2:$B2191)+1)</f>
        <v>2190</v>
      </c>
      <c r="C2192" t="s">
        <v>2470</v>
      </c>
      <c r="D2192" s="9" t="s">
        <v>2828</v>
      </c>
      <c r="E2192">
        <f>SUM(BIASA[[#This Row],[AWAL]]-BIASA[[#This Row],[KELUAR]])</f>
        <v>3</v>
      </c>
      <c r="F2192">
        <v>3</v>
      </c>
      <c r="G2192" t="str">
        <f>IFERROR(INDEX(masuk[CTN],MATCH("B"&amp;ROW()-ROWS($A$1:$A$2),masuk[id],0)),"")</f>
        <v/>
      </c>
      <c r="H2192">
        <f>SUMIF(keluar[concat],BIASA[[#This Row],[concat]],keluar[CTN])</f>
        <v>0</v>
      </c>
      <c r="I2192" s="16" t="str">
        <f>IF(BIASA[[#This Row],[CTN]]=BIASA[[#This Row],[AWAL]],"",BIASA[[#This Row],[CTN]])</f>
        <v/>
      </c>
    </row>
    <row r="2193" spans="1:9" x14ac:dyDescent="0.25">
      <c r="A2193" t="str">
        <f>LOWER(SUBSTITUTE(SUBSTITUTE(SUBSTITUTE(BIASA[[#This Row],[NAMA BARANG]]," ",""),"-",""),".",""))</f>
        <v>taslld(k)</v>
      </c>
      <c r="B2193">
        <f>IF(BIASA[[#This Row],[CTN]]=0,"",COUNT($B$2:$B2192)+1)</f>
        <v>2191</v>
      </c>
      <c r="C2193" t="s">
        <v>2471</v>
      </c>
      <c r="D2193" s="9" t="s">
        <v>2780</v>
      </c>
      <c r="E2193">
        <f>SUM(BIASA[[#This Row],[AWAL]]-BIASA[[#This Row],[KELUAR]])</f>
        <v>9</v>
      </c>
      <c r="F2193">
        <v>9</v>
      </c>
      <c r="G2193" t="str">
        <f>IFERROR(INDEX(masuk[CTN],MATCH("B"&amp;ROW()-ROWS($A$1:$A$2),masuk[id],0)),"")</f>
        <v/>
      </c>
      <c r="H2193">
        <f>SUMIF(keluar[concat],BIASA[[#This Row],[concat]],keluar[CTN])</f>
        <v>0</v>
      </c>
      <c r="I2193" s="16" t="str">
        <f>IF(BIASA[[#This Row],[CTN]]=BIASA[[#This Row],[AWAL]],"",BIASA[[#This Row],[CTN]])</f>
        <v/>
      </c>
    </row>
    <row r="2194" spans="1:9" x14ac:dyDescent="0.25">
      <c r="A2194" t="str">
        <f>LOWER(SUBSTITUTE(SUBSTITUTE(SUBSTITUTE(BIASA[[#This Row],[NAMA BARANG]]," ",""),"-",""),".",""))</f>
        <v>tasluxmy017</v>
      </c>
      <c r="B2194">
        <f>IF(BIASA[[#This Row],[CTN]]=0,"",COUNT($B$2:$B2193)+1)</f>
        <v>2192</v>
      </c>
      <c r="C2194" t="s">
        <v>2472</v>
      </c>
      <c r="E2194">
        <f>SUM(BIASA[[#This Row],[AWAL]]-BIASA[[#This Row],[KELUAR]])</f>
        <v>1</v>
      </c>
      <c r="F2194">
        <v>1</v>
      </c>
      <c r="G2194" t="str">
        <f>IFERROR(INDEX(masuk[CTN],MATCH("B"&amp;ROW()-ROWS($A$1:$A$2),masuk[id],0)),"")</f>
        <v/>
      </c>
      <c r="H2194">
        <f>SUMIF(keluar[concat],BIASA[[#This Row],[concat]],keluar[CTN])</f>
        <v>0</v>
      </c>
      <c r="I2194" s="16" t="str">
        <f>IF(BIASA[[#This Row],[CTN]]=BIASA[[#This Row],[AWAL]],"",BIASA[[#This Row],[CTN]])</f>
        <v/>
      </c>
    </row>
    <row r="2195" spans="1:9" x14ac:dyDescent="0.25">
      <c r="A2195" t="str">
        <f>LOWER(SUBSTITUTE(SUBSTITUTE(SUBSTITUTE(BIASA[[#This Row],[NAMA BARANG]]," ",""),"-",""),".",""))</f>
        <v>tasluxmy024</v>
      </c>
      <c r="B2195">
        <f>IF(BIASA[[#This Row],[CTN]]=0,"",COUNT($B$2:$B2194)+1)</f>
        <v>2193</v>
      </c>
      <c r="C2195" t="s">
        <v>2473</v>
      </c>
      <c r="D2195" s="9" t="s">
        <v>2880</v>
      </c>
      <c r="E2195">
        <f>SUM(BIASA[[#This Row],[AWAL]]-BIASA[[#This Row],[KELUAR]])</f>
        <v>1</v>
      </c>
      <c r="F2195">
        <v>1</v>
      </c>
      <c r="G2195" t="str">
        <f>IFERROR(INDEX(masuk[CTN],MATCH("B"&amp;ROW()-ROWS($A$1:$A$2),masuk[id],0)),"")</f>
        <v/>
      </c>
      <c r="H2195">
        <f>SUMIF(keluar[concat],BIASA[[#This Row],[concat]],keluar[CTN])</f>
        <v>0</v>
      </c>
      <c r="I2195" s="16" t="str">
        <f>IF(BIASA[[#This Row],[CTN]]=BIASA[[#This Row],[AWAL]],"",BIASA[[#This Row],[CTN]])</f>
        <v/>
      </c>
    </row>
    <row r="2196" spans="1:9" x14ac:dyDescent="0.25">
      <c r="A2196" t="str">
        <f>LOWER(SUBSTITUTE(SUBSTITUTE(SUBSTITUTE(BIASA[[#This Row],[NAMA BARANG]]," ",""),"-",""),".",""))</f>
        <v>tasluxmy025</v>
      </c>
      <c r="B2196">
        <f>IF(BIASA[[#This Row],[CTN]]=0,"",COUNT($B$2:$B2195)+1)</f>
        <v>2194</v>
      </c>
      <c r="C2196" t="s">
        <v>2474</v>
      </c>
      <c r="D2196" s="9" t="s">
        <v>3043</v>
      </c>
      <c r="E2196">
        <f>SUM(BIASA[[#This Row],[AWAL]]-BIASA[[#This Row],[KELUAR]])</f>
        <v>1</v>
      </c>
      <c r="F2196">
        <v>1</v>
      </c>
      <c r="G2196" t="str">
        <f>IFERROR(INDEX(masuk[CTN],MATCH("B"&amp;ROW()-ROWS($A$1:$A$2),masuk[id],0)),"")</f>
        <v/>
      </c>
      <c r="H2196">
        <f>SUMIF(keluar[concat],BIASA[[#This Row],[concat]],keluar[CTN])</f>
        <v>0</v>
      </c>
      <c r="I2196" s="16" t="str">
        <f>IF(BIASA[[#This Row],[CTN]]=BIASA[[#This Row],[AWAL]],"",BIASA[[#This Row],[CTN]])</f>
        <v/>
      </c>
    </row>
    <row r="2197" spans="1:9" x14ac:dyDescent="0.25">
      <c r="A2197" t="str">
        <f>LOWER(SUBSTITUTE(SUBSTITUTE(SUBSTITUTE(BIASA[[#This Row],[NAMA BARANG]]," ",""),"-",""),".",""))</f>
        <v>tasly083/086b</v>
      </c>
      <c r="B2197">
        <f>IF(BIASA[[#This Row],[CTN]]=0,"",COUNT($B$2:$B2196)+1)</f>
        <v>2195</v>
      </c>
      <c r="C2197" t="s">
        <v>2475</v>
      </c>
      <c r="D2197" s="9">
        <v>360</v>
      </c>
      <c r="E2197">
        <f>SUM(BIASA[[#This Row],[AWAL]]-BIASA[[#This Row],[KELUAR]])</f>
        <v>5</v>
      </c>
      <c r="F2197">
        <v>5</v>
      </c>
      <c r="G2197" t="str">
        <f>IFERROR(INDEX(masuk[CTN],MATCH("B"&amp;ROW()-ROWS($A$1:$A$2),masuk[id],0)),"")</f>
        <v/>
      </c>
      <c r="H2197">
        <f>SUMIF(keluar[concat],BIASA[[#This Row],[concat]],keluar[CTN])</f>
        <v>0</v>
      </c>
      <c r="I2197" s="16" t="str">
        <f>IF(BIASA[[#This Row],[CTN]]=BIASA[[#This Row],[AWAL]],"",BIASA[[#This Row],[CTN]])</f>
        <v/>
      </c>
    </row>
    <row r="2198" spans="1:9" x14ac:dyDescent="0.25">
      <c r="A2198" t="str">
        <f>LOWER(SUBSTITUTE(SUBSTITUTE(SUBSTITUTE(BIASA[[#This Row],[NAMA BARANG]]," ",""),"-",""),".",""))</f>
        <v>taslyhd126/131b</v>
      </c>
      <c r="B2198">
        <f>IF(BIASA[[#This Row],[CTN]]=0,"",COUNT($B$2:$B2197)+1)</f>
        <v>2196</v>
      </c>
      <c r="C2198" t="s">
        <v>2476</v>
      </c>
      <c r="D2198" s="9" t="s">
        <v>222</v>
      </c>
      <c r="E2198">
        <f>SUM(BIASA[[#This Row],[AWAL]]-BIASA[[#This Row],[KELUAR]])</f>
        <v>10</v>
      </c>
      <c r="F2198">
        <v>10</v>
      </c>
      <c r="G2198" t="str">
        <f>IFERROR(INDEX(masuk[CTN],MATCH("B"&amp;ROW()-ROWS($A$1:$A$2),masuk[id],0)),"")</f>
        <v/>
      </c>
      <c r="H2198">
        <f>SUMIF(keluar[concat],BIASA[[#This Row],[concat]],keluar[CTN])</f>
        <v>0</v>
      </c>
      <c r="I2198" s="16" t="str">
        <f>IF(BIASA[[#This Row],[CTN]]=BIASA[[#This Row],[AWAL]],"",BIASA[[#This Row],[CTN]])</f>
        <v/>
      </c>
    </row>
    <row r="2199" spans="1:9" x14ac:dyDescent="0.25">
      <c r="A2199" t="str">
        <f>LOWER(SUBSTITUTE(SUBSTITUTE(SUBSTITUTE(BIASA[[#This Row],[NAMA BARANG]]," ",""),"-",""),".",""))</f>
        <v>taslyhd132b</v>
      </c>
      <c r="B2199">
        <f>IF(BIASA[[#This Row],[CTN]]=0,"",COUNT($B$2:$B2198)+1)</f>
        <v>2197</v>
      </c>
      <c r="C2199" t="s">
        <v>2477</v>
      </c>
      <c r="D2199" s="9">
        <v>360</v>
      </c>
      <c r="E2199">
        <f>SUM(BIASA[[#This Row],[AWAL]]-BIASA[[#This Row],[KELUAR]])</f>
        <v>4</v>
      </c>
      <c r="F2199">
        <v>4</v>
      </c>
      <c r="G2199" t="str">
        <f>IFERROR(INDEX(masuk[CTN],MATCH("B"&amp;ROW()-ROWS($A$1:$A$2),masuk[id],0)),"")</f>
        <v/>
      </c>
      <c r="H2199">
        <f>SUMIF(keluar[concat],BIASA[[#This Row],[concat]],keluar[CTN])</f>
        <v>0</v>
      </c>
      <c r="I2199" s="16" t="str">
        <f>IF(BIASA[[#This Row],[CTN]]=BIASA[[#This Row],[AWAL]],"",BIASA[[#This Row],[CTN]])</f>
        <v/>
      </c>
    </row>
    <row r="2200" spans="1:9" x14ac:dyDescent="0.25">
      <c r="A2200" t="str">
        <f>LOWER(SUBSTITUTE(SUBSTITUTE(SUBSTITUTE(BIASA[[#This Row],[NAMA BARANG]]," ",""),"-",""),".",""))</f>
        <v>taslyhd148b</v>
      </c>
      <c r="B2200">
        <f>IF(BIASA[[#This Row],[CTN]]=0,"",COUNT($B$2:$B2199)+1)</f>
        <v>2198</v>
      </c>
      <c r="C2200" t="s">
        <v>2478</v>
      </c>
      <c r="D2200" s="9">
        <v>360</v>
      </c>
      <c r="E2200">
        <f>SUM(BIASA[[#This Row],[AWAL]]-BIASA[[#This Row],[KELUAR]])</f>
        <v>12</v>
      </c>
      <c r="F2200">
        <v>12</v>
      </c>
      <c r="G2200" t="str">
        <f>IFERROR(INDEX(masuk[CTN],MATCH("B"&amp;ROW()-ROWS($A$1:$A$2),masuk[id],0)),"")</f>
        <v/>
      </c>
      <c r="H2200">
        <f>SUMIF(keluar[concat],BIASA[[#This Row],[concat]],keluar[CTN])</f>
        <v>0</v>
      </c>
      <c r="I2200" s="16" t="str">
        <f>IF(BIASA[[#This Row],[CTN]]=BIASA[[#This Row],[AWAL]],"",BIASA[[#This Row],[CTN]])</f>
        <v/>
      </c>
    </row>
    <row r="2201" spans="1:9" x14ac:dyDescent="0.25">
      <c r="A2201" t="str">
        <f>LOWER(SUBSTITUTE(SUBSTITUTE(SUBSTITUTE(BIASA[[#This Row],[NAMA BARANG]]," ",""),"-",""),".",""))</f>
        <v>taslyhd149b</v>
      </c>
      <c r="B2201">
        <f>IF(BIASA[[#This Row],[CTN]]=0,"",COUNT($B$2:$B2200)+1)</f>
        <v>2199</v>
      </c>
      <c r="C2201" t="s">
        <v>2479</v>
      </c>
      <c r="D2201" s="9">
        <v>360</v>
      </c>
      <c r="E2201">
        <f>SUM(BIASA[[#This Row],[AWAL]]-BIASA[[#This Row],[KELUAR]])</f>
        <v>17</v>
      </c>
      <c r="F2201">
        <v>17</v>
      </c>
      <c r="G2201" t="str">
        <f>IFERROR(INDEX(masuk[CTN],MATCH("B"&amp;ROW()-ROWS($A$1:$A$2),masuk[id],0)),"")</f>
        <v/>
      </c>
      <c r="H2201">
        <f>SUMIF(keluar[concat],BIASA[[#This Row],[concat]],keluar[CTN])</f>
        <v>0</v>
      </c>
      <c r="I2201" s="16" t="str">
        <f>IF(BIASA[[#This Row],[CTN]]=BIASA[[#This Row],[AWAL]],"",BIASA[[#This Row],[CTN]])</f>
        <v/>
      </c>
    </row>
    <row r="2202" spans="1:9" x14ac:dyDescent="0.25">
      <c r="A2202" t="str">
        <f>LOWER(SUBSTITUTE(SUBSTITUTE(SUBSTITUTE(BIASA[[#This Row],[NAMA BARANG]]," ",""),"-",""),".",""))</f>
        <v>taslyhd150b</v>
      </c>
      <c r="B2202">
        <f>IF(BIASA[[#This Row],[CTN]]=0,"",COUNT($B$2:$B2201)+1)</f>
        <v>2200</v>
      </c>
      <c r="C2202" t="s">
        <v>2480</v>
      </c>
      <c r="D2202" s="9">
        <v>360</v>
      </c>
      <c r="E2202">
        <f>SUM(BIASA[[#This Row],[AWAL]]-BIASA[[#This Row],[KELUAR]])</f>
        <v>10</v>
      </c>
      <c r="F2202">
        <v>10</v>
      </c>
      <c r="G2202" t="str">
        <f>IFERROR(INDEX(masuk[CTN],MATCH("B"&amp;ROW()-ROWS($A$1:$A$2),masuk[id],0)),"")</f>
        <v/>
      </c>
      <c r="H2202">
        <f>SUMIF(keluar[concat],BIASA[[#This Row],[concat]],keluar[CTN])</f>
        <v>0</v>
      </c>
      <c r="I2202" s="16" t="str">
        <f>IF(BIASA[[#This Row],[CTN]]=BIASA[[#This Row],[AWAL]],"",BIASA[[#This Row],[CTN]])</f>
        <v/>
      </c>
    </row>
    <row r="2203" spans="1:9" x14ac:dyDescent="0.25">
      <c r="A2203" t="str">
        <f>LOWER(SUBSTITUTE(SUBSTITUTE(SUBSTITUTE(BIASA[[#This Row],[NAMA BARANG]]," ",""),"-",""),".",""))</f>
        <v>taslyhd151b</v>
      </c>
      <c r="B2203">
        <f>IF(BIASA[[#This Row],[CTN]]=0,"",COUNT($B$2:$B2202)+1)</f>
        <v>2201</v>
      </c>
      <c r="C2203" t="s">
        <v>2481</v>
      </c>
      <c r="D2203" s="9">
        <v>360</v>
      </c>
      <c r="E2203">
        <f>SUM(BIASA[[#This Row],[AWAL]]-BIASA[[#This Row],[KELUAR]])</f>
        <v>1</v>
      </c>
      <c r="F2203">
        <v>1</v>
      </c>
      <c r="G2203" t="str">
        <f>IFERROR(INDEX(masuk[CTN],MATCH("B"&amp;ROW()-ROWS($A$1:$A$2),masuk[id],0)),"")</f>
        <v/>
      </c>
      <c r="H2203">
        <f>SUMIF(keluar[concat],BIASA[[#This Row],[concat]],keluar[CTN])</f>
        <v>0</v>
      </c>
      <c r="I2203" s="16" t="str">
        <f>IF(BIASA[[#This Row],[CTN]]=BIASA[[#This Row],[AWAL]],"",BIASA[[#This Row],[CTN]])</f>
        <v/>
      </c>
    </row>
    <row r="2204" spans="1:9" x14ac:dyDescent="0.25">
      <c r="A2204" t="str">
        <f>LOWER(SUBSTITUTE(SUBSTITUTE(SUBSTITUTE(BIASA[[#This Row],[NAMA BARANG]]," ",""),"-",""),".",""))</f>
        <v>taslysd211b</v>
      </c>
      <c r="B2204">
        <f>IF(BIASA[[#This Row],[CTN]]=0,"",COUNT($B$2:$B2203)+1)</f>
        <v>2202</v>
      </c>
      <c r="C2204" t="s">
        <v>2482</v>
      </c>
      <c r="D2204" s="9">
        <v>360</v>
      </c>
      <c r="E2204">
        <f>SUM(BIASA[[#This Row],[AWAL]]-BIASA[[#This Row],[KELUAR]])</f>
        <v>2</v>
      </c>
      <c r="F2204">
        <v>2</v>
      </c>
      <c r="G2204" t="str">
        <f>IFERROR(INDEX(masuk[CTN],MATCH("B"&amp;ROW()-ROWS($A$1:$A$2),masuk[id],0)),"")</f>
        <v/>
      </c>
      <c r="H2204">
        <f>SUMIF(keluar[concat],BIASA[[#This Row],[concat]],keluar[CTN])</f>
        <v>0</v>
      </c>
      <c r="I2204" s="16" t="str">
        <f>IF(BIASA[[#This Row],[CTN]]=BIASA[[#This Row],[AWAL]],"",BIASA[[#This Row],[CTN]])</f>
        <v/>
      </c>
    </row>
    <row r="2205" spans="1:9" x14ac:dyDescent="0.25">
      <c r="A2205" t="str">
        <f>LOWER(SUBSTITUTE(SUBSTITUTE(SUBSTITUTE(BIASA[[#This Row],[NAMA BARANG]]," ",""),"-",""),".",""))</f>
        <v>taslysd211lxl</v>
      </c>
      <c r="B2205">
        <f>IF(BIASA[[#This Row],[CTN]]=0,"",COUNT($B$2:$B2204)+1)</f>
        <v>2203</v>
      </c>
      <c r="C2205" t="s">
        <v>2483</v>
      </c>
      <c r="D2205" s="9">
        <v>240</v>
      </c>
      <c r="E2205">
        <f>SUM(BIASA[[#This Row],[AWAL]]-BIASA[[#This Row],[KELUAR]])</f>
        <v>1</v>
      </c>
      <c r="F2205">
        <v>1</v>
      </c>
      <c r="G2205" t="str">
        <f>IFERROR(INDEX(masuk[CTN],MATCH("B"&amp;ROW()-ROWS($A$1:$A$2),masuk[id],0)),"")</f>
        <v/>
      </c>
      <c r="H2205">
        <f>SUMIF(keluar[concat],BIASA[[#This Row],[concat]],keluar[CTN])</f>
        <v>0</v>
      </c>
      <c r="I2205" s="16" t="str">
        <f>IF(BIASA[[#This Row],[CTN]]=BIASA[[#This Row],[AWAL]],"",BIASA[[#This Row],[CTN]])</f>
        <v/>
      </c>
    </row>
    <row r="2206" spans="1:9" x14ac:dyDescent="0.25">
      <c r="A2206" t="str">
        <f>LOWER(SUBSTITUTE(SUBSTITUTE(SUBSTITUTE(BIASA[[#This Row],[NAMA BARANG]]," ",""),"-",""),".",""))</f>
        <v>taslysd154k</v>
      </c>
      <c r="B2206">
        <f>IF(BIASA[[#This Row],[CTN]]=0,"",COUNT($B$2:$B2205)+1)</f>
        <v>2204</v>
      </c>
      <c r="C2206" t="s">
        <v>2484</v>
      </c>
      <c r="D2206" s="9">
        <v>480</v>
      </c>
      <c r="E2206">
        <f>SUM(BIASA[[#This Row],[AWAL]]-BIASA[[#This Row],[KELUAR]])</f>
        <v>9</v>
      </c>
      <c r="F2206">
        <v>9</v>
      </c>
      <c r="G2206" t="str">
        <f>IFERROR(INDEX(masuk[CTN],MATCH("B"&amp;ROW()-ROWS($A$1:$A$2),masuk[id],0)),"")</f>
        <v/>
      </c>
      <c r="H2206">
        <f>SUMIF(keluar[concat],BIASA[[#This Row],[concat]],keluar[CTN])</f>
        <v>0</v>
      </c>
      <c r="I2206" s="16" t="str">
        <f>IF(BIASA[[#This Row],[CTN]]=BIASA[[#This Row],[AWAL]],"",BIASA[[#This Row],[CTN]])</f>
        <v/>
      </c>
    </row>
    <row r="2207" spans="1:9" x14ac:dyDescent="0.25">
      <c r="A2207" t="str">
        <f>LOWER(SUBSTITUTE(SUBSTITUTE(SUBSTITUTE(BIASA[[#This Row],[NAMA BARANG]]," ",""),"-",""),".",""))</f>
        <v>taslysd229k</v>
      </c>
      <c r="B2207">
        <f>IF(BIASA[[#This Row],[CTN]]=0,"",COUNT($B$2:$B2206)+1)</f>
        <v>2205</v>
      </c>
      <c r="C2207" t="s">
        <v>2485</v>
      </c>
      <c r="D2207" s="9" t="s">
        <v>2828</v>
      </c>
      <c r="E2207">
        <f>SUM(BIASA[[#This Row],[AWAL]]-BIASA[[#This Row],[KELUAR]])</f>
        <v>38</v>
      </c>
      <c r="F2207">
        <v>38</v>
      </c>
      <c r="G2207" t="str">
        <f>IFERROR(INDEX(masuk[CTN],MATCH("B"&amp;ROW()-ROWS($A$1:$A$2),masuk[id],0)),"")</f>
        <v/>
      </c>
      <c r="H2207">
        <f>SUMIF(keluar[concat],BIASA[[#This Row],[concat]],keluar[CTN])</f>
        <v>0</v>
      </c>
      <c r="I2207" s="16" t="str">
        <f>IF(BIASA[[#This Row],[CTN]]=BIASA[[#This Row],[AWAL]],"",BIASA[[#This Row],[CTN]])</f>
        <v/>
      </c>
    </row>
    <row r="2208" spans="1:9" x14ac:dyDescent="0.25">
      <c r="A2208" t="str">
        <f>LOWER(SUBSTITUTE(SUBSTITUTE(SUBSTITUTE(BIASA[[#This Row],[NAMA BARANG]]," ",""),"-",""),".",""))</f>
        <v>taslysd241k</v>
      </c>
      <c r="B2208">
        <f>IF(BIASA[[#This Row],[CTN]]=0,"",COUNT($B$2:$B2207)+1)</f>
        <v>2206</v>
      </c>
      <c r="C2208" t="s">
        <v>2486</v>
      </c>
      <c r="D2208" s="9" t="s">
        <v>2828</v>
      </c>
      <c r="E2208">
        <f>SUM(BIASA[[#This Row],[AWAL]]-BIASA[[#This Row],[KELUAR]])</f>
        <v>3</v>
      </c>
      <c r="F2208">
        <v>3</v>
      </c>
      <c r="G2208" t="str">
        <f>IFERROR(INDEX(masuk[CTN],MATCH("B"&amp;ROW()-ROWS($A$1:$A$2),masuk[id],0)),"")</f>
        <v/>
      </c>
      <c r="H2208">
        <f>SUMIF(keluar[concat],BIASA[[#This Row],[concat]],keluar[CTN])</f>
        <v>0</v>
      </c>
      <c r="I2208" s="16" t="str">
        <f>IF(BIASA[[#This Row],[CTN]]=BIASA[[#This Row],[AWAL]],"",BIASA[[#This Row],[CTN]])</f>
        <v/>
      </c>
    </row>
    <row r="2209" spans="1:9" x14ac:dyDescent="0.25">
      <c r="A2209" t="str">
        <f>LOWER(SUBSTITUTE(SUBSTITUTE(SUBSTITUTE(BIASA[[#This Row],[NAMA BARANG]]," ",""),"-",""),".",""))</f>
        <v>taslysd572k</v>
      </c>
      <c r="B2209">
        <f>IF(BIASA[[#This Row],[CTN]]=0,"",COUNT($B$2:$B2208)+1)</f>
        <v>2207</v>
      </c>
      <c r="C2209" t="s">
        <v>2487</v>
      </c>
      <c r="D2209" s="9">
        <v>480</v>
      </c>
      <c r="E2209">
        <f>SUM(BIASA[[#This Row],[AWAL]]-BIASA[[#This Row],[KELUAR]])</f>
        <v>4</v>
      </c>
      <c r="F2209">
        <v>4</v>
      </c>
      <c r="G2209" t="str">
        <f>IFERROR(INDEX(masuk[CTN],MATCH("B"&amp;ROW()-ROWS($A$1:$A$2),masuk[id],0)),"")</f>
        <v/>
      </c>
      <c r="H2209">
        <f>SUMIF(keluar[concat],BIASA[[#This Row],[concat]],keluar[CTN])</f>
        <v>0</v>
      </c>
      <c r="I2209" s="16" t="str">
        <f>IF(BIASA[[#This Row],[CTN]]=BIASA[[#This Row],[AWAL]],"",BIASA[[#This Row],[CTN]])</f>
        <v/>
      </c>
    </row>
    <row r="2210" spans="1:9" x14ac:dyDescent="0.25">
      <c r="A2210" t="str">
        <f>LOWER(SUBSTITUTE(SUBSTITUTE(SUBSTITUTE(BIASA[[#This Row],[NAMA BARANG]]," ",""),"-",""),".",""))</f>
        <v>tasmikabesartentengtanganr013</v>
      </c>
      <c r="B2210">
        <f>IF(BIASA[[#This Row],[CTN]]=0,"",COUNT($B$2:$B2209)+1)</f>
        <v>2208</v>
      </c>
      <c r="C2210" t="s">
        <v>2488</v>
      </c>
      <c r="D2210" s="9" t="s">
        <v>217</v>
      </c>
      <c r="E2210">
        <f>SUM(BIASA[[#This Row],[AWAL]]-BIASA[[#This Row],[KELUAR]])</f>
        <v>2</v>
      </c>
      <c r="F2210">
        <v>2</v>
      </c>
      <c r="G2210" t="str">
        <f>IFERROR(INDEX(masuk[CTN],MATCH("B"&amp;ROW()-ROWS($A$1:$A$2),masuk[id],0)),"")</f>
        <v/>
      </c>
      <c r="H2210">
        <f>SUMIF(keluar[concat],BIASA[[#This Row],[concat]],keluar[CTN])</f>
        <v>0</v>
      </c>
      <c r="I2210" s="16" t="str">
        <f>IF(BIASA[[#This Row],[CTN]]=BIASA[[#This Row],[AWAL]],"",BIASA[[#This Row],[CTN]])</f>
        <v/>
      </c>
    </row>
    <row r="2211" spans="1:9" x14ac:dyDescent="0.25">
      <c r="A2211" t="str">
        <f>LOWER(SUBSTITUTE(SUBSTITUTE(SUBSTITUTE(BIASA[[#This Row],[NAMA BARANG]]," ",""),"-",""),".",""))</f>
        <v>tasmikappme812kecil</v>
      </c>
      <c r="B2211">
        <f>IF(BIASA[[#This Row],[CTN]]=0,"",COUNT($B$2:$B2210)+1)</f>
        <v>2209</v>
      </c>
      <c r="C2211" t="s">
        <v>2489</v>
      </c>
      <c r="D2211" s="9" t="s">
        <v>2882</v>
      </c>
      <c r="E2211">
        <f>SUM(BIASA[[#This Row],[AWAL]]-BIASA[[#This Row],[KELUAR]])</f>
        <v>3</v>
      </c>
      <c r="F2211">
        <v>3</v>
      </c>
      <c r="G2211" t="str">
        <f>IFERROR(INDEX(masuk[CTN],MATCH("B"&amp;ROW()-ROWS($A$1:$A$2),masuk[id],0)),"")</f>
        <v/>
      </c>
      <c r="H2211">
        <f>SUMIF(keluar[concat],BIASA[[#This Row],[concat]],keluar[CTN])</f>
        <v>0</v>
      </c>
      <c r="I2211" s="16" t="str">
        <f>IF(BIASA[[#This Row],[CTN]]=BIASA[[#This Row],[AWAL]],"",BIASA[[#This Row],[CTN]])</f>
        <v/>
      </c>
    </row>
    <row r="2212" spans="1:9" x14ac:dyDescent="0.25">
      <c r="A2212" t="str">
        <f>LOWER(SUBSTITUTE(SUBSTITUTE(SUBSTITUTE(BIASA[[#This Row],[NAMA BARANG]]," ",""),"-",""),".",""))</f>
        <v>tasmikapptm911</v>
      </c>
      <c r="B2212">
        <f>IF(BIASA[[#This Row],[CTN]]=0,"",COUNT($B$2:$B2211)+1)</f>
        <v>2210</v>
      </c>
      <c r="C2212" t="s">
        <v>2490</v>
      </c>
      <c r="D2212" s="9" t="s">
        <v>223</v>
      </c>
      <c r="E2212">
        <f>SUM(BIASA[[#This Row],[AWAL]]-BIASA[[#This Row],[KELUAR]])</f>
        <v>3</v>
      </c>
      <c r="F2212">
        <v>3</v>
      </c>
      <c r="G2212" t="str">
        <f>IFERROR(INDEX(masuk[CTN],MATCH("B"&amp;ROW()-ROWS($A$1:$A$2),masuk[id],0)),"")</f>
        <v/>
      </c>
      <c r="H2212">
        <f>SUMIF(keluar[concat],BIASA[[#This Row],[concat]],keluar[CTN])</f>
        <v>0</v>
      </c>
      <c r="I2212" s="16" t="str">
        <f>IF(BIASA[[#This Row],[CTN]]=BIASA[[#This Row],[AWAL]],"",BIASA[[#This Row],[CTN]])</f>
        <v/>
      </c>
    </row>
    <row r="2213" spans="1:9" x14ac:dyDescent="0.25">
      <c r="A2213" t="str">
        <f>LOWER(SUBSTITUTE(SUBSTITUTE(SUBSTITUTE(BIASA[[#This Row],[NAMA BARANG]]," ",""),"-",""),".",""))</f>
        <v>tasmika+taliclmm</v>
      </c>
      <c r="B2213">
        <f>IF(BIASA[[#This Row],[CTN]]=0,"",COUNT($B$2:$B2212)+1)</f>
        <v>2211</v>
      </c>
      <c r="C2213" t="s">
        <v>2491</v>
      </c>
      <c r="D2213" s="9" t="s">
        <v>3044</v>
      </c>
      <c r="E2213">
        <f>SUM(BIASA[[#This Row],[AWAL]]-BIASA[[#This Row],[KELUAR]])</f>
        <v>14</v>
      </c>
      <c r="F2213">
        <v>14</v>
      </c>
      <c r="G2213" t="str">
        <f>IFERROR(INDEX(masuk[CTN],MATCH("B"&amp;ROW()-ROWS($A$1:$A$2),masuk[id],0)),"")</f>
        <v/>
      </c>
      <c r="H2213">
        <f>SUMIF(keluar[concat],BIASA[[#This Row],[concat]],keluar[CTN])</f>
        <v>0</v>
      </c>
      <c r="I2213" s="16" t="str">
        <f>IF(BIASA[[#This Row],[CTN]]=BIASA[[#This Row],[AWAL]],"",BIASA[[#This Row],[CTN]])</f>
        <v/>
      </c>
    </row>
    <row r="2214" spans="1:9" x14ac:dyDescent="0.25">
      <c r="A2214" t="str">
        <f>LOWER(SUBSTITUTE(SUBSTITUTE(SUBSTITUTE(BIASA[[#This Row],[NAMA BARANG]]," ",""),"-",""),".",""))</f>
        <v>tasnariko4a</v>
      </c>
      <c r="B2214">
        <f>IF(BIASA[[#This Row],[CTN]]=0,"",COUNT($B$2:$B2213)+1)</f>
        <v>2212</v>
      </c>
      <c r="C2214" t="s">
        <v>2492</v>
      </c>
      <c r="D2214" s="9" t="s">
        <v>2779</v>
      </c>
      <c r="E2214">
        <f>SUM(BIASA[[#This Row],[AWAL]]-BIASA[[#This Row],[KELUAR]])</f>
        <v>28</v>
      </c>
      <c r="F2214">
        <v>28</v>
      </c>
      <c r="G2214" t="str">
        <f>IFERROR(INDEX(masuk[CTN],MATCH("B"&amp;ROW()-ROWS($A$1:$A$2),masuk[id],0)),"")</f>
        <v/>
      </c>
      <c r="H2214">
        <f>SUMIF(keluar[concat],BIASA[[#This Row],[concat]],keluar[CTN])</f>
        <v>0</v>
      </c>
      <c r="I2214" s="16" t="str">
        <f>IF(BIASA[[#This Row],[CTN]]=BIASA[[#This Row],[AWAL]],"",BIASA[[#This Row],[CTN]])</f>
        <v/>
      </c>
    </row>
    <row r="2215" spans="1:9" x14ac:dyDescent="0.25">
      <c r="A2215" t="str">
        <f>LOWER(SUBSTITUTE(SUBSTITUTE(SUBSTITUTE(BIASA[[#This Row],[NAMA BARANG]]," ",""),"-",""),".",""))</f>
        <v>tasplastikbc1</v>
      </c>
      <c r="B2215">
        <f>IF(BIASA[[#This Row],[CTN]]=0,"",COUNT($B$2:$B2214)+1)</f>
        <v>2213</v>
      </c>
      <c r="C2215" t="s">
        <v>2493</v>
      </c>
      <c r="D2215" s="9" t="s">
        <v>223</v>
      </c>
      <c r="E2215">
        <f>SUM(BIASA[[#This Row],[AWAL]]-BIASA[[#This Row],[KELUAR]])</f>
        <v>4</v>
      </c>
      <c r="F2215">
        <v>4</v>
      </c>
      <c r="G2215" t="str">
        <f>IFERROR(INDEX(masuk[CTN],MATCH("B"&amp;ROW()-ROWS($A$1:$A$2),masuk[id],0)),"")</f>
        <v/>
      </c>
      <c r="H2215">
        <f>SUMIF(keluar[concat],BIASA[[#This Row],[concat]],keluar[CTN])</f>
        <v>0</v>
      </c>
      <c r="I2215" s="16" t="str">
        <f>IF(BIASA[[#This Row],[CTN]]=BIASA[[#This Row],[AWAL]],"",BIASA[[#This Row],[CTN]])</f>
        <v/>
      </c>
    </row>
    <row r="2216" spans="1:9" x14ac:dyDescent="0.25">
      <c r="A2216" t="str">
        <f>LOWER(SUBSTITUTE(SUBSTITUTE(SUBSTITUTE(BIASA[[#This Row],[NAMA BARANG]]," ",""),"-",""),".",""))</f>
        <v>tasplastikbc1</v>
      </c>
      <c r="B2216">
        <f>IF(BIASA[[#This Row],[CTN]]=0,"",COUNT($B$2:$B2215)+1)</f>
        <v>2214</v>
      </c>
      <c r="C2216" t="s">
        <v>2493</v>
      </c>
      <c r="D2216" s="9" t="s">
        <v>3045</v>
      </c>
      <c r="E2216">
        <f>SUM(BIASA[[#This Row],[AWAL]]-BIASA[[#This Row],[KELUAR]])</f>
        <v>1</v>
      </c>
      <c r="F2216">
        <v>1</v>
      </c>
      <c r="G2216" t="str">
        <f>IFERROR(INDEX(masuk[CTN],MATCH("B"&amp;ROW()-ROWS($A$1:$A$2),masuk[id],0)),"")</f>
        <v/>
      </c>
      <c r="H2216">
        <f>SUMIF(keluar[concat],BIASA[[#This Row],[concat]],keluar[CTN])</f>
        <v>0</v>
      </c>
      <c r="I2216" s="16" t="str">
        <f>IF(BIASA[[#This Row],[CTN]]=BIASA[[#This Row],[AWAL]],"",BIASA[[#This Row],[CTN]])</f>
        <v/>
      </c>
    </row>
    <row r="2217" spans="1:9" x14ac:dyDescent="0.25">
      <c r="A2217" t="str">
        <f>LOWER(SUBSTITUTE(SUBSTITUTE(SUBSTITUTE(BIASA[[#This Row],[NAMA BARANG]]," ",""),"-",""),".",""))</f>
        <v>tasplastikbesarc1</v>
      </c>
      <c r="B2217">
        <f>IF(BIASA[[#This Row],[CTN]]=0,"",COUNT($B$2:$B2216)+1)</f>
        <v>2215</v>
      </c>
      <c r="C2217" t="s">
        <v>2494</v>
      </c>
      <c r="D2217" s="9">
        <v>100</v>
      </c>
      <c r="E2217">
        <f>SUM(BIASA[[#This Row],[AWAL]]-BIASA[[#This Row],[KELUAR]])</f>
        <v>1</v>
      </c>
      <c r="F2217">
        <v>1</v>
      </c>
      <c r="G2217" t="str">
        <f>IFERROR(INDEX(masuk[CTN],MATCH("B"&amp;ROW()-ROWS($A$1:$A$2),masuk[id],0)),"")</f>
        <v/>
      </c>
      <c r="H2217">
        <f>SUMIF(keluar[concat],BIASA[[#This Row],[concat]],keluar[CTN])</f>
        <v>0</v>
      </c>
      <c r="I2217" s="16" t="str">
        <f>IF(BIASA[[#This Row],[CTN]]=BIASA[[#This Row],[AWAL]],"",BIASA[[#This Row],[CTN]])</f>
        <v/>
      </c>
    </row>
    <row r="2218" spans="1:9" x14ac:dyDescent="0.25">
      <c r="A2218" t="str">
        <f>LOWER(SUBSTITUTE(SUBSTITUTE(SUBSTITUTE(BIASA[[#This Row],[NAMA BARANG]]," ",""),"-",""),".",""))</f>
        <v>tasplastikbesarc1</v>
      </c>
      <c r="B2218">
        <f>IF(BIASA[[#This Row],[CTN]]=0,"",COUNT($B$2:$B2217)+1)</f>
        <v>2216</v>
      </c>
      <c r="C2218" t="s">
        <v>2494</v>
      </c>
      <c r="D2218" s="9">
        <v>110</v>
      </c>
      <c r="E2218">
        <f>SUM(BIASA[[#This Row],[AWAL]]-BIASA[[#This Row],[KELUAR]])</f>
        <v>1</v>
      </c>
      <c r="F2218">
        <v>1</v>
      </c>
      <c r="G2218" t="str">
        <f>IFERROR(INDEX(masuk[CTN],MATCH("B"&amp;ROW()-ROWS($A$1:$A$2),masuk[id],0)),"")</f>
        <v/>
      </c>
      <c r="H2218">
        <f>SUMIF(keluar[concat],BIASA[[#This Row],[concat]],keluar[CTN])</f>
        <v>0</v>
      </c>
      <c r="I2218" s="16" t="str">
        <f>IF(BIASA[[#This Row],[CTN]]=BIASA[[#This Row],[AWAL]],"",BIASA[[#This Row],[CTN]])</f>
        <v/>
      </c>
    </row>
    <row r="2219" spans="1:9" x14ac:dyDescent="0.25">
      <c r="A2219" t="str">
        <f>LOWER(SUBSTITUTE(SUBSTITUTE(SUBSTITUTE(BIASA[[#This Row],[NAMA BARANG]]," ",""),"-",""),".",""))</f>
        <v>tasplastikbesarc1</v>
      </c>
      <c r="B2219">
        <f>IF(BIASA[[#This Row],[CTN]]=0,"",COUNT($B$2:$B2218)+1)</f>
        <v>2217</v>
      </c>
      <c r="C2219" t="s">
        <v>2494</v>
      </c>
      <c r="D2219" s="9">
        <v>115</v>
      </c>
      <c r="E2219">
        <f>SUM(BIASA[[#This Row],[AWAL]]-BIASA[[#This Row],[KELUAR]])</f>
        <v>1</v>
      </c>
      <c r="F2219">
        <v>1</v>
      </c>
      <c r="G2219" t="str">
        <f>IFERROR(INDEX(masuk[CTN],MATCH("B"&amp;ROW()-ROWS($A$1:$A$2),masuk[id],0)),"")</f>
        <v/>
      </c>
      <c r="H2219">
        <f>SUMIF(keluar[concat],BIASA[[#This Row],[concat]],keluar[CTN])</f>
        <v>0</v>
      </c>
      <c r="I2219" s="16" t="str">
        <f>IF(BIASA[[#This Row],[CTN]]=BIASA[[#This Row],[AWAL]],"",BIASA[[#This Row],[CTN]])</f>
        <v/>
      </c>
    </row>
    <row r="2220" spans="1:9" x14ac:dyDescent="0.25">
      <c r="A2220" t="str">
        <f>LOWER(SUBSTITUTE(SUBSTITUTE(SUBSTITUTE(BIASA[[#This Row],[NAMA BARANG]]," ",""),"-",""),".",""))</f>
        <v>tasplastikbesarc1</v>
      </c>
      <c r="B2220">
        <f>IF(BIASA[[#This Row],[CTN]]=0,"",COUNT($B$2:$B2219)+1)</f>
        <v>2218</v>
      </c>
      <c r="C2220" t="s">
        <v>2494</v>
      </c>
      <c r="D2220" s="9">
        <v>170</v>
      </c>
      <c r="E2220">
        <f>SUM(BIASA[[#This Row],[AWAL]]-BIASA[[#This Row],[KELUAR]])</f>
        <v>1</v>
      </c>
      <c r="F2220">
        <v>1</v>
      </c>
      <c r="G2220" t="str">
        <f>IFERROR(INDEX(masuk[CTN],MATCH("B"&amp;ROW()-ROWS($A$1:$A$2),masuk[id],0)),"")</f>
        <v/>
      </c>
      <c r="H2220">
        <f>SUMIF(keluar[concat],BIASA[[#This Row],[concat]],keluar[CTN])</f>
        <v>0</v>
      </c>
      <c r="I2220" s="16" t="str">
        <f>IF(BIASA[[#This Row],[CTN]]=BIASA[[#This Row],[AWAL]],"",BIASA[[#This Row],[CTN]])</f>
        <v/>
      </c>
    </row>
    <row r="2221" spans="1:9" x14ac:dyDescent="0.25">
      <c r="A2221" t="str">
        <f>LOWER(SUBSTITUTE(SUBSTITUTE(SUBSTITUTE(BIASA[[#This Row],[NAMA BARANG]]," ",""),"-",""),".",""))</f>
        <v>tasplastikbesarc1</v>
      </c>
      <c r="B2221">
        <f>IF(BIASA[[#This Row],[CTN]]=0,"",COUNT($B$2:$B2220)+1)</f>
        <v>2219</v>
      </c>
      <c r="C2221" t="s">
        <v>2494</v>
      </c>
      <c r="D2221" s="9" t="s">
        <v>3047</v>
      </c>
      <c r="E2221">
        <f>SUM(BIASA[[#This Row],[AWAL]]-BIASA[[#This Row],[KELUAR]])</f>
        <v>6</v>
      </c>
      <c r="F2221">
        <v>6</v>
      </c>
      <c r="G2221" t="str">
        <f>IFERROR(INDEX(masuk[CTN],MATCH("B"&amp;ROW()-ROWS($A$1:$A$2),masuk[id],0)),"")</f>
        <v/>
      </c>
      <c r="H2221">
        <f>SUMIF(keluar[concat],BIASA[[#This Row],[concat]],keluar[CTN])</f>
        <v>0</v>
      </c>
      <c r="I2221" s="16" t="str">
        <f>IF(BIASA[[#This Row],[CTN]]=BIASA[[#This Row],[AWAL]],"",BIASA[[#This Row],[CTN]])</f>
        <v/>
      </c>
    </row>
    <row r="2222" spans="1:9" x14ac:dyDescent="0.25">
      <c r="A2222" t="str">
        <f>LOWER(SUBSTITUTE(SUBSTITUTE(SUBSTITUTE(BIASA[[#This Row],[NAMA BARANG]]," ",""),"-",""),".",""))</f>
        <v>tasplastikbesarc1</v>
      </c>
      <c r="B2222">
        <f>IF(BIASA[[#This Row],[CTN]]=0,"",COUNT($B$2:$B2221)+1)</f>
        <v>2220</v>
      </c>
      <c r="C2222" t="s">
        <v>2494</v>
      </c>
      <c r="D2222" s="9" t="s">
        <v>3046</v>
      </c>
      <c r="E2222">
        <f>SUM(BIASA[[#This Row],[AWAL]]-BIASA[[#This Row],[KELUAR]])</f>
        <v>1</v>
      </c>
      <c r="F2222">
        <v>1</v>
      </c>
      <c r="G2222" t="str">
        <f>IFERROR(INDEX(masuk[CTN],MATCH("B"&amp;ROW()-ROWS($A$1:$A$2),masuk[id],0)),"")</f>
        <v/>
      </c>
      <c r="H2222">
        <f>SUMIF(keluar[concat],BIASA[[#This Row],[concat]],keluar[CTN])</f>
        <v>0</v>
      </c>
      <c r="I2222" s="16" t="str">
        <f>IF(BIASA[[#This Row],[CTN]]=BIASA[[#This Row],[AWAL]],"",BIASA[[#This Row],[CTN]])</f>
        <v/>
      </c>
    </row>
    <row r="2223" spans="1:9" x14ac:dyDescent="0.25">
      <c r="A2223" t="str">
        <f>LOWER(SUBSTITUTE(SUBSTITUTE(SUBSTITUTE(BIASA[[#This Row],[NAMA BARANG]]," ",""),"-",""),".",""))</f>
        <v>tasplastikkecila1</v>
      </c>
      <c r="B2223">
        <f>IF(BIASA[[#This Row],[CTN]]=0,"",COUNT($B$2:$B2222)+1)</f>
        <v>2221</v>
      </c>
      <c r="C2223" t="s">
        <v>2495</v>
      </c>
      <c r="D2223" s="9">
        <v>170</v>
      </c>
      <c r="E2223">
        <f>SUM(BIASA[[#This Row],[AWAL]]-BIASA[[#This Row],[KELUAR]])</f>
        <v>7</v>
      </c>
      <c r="F2223">
        <v>7</v>
      </c>
      <c r="G2223" t="str">
        <f>IFERROR(INDEX(masuk[CTN],MATCH("B"&amp;ROW()-ROWS($A$1:$A$2),masuk[id],0)),"")</f>
        <v/>
      </c>
      <c r="H2223">
        <f>SUMIF(keluar[concat],BIASA[[#This Row],[concat]],keluar[CTN])</f>
        <v>0</v>
      </c>
      <c r="I2223" s="16" t="str">
        <f>IF(BIASA[[#This Row],[CTN]]=BIASA[[#This Row],[AWAL]],"",BIASA[[#This Row],[CTN]])</f>
        <v/>
      </c>
    </row>
    <row r="2224" spans="1:9" x14ac:dyDescent="0.25">
      <c r="A2224" t="str">
        <f>LOWER(SUBSTITUTE(SUBSTITUTE(SUBSTITUTE(BIASA[[#This Row],[NAMA BARANG]]," ",""),"-",""),".",""))</f>
        <v>tasplastikkecila1</v>
      </c>
      <c r="B2224">
        <f>IF(BIASA[[#This Row],[CTN]]=0,"",COUNT($B$2:$B2223)+1)</f>
        <v>2222</v>
      </c>
      <c r="C2224" t="s">
        <v>2495</v>
      </c>
      <c r="D2224" s="9">
        <v>180</v>
      </c>
      <c r="E2224">
        <f>SUM(BIASA[[#This Row],[AWAL]]-BIASA[[#This Row],[KELUAR]])</f>
        <v>1</v>
      </c>
      <c r="F2224">
        <v>1</v>
      </c>
      <c r="G2224" t="str">
        <f>IFERROR(INDEX(masuk[CTN],MATCH("B"&amp;ROW()-ROWS($A$1:$A$2),masuk[id],0)),"")</f>
        <v/>
      </c>
      <c r="H2224">
        <f>SUMIF(keluar[concat],BIASA[[#This Row],[concat]],keluar[CTN])</f>
        <v>0</v>
      </c>
      <c r="I2224" s="16" t="str">
        <f>IF(BIASA[[#This Row],[CTN]]=BIASA[[#This Row],[AWAL]],"",BIASA[[#This Row],[CTN]])</f>
        <v/>
      </c>
    </row>
    <row r="2225" spans="1:9" x14ac:dyDescent="0.25">
      <c r="A2225" t="str">
        <f>LOWER(SUBSTITUTE(SUBSTITUTE(SUBSTITUTE(BIASA[[#This Row],[NAMA BARANG]]," ",""),"-",""),".",""))</f>
        <v>tasplastikkecila1</v>
      </c>
      <c r="B2225">
        <f>IF(BIASA[[#This Row],[CTN]]=0,"",COUNT($B$2:$B2224)+1)</f>
        <v>2223</v>
      </c>
      <c r="C2225" t="s">
        <v>2496</v>
      </c>
      <c r="D2225" s="9" t="s">
        <v>3048</v>
      </c>
      <c r="E2225">
        <f>SUM(BIASA[[#This Row],[AWAL]]-BIASA[[#This Row],[KELUAR]])</f>
        <v>1</v>
      </c>
      <c r="F2225">
        <v>1</v>
      </c>
      <c r="G2225" t="str">
        <f>IFERROR(INDEX(masuk[CTN],MATCH("B"&amp;ROW()-ROWS($A$1:$A$2),masuk[id],0)),"")</f>
        <v/>
      </c>
      <c r="H2225">
        <f>SUMIF(keluar[concat],BIASA[[#This Row],[concat]],keluar[CTN])</f>
        <v>0</v>
      </c>
      <c r="I2225" s="16" t="str">
        <f>IF(BIASA[[#This Row],[CTN]]=BIASA[[#This Row],[AWAL]],"",BIASA[[#This Row],[CTN]])</f>
        <v/>
      </c>
    </row>
    <row r="2226" spans="1:9" x14ac:dyDescent="0.25">
      <c r="A2226" t="str">
        <f>LOWER(SUBSTITUTE(SUBSTITUTE(SUBSTITUTE(BIASA[[#This Row],[NAMA BARANG]]," ",""),"-",""),".",""))</f>
        <v>tasplastikkecila1</v>
      </c>
      <c r="B2226">
        <f>IF(BIASA[[#This Row],[CTN]]=0,"",COUNT($B$2:$B2225)+1)</f>
        <v>2224</v>
      </c>
      <c r="C2226" t="s">
        <v>2495</v>
      </c>
      <c r="D2226" s="9" t="s">
        <v>3045</v>
      </c>
      <c r="E2226">
        <f>SUM(BIASA[[#This Row],[AWAL]]-BIASA[[#This Row],[KELUAR]])</f>
        <v>5</v>
      </c>
      <c r="F2226">
        <v>5</v>
      </c>
      <c r="G2226" t="str">
        <f>IFERROR(INDEX(masuk[CTN],MATCH("B"&amp;ROW()-ROWS($A$1:$A$2),masuk[id],0)),"")</f>
        <v/>
      </c>
      <c r="H2226">
        <f>SUMIF(keluar[concat],BIASA[[#This Row],[concat]],keluar[CTN])</f>
        <v>0</v>
      </c>
      <c r="I2226" s="16" t="str">
        <f>IF(BIASA[[#This Row],[CTN]]=BIASA[[#This Row],[AWAL]],"",BIASA[[#This Row],[CTN]])</f>
        <v/>
      </c>
    </row>
    <row r="2227" spans="1:9" x14ac:dyDescent="0.25">
      <c r="A2227" t="str">
        <f>LOWER(SUBSTITUTE(SUBSTITUTE(SUBSTITUTE(BIASA[[#This Row],[NAMA BARANG]]," ",""),"-",""),".",""))</f>
        <v>tasplastikkecila1</v>
      </c>
      <c r="B2227">
        <f>IF(BIASA[[#This Row],[CTN]]=0,"",COUNT($B$2:$B2226)+1)</f>
        <v>2225</v>
      </c>
      <c r="C2227" t="s">
        <v>2495</v>
      </c>
      <c r="D2227" s="9" t="s">
        <v>3052</v>
      </c>
      <c r="E2227">
        <f>SUM(BIASA[[#This Row],[AWAL]]-BIASA[[#This Row],[KELUAR]])</f>
        <v>2</v>
      </c>
      <c r="F2227">
        <v>2</v>
      </c>
      <c r="G2227" t="str">
        <f>IFERROR(INDEX(masuk[CTN],MATCH("B"&amp;ROW()-ROWS($A$1:$A$2),masuk[id],0)),"")</f>
        <v/>
      </c>
      <c r="H2227">
        <f>SUMIF(keluar[concat],BIASA[[#This Row],[concat]],keluar[CTN])</f>
        <v>0</v>
      </c>
      <c r="I2227" s="16" t="str">
        <f>IF(BIASA[[#This Row],[CTN]]=BIASA[[#This Row],[AWAL]],"",BIASA[[#This Row],[CTN]])</f>
        <v/>
      </c>
    </row>
    <row r="2228" spans="1:9" x14ac:dyDescent="0.25">
      <c r="A2228" t="str">
        <f>LOWER(SUBSTITUTE(SUBSTITUTE(SUBSTITUTE(BIASA[[#This Row],[NAMA BARANG]]," ",""),"-",""),".",""))</f>
        <v>tasplastikkecila1</v>
      </c>
      <c r="B2228">
        <f>IF(BIASA[[#This Row],[CTN]]=0,"",COUNT($B$2:$B2227)+1)</f>
        <v>2226</v>
      </c>
      <c r="C2228" t="s">
        <v>2495</v>
      </c>
      <c r="D2228" s="9" t="s">
        <v>3047</v>
      </c>
      <c r="E2228">
        <f>SUM(BIASA[[#This Row],[AWAL]]-BIASA[[#This Row],[KELUAR]])</f>
        <v>4</v>
      </c>
      <c r="F2228">
        <v>4</v>
      </c>
      <c r="G2228" t="str">
        <f>IFERROR(INDEX(masuk[CTN],MATCH("B"&amp;ROW()-ROWS($A$1:$A$2),masuk[id],0)),"")</f>
        <v/>
      </c>
      <c r="H2228">
        <f>SUMIF(keluar[concat],BIASA[[#This Row],[concat]],keluar[CTN])</f>
        <v>0</v>
      </c>
      <c r="I2228" s="16" t="str">
        <f>IF(BIASA[[#This Row],[CTN]]=BIASA[[#This Row],[AWAL]],"",BIASA[[#This Row],[CTN]])</f>
        <v/>
      </c>
    </row>
    <row r="2229" spans="1:9" x14ac:dyDescent="0.25">
      <c r="A2229" t="str">
        <f>LOWER(SUBSTITUTE(SUBSTITUTE(SUBSTITUTE(BIASA[[#This Row],[NAMA BARANG]]," ",""),"-",""),".",""))</f>
        <v>tasplastikkecila1</v>
      </c>
      <c r="B2229">
        <f>IF(BIASA[[#This Row],[CTN]]=0,"",COUNT($B$2:$B2228)+1)</f>
        <v>2227</v>
      </c>
      <c r="C2229" t="s">
        <v>2495</v>
      </c>
      <c r="D2229" s="9" t="s">
        <v>212</v>
      </c>
      <c r="E2229">
        <f>SUM(BIASA[[#This Row],[AWAL]]-BIASA[[#This Row],[KELUAR]])</f>
        <v>6</v>
      </c>
      <c r="F2229">
        <v>6</v>
      </c>
      <c r="G2229" t="str">
        <f>IFERROR(INDEX(masuk[CTN],MATCH("B"&amp;ROW()-ROWS($A$1:$A$2),masuk[id],0)),"")</f>
        <v/>
      </c>
      <c r="H2229">
        <f>SUMIF(keluar[concat],BIASA[[#This Row],[concat]],keluar[CTN])</f>
        <v>0</v>
      </c>
      <c r="I2229" s="16" t="str">
        <f>IF(BIASA[[#This Row],[CTN]]=BIASA[[#This Row],[AWAL]],"",BIASA[[#This Row],[CTN]])</f>
        <v/>
      </c>
    </row>
    <row r="2230" spans="1:9" x14ac:dyDescent="0.25">
      <c r="A2230" t="str">
        <f>LOWER(SUBSTITUTE(SUBSTITUTE(SUBSTITUTE(BIASA[[#This Row],[NAMA BARANG]]," ",""),"-",""),".",""))</f>
        <v>tasplastikkecila1</v>
      </c>
      <c r="B2230">
        <f>IF(BIASA[[#This Row],[CTN]]=0,"",COUNT($B$2:$B2229)+1)</f>
        <v>2228</v>
      </c>
      <c r="C2230" t="s">
        <v>2496</v>
      </c>
      <c r="D2230" s="9" t="s">
        <v>3049</v>
      </c>
      <c r="E2230">
        <f>SUM(BIASA[[#This Row],[AWAL]]-BIASA[[#This Row],[KELUAR]])</f>
        <v>1</v>
      </c>
      <c r="F2230">
        <v>1</v>
      </c>
      <c r="G2230" t="str">
        <f>IFERROR(INDEX(masuk[CTN],MATCH("B"&amp;ROW()-ROWS($A$1:$A$2),masuk[id],0)),"")</f>
        <v/>
      </c>
      <c r="H2230">
        <f>SUMIF(keluar[concat],BIASA[[#This Row],[concat]],keluar[CTN])</f>
        <v>0</v>
      </c>
      <c r="I2230" s="16" t="str">
        <f>IF(BIASA[[#This Row],[CTN]]=BIASA[[#This Row],[AWAL]],"",BIASA[[#This Row],[CTN]])</f>
        <v/>
      </c>
    </row>
    <row r="2231" spans="1:9" x14ac:dyDescent="0.25">
      <c r="A2231" t="str">
        <f>LOWER(SUBSTITUTE(SUBSTITUTE(SUBSTITUTE(BIASA[[#This Row],[NAMA BARANG]]," ",""),"-",""),".",""))</f>
        <v>tasplastikkecila1</v>
      </c>
      <c r="B2231">
        <f>IF(BIASA[[#This Row],[CTN]]=0,"",COUNT($B$2:$B2230)+1)</f>
        <v>2229</v>
      </c>
      <c r="C2231" t="s">
        <v>2496</v>
      </c>
      <c r="D2231" s="9" t="s">
        <v>3050</v>
      </c>
      <c r="E2231">
        <f>SUM(BIASA[[#This Row],[AWAL]]-BIASA[[#This Row],[KELUAR]])</f>
        <v>1</v>
      </c>
      <c r="F2231">
        <v>1</v>
      </c>
      <c r="G2231" t="str">
        <f>IFERROR(INDEX(masuk[CTN],MATCH("B"&amp;ROW()-ROWS($A$1:$A$2),masuk[id],0)),"")</f>
        <v/>
      </c>
      <c r="H2231">
        <f>SUMIF(keluar[concat],BIASA[[#This Row],[concat]],keluar[CTN])</f>
        <v>0</v>
      </c>
      <c r="I2231" s="16" t="str">
        <f>IF(BIASA[[#This Row],[CTN]]=BIASA[[#This Row],[AWAL]],"",BIASA[[#This Row],[CTN]])</f>
        <v/>
      </c>
    </row>
    <row r="2232" spans="1:9" x14ac:dyDescent="0.25">
      <c r="A2232" t="str">
        <f>LOWER(SUBSTITUTE(SUBSTITUTE(SUBSTITUTE(BIASA[[#This Row],[NAMA BARANG]]," ",""),"-",""),".",""))</f>
        <v>tasplastikkecila1</v>
      </c>
      <c r="B2232">
        <f>IF(BIASA[[#This Row],[CTN]]=0,"",COUNT($B$2:$B2231)+1)</f>
        <v>2230</v>
      </c>
      <c r="C2232" t="s">
        <v>2496</v>
      </c>
      <c r="D2232" s="9" t="s">
        <v>3051</v>
      </c>
      <c r="E2232">
        <f>SUM(BIASA[[#This Row],[AWAL]]-BIASA[[#This Row],[KELUAR]])</f>
        <v>1</v>
      </c>
      <c r="F2232">
        <v>1</v>
      </c>
      <c r="G2232" t="str">
        <f>IFERROR(INDEX(masuk[CTN],MATCH("B"&amp;ROW()-ROWS($A$1:$A$2),masuk[id],0)),"")</f>
        <v/>
      </c>
      <c r="H2232">
        <f>SUMIF(keluar[concat],BIASA[[#This Row],[concat]],keluar[CTN])</f>
        <v>0</v>
      </c>
      <c r="I2232" s="16" t="str">
        <f>IF(BIASA[[#This Row],[CTN]]=BIASA[[#This Row],[AWAL]],"",BIASA[[#This Row],[CTN]])</f>
        <v/>
      </c>
    </row>
    <row r="2233" spans="1:9" x14ac:dyDescent="0.25">
      <c r="A2233" t="str">
        <f>LOWER(SUBSTITUTE(SUBSTITUTE(SUBSTITUTE(BIASA[[#This Row],[NAMA BARANG]]," ",""),"-",""),".",""))</f>
        <v>tasplastikkecila1</v>
      </c>
      <c r="B2233">
        <f>IF(BIASA[[#This Row],[CTN]]=0,"",COUNT($B$2:$B2232)+1)</f>
        <v>2231</v>
      </c>
      <c r="C2233" t="s">
        <v>2496</v>
      </c>
      <c r="D2233" s="9" t="s">
        <v>2788</v>
      </c>
      <c r="E2233">
        <f>SUM(BIASA[[#This Row],[AWAL]]-BIASA[[#This Row],[KELUAR]])</f>
        <v>1</v>
      </c>
      <c r="F2233">
        <v>1</v>
      </c>
      <c r="G2233" t="str">
        <f>IFERROR(INDEX(masuk[CTN],MATCH("B"&amp;ROW()-ROWS($A$1:$A$2),masuk[id],0)),"")</f>
        <v/>
      </c>
      <c r="H2233">
        <f>SUMIF(keluar[concat],BIASA[[#This Row],[concat]],keluar[CTN])</f>
        <v>0</v>
      </c>
      <c r="I2233" s="16" t="str">
        <f>IF(BIASA[[#This Row],[CTN]]=BIASA[[#This Row],[AWAL]],"",BIASA[[#This Row],[CTN]])</f>
        <v/>
      </c>
    </row>
    <row r="2234" spans="1:9" x14ac:dyDescent="0.25">
      <c r="A2234" t="str">
        <f>LOWER(SUBSTITUTE(SUBSTITUTE(SUBSTITUTE(BIASA[[#This Row],[NAMA BARANG]]," ",""),"-",""),".",""))</f>
        <v>tasplastikkecila1</v>
      </c>
      <c r="B2234">
        <f>IF(BIASA[[#This Row],[CTN]]=0,"",COUNT($B$2:$B2233)+1)</f>
        <v>2232</v>
      </c>
      <c r="C2234" t="s">
        <v>2495</v>
      </c>
      <c r="D2234" s="9" t="s">
        <v>2788</v>
      </c>
      <c r="E2234">
        <f>SUM(BIASA[[#This Row],[AWAL]]-BIASA[[#This Row],[KELUAR]])</f>
        <v>7</v>
      </c>
      <c r="F2234">
        <v>7</v>
      </c>
      <c r="G2234" t="str">
        <f>IFERROR(INDEX(masuk[CTN],MATCH("B"&amp;ROW()-ROWS($A$1:$A$2),masuk[id],0)),"")</f>
        <v/>
      </c>
      <c r="H2234">
        <f>SUMIF(keluar[concat],BIASA[[#This Row],[concat]],keluar[CTN])</f>
        <v>0</v>
      </c>
      <c r="I2234" s="16" t="str">
        <f>IF(BIASA[[#This Row],[CTN]]=BIASA[[#This Row],[AWAL]],"",BIASA[[#This Row],[CTN]])</f>
        <v/>
      </c>
    </row>
    <row r="2235" spans="1:9" x14ac:dyDescent="0.25">
      <c r="A2235" t="str">
        <f>LOWER(SUBSTITUTE(SUBSTITUTE(SUBSTITUTE(BIASA[[#This Row],[NAMA BARANG]]," ",""),"-",""),".",""))</f>
        <v>tasplastiktb1</v>
      </c>
      <c r="B2235">
        <f>IF(BIASA[[#This Row],[CTN]]=0,"",COUNT($B$2:$B2234)+1)</f>
        <v>2233</v>
      </c>
      <c r="C2235" t="s">
        <v>2497</v>
      </c>
      <c r="D2235" s="9">
        <v>60</v>
      </c>
      <c r="E2235">
        <f>SUM(BIASA[[#This Row],[AWAL]]-BIASA[[#This Row],[KELUAR]])</f>
        <v>2</v>
      </c>
      <c r="F2235">
        <v>2</v>
      </c>
      <c r="G2235" t="str">
        <f>IFERROR(INDEX(masuk[CTN],MATCH("B"&amp;ROW()-ROWS($A$1:$A$2),masuk[id],0)),"")</f>
        <v/>
      </c>
      <c r="H2235">
        <f>SUMIF(keluar[concat],BIASA[[#This Row],[concat]],keluar[CTN])</f>
        <v>0</v>
      </c>
      <c r="I2235" s="16" t="str">
        <f>IF(BIASA[[#This Row],[CTN]]=BIASA[[#This Row],[AWAL]],"",BIASA[[#This Row],[CTN]])</f>
        <v/>
      </c>
    </row>
    <row r="2236" spans="1:9" x14ac:dyDescent="0.25">
      <c r="A2236" t="str">
        <f>LOWER(SUBSTITUTE(SUBSTITUTE(SUBSTITUTE(BIASA[[#This Row],[NAMA BARANG]]," ",""),"-",""),".",""))</f>
        <v>tasplastiktb1</v>
      </c>
      <c r="B2236">
        <f>IF(BIASA[[#This Row],[CTN]]=0,"",COUNT($B$2:$B2235)+1)</f>
        <v>2234</v>
      </c>
      <c r="C2236" t="s">
        <v>2497</v>
      </c>
      <c r="D2236" s="9">
        <v>140</v>
      </c>
      <c r="E2236">
        <f>SUM(BIASA[[#This Row],[AWAL]]-BIASA[[#This Row],[KELUAR]])</f>
        <v>19</v>
      </c>
      <c r="F2236">
        <v>19</v>
      </c>
      <c r="G2236" t="str">
        <f>IFERROR(INDEX(masuk[CTN],MATCH("B"&amp;ROW()-ROWS($A$1:$A$2),masuk[id],0)),"")</f>
        <v/>
      </c>
      <c r="H2236">
        <f>SUMIF(keluar[concat],BIASA[[#This Row],[concat]],keluar[CTN])</f>
        <v>0</v>
      </c>
      <c r="I2236" s="16" t="str">
        <f>IF(BIASA[[#This Row],[CTN]]=BIASA[[#This Row],[AWAL]],"",BIASA[[#This Row],[CTN]])</f>
        <v/>
      </c>
    </row>
    <row r="2237" spans="1:9" x14ac:dyDescent="0.25">
      <c r="A2237" t="str">
        <f>LOWER(SUBSTITUTE(SUBSTITUTE(SUBSTITUTE(BIASA[[#This Row],[NAMA BARANG]]," ",""),"-",""),".",""))</f>
        <v>tasplastiktb1</v>
      </c>
      <c r="B2237">
        <f>IF(BIASA[[#This Row],[CTN]]=0,"",COUNT($B$2:$B2236)+1)</f>
        <v>2235</v>
      </c>
      <c r="C2237" t="s">
        <v>2497</v>
      </c>
      <c r="D2237" s="9">
        <v>150</v>
      </c>
      <c r="E2237">
        <f>SUM(BIASA[[#This Row],[AWAL]]-BIASA[[#This Row],[KELUAR]])</f>
        <v>12</v>
      </c>
      <c r="F2237">
        <v>12</v>
      </c>
      <c r="G2237" t="str">
        <f>IFERROR(INDEX(masuk[CTN],MATCH("B"&amp;ROW()-ROWS($A$1:$A$2),masuk[id],0)),"")</f>
        <v/>
      </c>
      <c r="H2237">
        <f>SUMIF(keluar[concat],BIASA[[#This Row],[concat]],keluar[CTN])</f>
        <v>0</v>
      </c>
      <c r="I2237" s="16" t="str">
        <f>IF(BIASA[[#This Row],[CTN]]=BIASA[[#This Row],[AWAL]],"",BIASA[[#This Row],[CTN]])</f>
        <v/>
      </c>
    </row>
    <row r="2238" spans="1:9" x14ac:dyDescent="0.25">
      <c r="A2238" t="str">
        <f>LOWER(SUBSTITUTE(SUBSTITUTE(SUBSTITUTE(BIASA[[#This Row],[NAMA BARANG]]," ",""),"-",""),".",""))</f>
        <v>tasplastiktb1</v>
      </c>
      <c r="B2238">
        <f>IF(BIASA[[#This Row],[CTN]]=0,"",COUNT($B$2:$B2237)+1)</f>
        <v>2236</v>
      </c>
      <c r="C2238" t="s">
        <v>2497</v>
      </c>
      <c r="D2238" s="9" t="s">
        <v>3045</v>
      </c>
      <c r="E2238">
        <f>SUM(BIASA[[#This Row],[AWAL]]-BIASA[[#This Row],[KELUAR]])</f>
        <v>10</v>
      </c>
      <c r="F2238">
        <v>10</v>
      </c>
      <c r="G2238" t="str">
        <f>IFERROR(INDEX(masuk[CTN],MATCH("B"&amp;ROW()-ROWS($A$1:$A$2),masuk[id],0)),"")</f>
        <v/>
      </c>
      <c r="H2238">
        <f>SUMIF(keluar[concat],BIASA[[#This Row],[concat]],keluar[CTN])</f>
        <v>0</v>
      </c>
      <c r="I2238" s="16" t="str">
        <f>IF(BIASA[[#This Row],[CTN]]=BIASA[[#This Row],[AWAL]],"",BIASA[[#This Row],[CTN]])</f>
        <v/>
      </c>
    </row>
    <row r="2239" spans="1:9" x14ac:dyDescent="0.25">
      <c r="A2239" t="str">
        <f>LOWER(SUBSTITUTE(SUBSTITUTE(SUBSTITUTE(BIASA[[#This Row],[NAMA BARANG]]," ",""),"-",""),".",""))</f>
        <v>tasplastiktb1</v>
      </c>
      <c r="B2239">
        <f>IF(BIASA[[#This Row],[CTN]]=0,"",COUNT($B$2:$B2238)+1)</f>
        <v>2237</v>
      </c>
      <c r="C2239" t="s">
        <v>2497</v>
      </c>
      <c r="D2239" s="9" t="s">
        <v>2896</v>
      </c>
      <c r="E2239">
        <f>SUM(BIASA[[#This Row],[AWAL]]-BIASA[[#This Row],[KELUAR]])</f>
        <v>3</v>
      </c>
      <c r="F2239">
        <v>3</v>
      </c>
      <c r="G2239" t="str">
        <f>IFERROR(INDEX(masuk[CTN],MATCH("B"&amp;ROW()-ROWS($A$1:$A$2),masuk[id],0)),"")</f>
        <v/>
      </c>
      <c r="H2239">
        <f>SUMIF(keluar[concat],BIASA[[#This Row],[concat]],keluar[CTN])</f>
        <v>0</v>
      </c>
      <c r="I2239" s="16" t="str">
        <f>IF(BIASA[[#This Row],[CTN]]=BIASA[[#This Row],[AWAL]],"",BIASA[[#This Row],[CTN]])</f>
        <v/>
      </c>
    </row>
    <row r="2240" spans="1:9" x14ac:dyDescent="0.25">
      <c r="A2240" t="str">
        <f>LOWER(SUBSTITUTE(SUBSTITUTE(SUBSTITUTE(BIASA[[#This Row],[NAMA BARANG]]," ",""),"-",""),".",""))</f>
        <v>tasplastiktanggungb1</v>
      </c>
      <c r="B2240">
        <f>IF(BIASA[[#This Row],[CTN]]=0,"",COUNT($B$2:$B2239)+1)</f>
        <v>2238</v>
      </c>
      <c r="C2240" t="s">
        <v>2498</v>
      </c>
      <c r="D2240" s="9" t="s">
        <v>3053</v>
      </c>
      <c r="E2240">
        <f>SUM(BIASA[[#This Row],[AWAL]]-BIASA[[#This Row],[KELUAR]])</f>
        <v>1</v>
      </c>
      <c r="F2240">
        <v>1</v>
      </c>
      <c r="G2240" t="str">
        <f>IFERROR(INDEX(masuk[CTN],MATCH("B"&amp;ROW()-ROWS($A$1:$A$2),masuk[id],0)),"")</f>
        <v/>
      </c>
      <c r="H2240">
        <f>SUMIF(keluar[concat],BIASA[[#This Row],[concat]],keluar[CTN])</f>
        <v>0</v>
      </c>
      <c r="I2240" s="16" t="str">
        <f>IF(BIASA[[#This Row],[CTN]]=BIASA[[#This Row],[AWAL]],"",BIASA[[#This Row],[CTN]])</f>
        <v/>
      </c>
    </row>
    <row r="2241" spans="1:9" x14ac:dyDescent="0.25">
      <c r="A2241" t="str">
        <f>LOWER(SUBSTITUTE(SUBSTITUTE(SUBSTITUTE(BIASA[[#This Row],[NAMA BARANG]]," ",""),"-",""),".",""))</f>
        <v>tasplastiktanggungb1</v>
      </c>
      <c r="B2241">
        <f>IF(BIASA[[#This Row],[CTN]]=0,"",COUNT($B$2:$B2240)+1)</f>
        <v>2239</v>
      </c>
      <c r="C2241" t="s">
        <v>2498</v>
      </c>
      <c r="D2241" s="9" t="s">
        <v>2788</v>
      </c>
      <c r="E2241">
        <f>SUM(BIASA[[#This Row],[AWAL]]-BIASA[[#This Row],[KELUAR]])</f>
        <v>4</v>
      </c>
      <c r="F2241">
        <v>4</v>
      </c>
      <c r="G2241" t="str">
        <f>IFERROR(INDEX(masuk[CTN],MATCH("B"&amp;ROW()-ROWS($A$1:$A$2),masuk[id],0)),"")</f>
        <v/>
      </c>
      <c r="H2241">
        <f>SUMIF(keluar[concat],BIASA[[#This Row],[concat]],keluar[CTN])</f>
        <v>0</v>
      </c>
      <c r="I2241" s="16" t="str">
        <f>IF(BIASA[[#This Row],[CTN]]=BIASA[[#This Row],[AWAL]],"",BIASA[[#This Row],[CTN]])</f>
        <v/>
      </c>
    </row>
    <row r="2242" spans="1:9" x14ac:dyDescent="0.25">
      <c r="A2242" t="str">
        <f>LOWER(SUBSTITUTE(SUBSTITUTE(SUBSTITUTE(BIASA[[#This Row],[NAMA BARANG]]," ",""),"-",""),".",""))</f>
        <v>tasplk1006/m</v>
      </c>
      <c r="B2242">
        <f>IF(BIASA[[#This Row],[CTN]]=0,"",COUNT($B$2:$B2241)+1)</f>
        <v>2240</v>
      </c>
      <c r="C2242" t="s">
        <v>2499</v>
      </c>
      <c r="D2242" s="9" t="s">
        <v>2796</v>
      </c>
      <c r="E2242">
        <f>SUM(BIASA[[#This Row],[AWAL]]-BIASA[[#This Row],[KELUAR]])</f>
        <v>1</v>
      </c>
      <c r="F2242">
        <v>1</v>
      </c>
      <c r="G2242" t="str">
        <f>IFERROR(INDEX(masuk[CTN],MATCH("B"&amp;ROW()-ROWS($A$1:$A$2),masuk[id],0)),"")</f>
        <v/>
      </c>
      <c r="H2242">
        <f>SUMIF(keluar[concat],BIASA[[#This Row],[concat]],keluar[CTN])</f>
        <v>0</v>
      </c>
      <c r="I2242" s="16" t="str">
        <f>IF(BIASA[[#This Row],[CTN]]=BIASA[[#This Row],[AWAL]],"",BIASA[[#This Row],[CTN]])</f>
        <v/>
      </c>
    </row>
    <row r="2243" spans="1:9" x14ac:dyDescent="0.25">
      <c r="A2243" t="str">
        <f>LOWER(SUBSTITUTE(SUBSTITUTE(SUBSTITUTE(BIASA[[#This Row],[NAMA BARANG]]," ",""),"-",""),".",""))</f>
        <v>tasplk1007dy(26x34)talil</v>
      </c>
      <c r="B2243">
        <f>IF(BIASA[[#This Row],[CTN]]=0,"",COUNT($B$2:$B2242)+1)</f>
        <v>2241</v>
      </c>
      <c r="C2243" t="s">
        <v>2500</v>
      </c>
      <c r="D2243" s="9" t="s">
        <v>211</v>
      </c>
      <c r="E2243">
        <f>SUM(BIASA[[#This Row],[AWAL]]-BIASA[[#This Row],[KELUAR]])</f>
        <v>8</v>
      </c>
      <c r="F2243">
        <v>8</v>
      </c>
      <c r="G2243" t="str">
        <f>IFERROR(INDEX(masuk[CTN],MATCH("B"&amp;ROW()-ROWS($A$1:$A$2),masuk[id],0)),"")</f>
        <v/>
      </c>
      <c r="H2243">
        <f>SUMIF(keluar[concat],BIASA[[#This Row],[concat]],keluar[CTN])</f>
        <v>0</v>
      </c>
      <c r="I2243" s="16" t="str">
        <f>IF(BIASA[[#This Row],[CTN]]=BIASA[[#This Row],[AWAL]],"",BIASA[[#This Row],[CTN]])</f>
        <v/>
      </c>
    </row>
    <row r="2244" spans="1:9" x14ac:dyDescent="0.25">
      <c r="A2244" t="str">
        <f>LOWER(SUBSTITUTE(SUBSTITUTE(SUBSTITUTE(BIASA[[#This Row],[NAMA BARANG]]," ",""),"-",""),".",""))</f>
        <v>tasplk1008talitenteng</v>
      </c>
      <c r="B2244">
        <f>IF(BIASA[[#This Row],[CTN]]=0,"",COUNT($B$2:$B2243)+1)</f>
        <v>2242</v>
      </c>
      <c r="C2244" t="s">
        <v>2501</v>
      </c>
      <c r="D2244" s="9" t="s">
        <v>217</v>
      </c>
      <c r="E2244">
        <f>SUM(BIASA[[#This Row],[AWAL]]-BIASA[[#This Row],[KELUAR]])</f>
        <v>5</v>
      </c>
      <c r="F2244">
        <v>5</v>
      </c>
      <c r="G2244" t="str">
        <f>IFERROR(INDEX(masuk[CTN],MATCH("B"&amp;ROW()-ROWS($A$1:$A$2),masuk[id],0)),"")</f>
        <v/>
      </c>
      <c r="H2244">
        <f>SUMIF(keluar[concat],BIASA[[#This Row],[concat]],keluar[CTN])</f>
        <v>0</v>
      </c>
      <c r="I2244" s="16" t="str">
        <f>IF(BIASA[[#This Row],[CTN]]=BIASA[[#This Row],[AWAL]],"",BIASA[[#This Row],[CTN]])</f>
        <v/>
      </c>
    </row>
    <row r="2245" spans="1:9" x14ac:dyDescent="0.25">
      <c r="A2245" t="str">
        <f>LOWER(SUBSTITUTE(SUBSTITUTE(SUBSTITUTE(BIASA[[#This Row],[NAMA BARANG]]," ",""),"-",""),".",""))</f>
        <v>taspolos131k</v>
      </c>
      <c r="B2245">
        <f>IF(BIASA[[#This Row],[CTN]]=0,"",COUNT($B$2:$B2244)+1)</f>
        <v>2243</v>
      </c>
      <c r="C2245" t="s">
        <v>2502</v>
      </c>
      <c r="D2245" s="9">
        <v>480</v>
      </c>
      <c r="E2245">
        <f>SUM(BIASA[[#This Row],[AWAL]]-BIASA[[#This Row],[KELUAR]])</f>
        <v>13</v>
      </c>
      <c r="F2245">
        <v>13</v>
      </c>
      <c r="G2245" t="str">
        <f>IFERROR(INDEX(masuk[CTN],MATCH("B"&amp;ROW()-ROWS($A$1:$A$2),masuk[id],0)),"")</f>
        <v/>
      </c>
      <c r="H2245">
        <f>SUMIF(keluar[concat],BIASA[[#This Row],[concat]],keluar[CTN])</f>
        <v>0</v>
      </c>
      <c r="I2245" s="16" t="str">
        <f>IF(BIASA[[#This Row],[CTN]]=BIASA[[#This Row],[AWAL]],"",BIASA[[#This Row],[CTN]])</f>
        <v/>
      </c>
    </row>
    <row r="2246" spans="1:9" x14ac:dyDescent="0.25">
      <c r="A2246" t="str">
        <f>LOWER(SUBSTITUTE(SUBSTITUTE(SUBSTITUTE(BIASA[[#This Row],[NAMA BARANG]]," ",""),"-",""),".",""))</f>
        <v>taspolos804/832/838</v>
      </c>
      <c r="B2246">
        <f>IF(BIASA[[#This Row],[CTN]]=0,"",COUNT($B$2:$B2245)+1)</f>
        <v>2244</v>
      </c>
      <c r="C2246" t="s">
        <v>2503</v>
      </c>
      <c r="D2246" s="9">
        <v>480</v>
      </c>
      <c r="E2246">
        <f>SUM(BIASA[[#This Row],[AWAL]]-BIASA[[#This Row],[KELUAR]])</f>
        <v>29</v>
      </c>
      <c r="F2246">
        <v>29</v>
      </c>
      <c r="G2246" t="str">
        <f>IFERROR(INDEX(masuk[CTN],MATCH("B"&amp;ROW()-ROWS($A$1:$A$2),masuk[id],0)),"")</f>
        <v/>
      </c>
      <c r="H2246">
        <f>SUMIF(keluar[concat],BIASA[[#This Row],[concat]],keluar[CTN])</f>
        <v>0</v>
      </c>
      <c r="I2246" s="16" t="str">
        <f>IF(BIASA[[#This Row],[CTN]]=BIASA[[#This Row],[AWAL]],"",BIASA[[#This Row],[CTN]])</f>
        <v/>
      </c>
    </row>
    <row r="2247" spans="1:9" x14ac:dyDescent="0.25">
      <c r="A2247" t="str">
        <f>LOWER(SUBSTITUTE(SUBSTITUTE(SUBSTITUTE(BIASA[[#This Row],[NAMA BARANG]]," ",""),"-",""),".",""))</f>
        <v>tasranselsponbondfr+hk</v>
      </c>
      <c r="B2247">
        <f>IF(BIASA[[#This Row],[CTN]]=0,"",COUNT($B$2:$B2246)+1)</f>
        <v>2245</v>
      </c>
      <c r="C2247" t="s">
        <v>2504</v>
      </c>
      <c r="D2247" s="9" t="s">
        <v>233</v>
      </c>
      <c r="E2247">
        <f>SUM(BIASA[[#This Row],[AWAL]]-BIASA[[#This Row],[KELUAR]])</f>
        <v>1</v>
      </c>
      <c r="F2247">
        <v>1</v>
      </c>
      <c r="G2247" t="str">
        <f>IFERROR(INDEX(masuk[CTN],MATCH("B"&amp;ROW()-ROWS($A$1:$A$2),masuk[id],0)),"")</f>
        <v/>
      </c>
      <c r="H2247">
        <f>SUMIF(keluar[concat],BIASA[[#This Row],[concat]],keluar[CTN])</f>
        <v>0</v>
      </c>
      <c r="I2247" s="16" t="str">
        <f>IF(BIASA[[#This Row],[CTN]]=BIASA[[#This Row],[AWAL]],"",BIASA[[#This Row],[CTN]])</f>
        <v/>
      </c>
    </row>
    <row r="2248" spans="1:9" x14ac:dyDescent="0.25">
      <c r="A2248" t="str">
        <f>LOWER(SUBSTITUTE(SUBSTITUTE(SUBSTITUTE(BIASA[[#This Row],[NAMA BARANG]]," ",""),"-",""),".",""))</f>
        <v>tassb15148sett</v>
      </c>
      <c r="B2248">
        <f>IF(BIASA[[#This Row],[CTN]]=0,"",COUNT($B$2:$B2247)+1)</f>
        <v>2246</v>
      </c>
      <c r="C2248" t="s">
        <v>2505</v>
      </c>
      <c r="D2248" s="9" t="s">
        <v>2779</v>
      </c>
      <c r="E2248">
        <f>SUM(BIASA[[#This Row],[AWAL]]-BIASA[[#This Row],[KELUAR]])</f>
        <v>1</v>
      </c>
      <c r="F2248">
        <v>1</v>
      </c>
      <c r="G2248" t="str">
        <f>IFERROR(INDEX(masuk[CTN],MATCH("B"&amp;ROW()-ROWS($A$1:$A$2),masuk[id],0)),"")</f>
        <v/>
      </c>
      <c r="H2248">
        <f>SUMIF(keluar[concat],BIASA[[#This Row],[concat]],keluar[CTN])</f>
        <v>0</v>
      </c>
      <c r="I2248" s="16" t="str">
        <f>IF(BIASA[[#This Row],[CTN]]=BIASA[[#This Row],[AWAL]],"",BIASA[[#This Row],[CTN]])</f>
        <v/>
      </c>
    </row>
    <row r="2249" spans="1:9" x14ac:dyDescent="0.25">
      <c r="A2249" t="str">
        <f>LOWER(SUBSTITUTE(SUBSTITUTE(SUBSTITUTE(BIASA[[#This Row],[NAMA BARANG]]," ",""),"-",""),".",""))</f>
        <v>tassep194</v>
      </c>
      <c r="B2249">
        <f>IF(BIASA[[#This Row],[CTN]]=0,"",COUNT($B$2:$B2248)+1)</f>
        <v>2247</v>
      </c>
      <c r="C2249" t="s">
        <v>2506</v>
      </c>
      <c r="D2249" s="9" t="s">
        <v>221</v>
      </c>
      <c r="E2249">
        <f>SUM(BIASA[[#This Row],[AWAL]]-BIASA[[#This Row],[KELUAR]])</f>
        <v>13</v>
      </c>
      <c r="F2249">
        <v>13</v>
      </c>
      <c r="G2249" t="str">
        <f>IFERROR(INDEX(masuk[CTN],MATCH("B"&amp;ROW()-ROWS($A$1:$A$2),masuk[id],0)),"")</f>
        <v/>
      </c>
      <c r="H2249">
        <f>SUMIF(keluar[concat],BIASA[[#This Row],[concat]],keluar[CTN])</f>
        <v>0</v>
      </c>
      <c r="I2249" s="16" t="str">
        <f>IF(BIASA[[#This Row],[CTN]]=BIASA[[#This Row],[AWAL]],"",BIASA[[#This Row],[CTN]])</f>
        <v/>
      </c>
    </row>
    <row r="2250" spans="1:9" x14ac:dyDescent="0.25">
      <c r="A2250" t="str">
        <f>LOWER(SUBSTITUTE(SUBSTITUTE(SUBSTITUTE(BIASA[[#This Row],[NAMA BARANG]]," ",""),"-",""),".",""))</f>
        <v>tasshoesc15246/hp363(60)</v>
      </c>
      <c r="B2250">
        <f>IF(BIASA[[#This Row],[CTN]]=0,"",COUNT($B$2:$B2249)+1)</f>
        <v>2248</v>
      </c>
      <c r="C2250" t="s">
        <v>2507</v>
      </c>
      <c r="D2250" s="9" t="s">
        <v>3054</v>
      </c>
      <c r="E2250">
        <f>SUM(BIASA[[#This Row],[AWAL]]-BIASA[[#This Row],[KELUAR]])</f>
        <v>4</v>
      </c>
      <c r="F2250">
        <v>4</v>
      </c>
      <c r="G2250" t="str">
        <f>IFERROR(INDEX(masuk[CTN],MATCH("B"&amp;ROW()-ROWS($A$1:$A$2),masuk[id],0)),"")</f>
        <v/>
      </c>
      <c r="H2250">
        <f>SUMIF(keluar[concat],BIASA[[#This Row],[concat]],keluar[CTN])</f>
        <v>0</v>
      </c>
      <c r="I2250" s="16" t="str">
        <f>IF(BIASA[[#This Row],[CTN]]=BIASA[[#This Row],[AWAL]],"",BIASA[[#This Row],[CTN]])</f>
        <v/>
      </c>
    </row>
    <row r="2251" spans="1:9" x14ac:dyDescent="0.25">
      <c r="A2251" t="str">
        <f>LOWER(SUBSTITUTE(SUBSTITUTE(SUBSTITUTE(BIASA[[#This Row],[NAMA BARANG]]," ",""),"-",""),".",""))</f>
        <v>tasshoplyfd683</v>
      </c>
      <c r="B2251">
        <f>IF(BIASA[[#This Row],[CTN]]=0,"",COUNT($B$2:$B2250)+1)</f>
        <v>2249</v>
      </c>
      <c r="C2251" t="s">
        <v>2508</v>
      </c>
      <c r="D2251" s="9" t="s">
        <v>222</v>
      </c>
      <c r="E2251">
        <f>SUM(BIASA[[#This Row],[AWAL]]-BIASA[[#This Row],[KELUAR]])</f>
        <v>2</v>
      </c>
      <c r="F2251">
        <v>2</v>
      </c>
      <c r="G2251" t="str">
        <f>IFERROR(INDEX(masuk[CTN],MATCH("B"&amp;ROW()-ROWS($A$1:$A$2),masuk[id],0)),"")</f>
        <v/>
      </c>
      <c r="H2251">
        <f>SUMIF(keluar[concat],BIASA[[#This Row],[concat]],keluar[CTN])</f>
        <v>0</v>
      </c>
      <c r="I2251" s="16" t="str">
        <f>IF(BIASA[[#This Row],[CTN]]=BIASA[[#This Row],[AWAL]],"",BIASA[[#This Row],[CTN]])</f>
        <v/>
      </c>
    </row>
    <row r="2252" spans="1:9" x14ac:dyDescent="0.25">
      <c r="A2252" t="str">
        <f>LOWER(SUBSTITUTE(SUBSTITUTE(SUBSTITUTE(BIASA[[#This Row],[NAMA BARANG]]," ",""),"-",""),".",""))</f>
        <v>tasshoplysd287b</v>
      </c>
      <c r="B2252">
        <f>IF(BIASA[[#This Row],[CTN]]=0,"",COUNT($B$2:$B2251)+1)</f>
        <v>2250</v>
      </c>
      <c r="C2252" t="s">
        <v>2509</v>
      </c>
      <c r="D2252" s="9">
        <v>360</v>
      </c>
      <c r="E2252">
        <f>SUM(BIASA[[#This Row],[AWAL]]-BIASA[[#This Row],[KELUAR]])</f>
        <v>5</v>
      </c>
      <c r="F2252">
        <v>5</v>
      </c>
      <c r="G2252" t="str">
        <f>IFERROR(INDEX(masuk[CTN],MATCH("B"&amp;ROW()-ROWS($A$1:$A$2),masuk[id],0)),"")</f>
        <v/>
      </c>
      <c r="H2252">
        <f>SUMIF(keluar[concat],BIASA[[#This Row],[concat]],keluar[CTN])</f>
        <v>0</v>
      </c>
      <c r="I2252" s="16" t="str">
        <f>IF(BIASA[[#This Row],[CTN]]=BIASA[[#This Row],[AWAL]],"",BIASA[[#This Row],[CTN]])</f>
        <v/>
      </c>
    </row>
    <row r="2253" spans="1:9" x14ac:dyDescent="0.25">
      <c r="A2253" t="str">
        <f>LOWER(SUBSTITUTE(SUBSTITUTE(SUBSTITUTE(BIASA[[#This Row],[NAMA BARANG]]," ",""),"-",""),".",""))</f>
        <v>tasshoplysd291b</v>
      </c>
      <c r="B2253">
        <f>IF(BIASA[[#This Row],[CTN]]=0,"",COUNT($B$2:$B2252)+1)</f>
        <v>2251</v>
      </c>
      <c r="C2253" t="s">
        <v>2510</v>
      </c>
      <c r="D2253" s="9">
        <v>360</v>
      </c>
      <c r="E2253">
        <f>SUM(BIASA[[#This Row],[AWAL]]-BIASA[[#This Row],[KELUAR]])</f>
        <v>2</v>
      </c>
      <c r="F2253">
        <v>2</v>
      </c>
      <c r="G2253" t="str">
        <f>IFERROR(INDEX(masuk[CTN],MATCH("B"&amp;ROW()-ROWS($A$1:$A$2),masuk[id],0)),"")</f>
        <v/>
      </c>
      <c r="H2253">
        <f>SUMIF(keluar[concat],BIASA[[#This Row],[concat]],keluar[CTN])</f>
        <v>0</v>
      </c>
      <c r="I2253" s="16" t="str">
        <f>IF(BIASA[[#This Row],[CTN]]=BIASA[[#This Row],[AWAL]],"",BIASA[[#This Row],[CTN]])</f>
        <v/>
      </c>
    </row>
    <row r="2254" spans="1:9" x14ac:dyDescent="0.25">
      <c r="A2254" t="str">
        <f>LOWER(SUBSTITUTE(SUBSTITUTE(SUBSTITUTE(BIASA[[#This Row],[NAMA BARANG]]," ",""),"-",""),".",""))</f>
        <v>tasshoplysdl280b</v>
      </c>
      <c r="B2254">
        <f>IF(BIASA[[#This Row],[CTN]]=0,"",COUNT($B$2:$B2253)+1)</f>
        <v>2252</v>
      </c>
      <c r="C2254" t="s">
        <v>2511</v>
      </c>
      <c r="D2254" s="9">
        <v>360</v>
      </c>
      <c r="E2254">
        <f>SUM(BIASA[[#This Row],[AWAL]]-BIASA[[#This Row],[KELUAR]])</f>
        <v>7</v>
      </c>
      <c r="F2254">
        <v>7</v>
      </c>
      <c r="G2254" t="str">
        <f>IFERROR(INDEX(masuk[CTN],MATCH("B"&amp;ROW()-ROWS($A$1:$A$2),masuk[id],0)),"")</f>
        <v/>
      </c>
      <c r="H2254">
        <f>SUMIF(keluar[concat],BIASA[[#This Row],[concat]],keluar[CTN])</f>
        <v>0</v>
      </c>
      <c r="I2254" s="16" t="str">
        <f>IF(BIASA[[#This Row],[CTN]]=BIASA[[#This Row],[AWAL]],"",BIASA[[#This Row],[CTN]])</f>
        <v/>
      </c>
    </row>
    <row r="2255" spans="1:9" x14ac:dyDescent="0.25">
      <c r="A2255" t="str">
        <f>LOWER(SUBSTITUTE(SUBSTITUTE(SUBSTITUTE(BIASA[[#This Row],[NAMA BARANG]]," ",""),"-",""),".",""))</f>
        <v>tasshoplysdl288b</v>
      </c>
      <c r="B2255">
        <f>IF(BIASA[[#This Row],[CTN]]=0,"",COUNT($B$2:$B2254)+1)</f>
        <v>2253</v>
      </c>
      <c r="C2255" t="s">
        <v>2512</v>
      </c>
      <c r="D2255" s="9">
        <v>360</v>
      </c>
      <c r="E2255">
        <f>SUM(BIASA[[#This Row],[AWAL]]-BIASA[[#This Row],[KELUAR]])</f>
        <v>4</v>
      </c>
      <c r="F2255">
        <v>4</v>
      </c>
      <c r="G2255" t="str">
        <f>IFERROR(INDEX(masuk[CTN],MATCH("B"&amp;ROW()-ROWS($A$1:$A$2),masuk[id],0)),"")</f>
        <v/>
      </c>
      <c r="H2255">
        <f>SUMIF(keluar[concat],BIASA[[#This Row],[concat]],keluar[CTN])</f>
        <v>0</v>
      </c>
      <c r="I2255" s="16" t="str">
        <f>IF(BIASA[[#This Row],[CTN]]=BIASA[[#This Row],[AWAL]],"",BIASA[[#This Row],[CTN]])</f>
        <v/>
      </c>
    </row>
    <row r="2256" spans="1:9" x14ac:dyDescent="0.25">
      <c r="A2256" t="str">
        <f>LOWER(SUBSTITUTE(SUBSTITUTE(SUBSTITUTE(BIASA[[#This Row],[NAMA BARANG]]," ",""),"-",""),".",""))</f>
        <v>tasshoplysdlxl</v>
      </c>
      <c r="B2256">
        <f>IF(BIASA[[#This Row],[CTN]]=0,"",COUNT($B$2:$B2255)+1)</f>
        <v>2254</v>
      </c>
      <c r="C2256" t="s">
        <v>2513</v>
      </c>
      <c r="D2256" s="9">
        <v>240</v>
      </c>
      <c r="E2256">
        <f>SUM(BIASA[[#This Row],[AWAL]]-BIASA[[#This Row],[KELUAR]])</f>
        <v>2</v>
      </c>
      <c r="F2256">
        <v>2</v>
      </c>
      <c r="G2256" t="str">
        <f>IFERROR(INDEX(masuk[CTN],MATCH("B"&amp;ROW()-ROWS($A$1:$A$2),masuk[id],0)),"")</f>
        <v/>
      </c>
      <c r="H2256">
        <f>SUMIF(keluar[concat],BIASA[[#This Row],[concat]],keluar[CTN])</f>
        <v>0</v>
      </c>
      <c r="I2256" s="16" t="str">
        <f>IF(BIASA[[#This Row],[CTN]]=BIASA[[#This Row],[AWAL]],"",BIASA[[#This Row],[CTN]])</f>
        <v/>
      </c>
    </row>
    <row r="2257" spans="1:9" x14ac:dyDescent="0.25">
      <c r="A2257" t="str">
        <f>LOWER(SUBSTITUTE(SUBSTITUTE(SUBSTITUTE(BIASA[[#This Row],[NAMA BARANG]]," ",""),"-",""),".",""))</f>
        <v>tasshoplysdstg</v>
      </c>
      <c r="B2257">
        <f>IF(BIASA[[#This Row],[CTN]]=0,"",COUNT($B$2:$B2256)+1)</f>
        <v>2255</v>
      </c>
      <c r="C2257" t="s">
        <v>2514</v>
      </c>
      <c r="D2257" s="9">
        <v>360</v>
      </c>
      <c r="E2257">
        <f>SUM(BIASA[[#This Row],[AWAL]]-BIASA[[#This Row],[KELUAR]])</f>
        <v>5</v>
      </c>
      <c r="F2257">
        <v>5</v>
      </c>
      <c r="G2257" t="str">
        <f>IFERROR(INDEX(masuk[CTN],MATCH("B"&amp;ROW()-ROWS($A$1:$A$2),masuk[id],0)),"")</f>
        <v/>
      </c>
      <c r="H2257">
        <f>SUMIF(keluar[concat],BIASA[[#This Row],[concat]],keluar[CTN])</f>
        <v>0</v>
      </c>
      <c r="I2257" s="16" t="str">
        <f>IF(BIASA[[#This Row],[CTN]]=BIASA[[#This Row],[AWAL]],"",BIASA[[#This Row],[CTN]])</f>
        <v/>
      </c>
    </row>
    <row r="2258" spans="1:9" x14ac:dyDescent="0.25">
      <c r="A2258" t="str">
        <f>LOWER(SUBSTITUTE(SUBSTITUTE(SUBSTITUTE(BIASA[[#This Row],[NAMA BARANG]]," ",""),"-",""),".",""))</f>
        <v>tasshoptengtengsleting(10pc)wkd</v>
      </c>
      <c r="B2258">
        <f>IF(BIASA[[#This Row],[CTN]]=0,"",COUNT($B$2:$B2257)+1)</f>
        <v>2256</v>
      </c>
      <c r="C2258" t="s">
        <v>2515</v>
      </c>
      <c r="D2258" s="9" t="s">
        <v>3055</v>
      </c>
      <c r="E2258">
        <f>SUM(BIASA[[#This Row],[AWAL]]-BIASA[[#This Row],[KELUAR]])</f>
        <v>3</v>
      </c>
      <c r="F2258">
        <v>3</v>
      </c>
      <c r="G2258" t="str">
        <f>IFERROR(INDEX(masuk[CTN],MATCH("B"&amp;ROW()-ROWS($A$1:$A$2),masuk[id],0)),"")</f>
        <v/>
      </c>
      <c r="H2258">
        <f>SUMIF(keluar[concat],BIASA[[#This Row],[concat]],keluar[CTN])</f>
        <v>0</v>
      </c>
      <c r="I2258" s="16" t="str">
        <f>IF(BIASA[[#This Row],[CTN]]=BIASA[[#This Row],[AWAL]],"",BIASA[[#This Row],[CTN]])</f>
        <v/>
      </c>
    </row>
    <row r="2259" spans="1:9" x14ac:dyDescent="0.25">
      <c r="A2259" t="str">
        <f>LOWER(SUBSTITUTE(SUBSTITUTE(SUBSTITUTE(BIASA[[#This Row],[NAMA BARANG]]," ",""),"-",""),".",""))</f>
        <v>tasshopcraftlynp5421/4</v>
      </c>
      <c r="B2259">
        <f>IF(BIASA[[#This Row],[CTN]]=0,"",COUNT($B$2:$B2258)+1)</f>
        <v>2257</v>
      </c>
      <c r="C2259" t="s">
        <v>2516</v>
      </c>
      <c r="D2259" s="9" t="s">
        <v>220</v>
      </c>
      <c r="E2259">
        <f>SUM(BIASA[[#This Row],[AWAL]]-BIASA[[#This Row],[KELUAR]])</f>
        <v>2</v>
      </c>
      <c r="F2259">
        <v>2</v>
      </c>
      <c r="G2259" t="str">
        <f>IFERROR(INDEX(masuk[CTN],MATCH("B"&amp;ROW()-ROWS($A$1:$A$2),masuk[id],0)),"")</f>
        <v/>
      </c>
      <c r="H2259">
        <f>SUMIF(keluar[concat],BIASA[[#This Row],[concat]],keluar[CTN])</f>
        <v>0</v>
      </c>
      <c r="I2259" s="16" t="str">
        <f>IF(BIASA[[#This Row],[CTN]]=BIASA[[#This Row],[AWAL]],"",BIASA[[#This Row],[CTN]])</f>
        <v/>
      </c>
    </row>
    <row r="2260" spans="1:9" x14ac:dyDescent="0.25">
      <c r="A2260" t="str">
        <f>LOWER(SUBSTITUTE(SUBSTITUTE(SUBSTITUTE(BIASA[[#This Row],[NAMA BARANG]]," ",""),"-",""),".",""))</f>
        <v>tasshopcrafttlymp061/064</v>
      </c>
      <c r="B2260">
        <f>IF(BIASA[[#This Row],[CTN]]=0,"",COUNT($B$2:$B2259)+1)</f>
        <v>2258</v>
      </c>
      <c r="C2260" t="s">
        <v>2517</v>
      </c>
      <c r="D2260" s="9" t="s">
        <v>2801</v>
      </c>
      <c r="E2260">
        <f>SUM(BIASA[[#This Row],[AWAL]]-BIASA[[#This Row],[KELUAR]])</f>
        <v>5</v>
      </c>
      <c r="F2260">
        <v>5</v>
      </c>
      <c r="G2260" t="str">
        <f>IFERROR(INDEX(masuk[CTN],MATCH("B"&amp;ROW()-ROWS($A$1:$A$2),masuk[id],0)),"")</f>
        <v/>
      </c>
      <c r="H2260">
        <f>SUMIF(keluar[concat],BIASA[[#This Row],[concat]],keluar[CTN])</f>
        <v>0</v>
      </c>
      <c r="I2260" s="16" t="str">
        <f>IF(BIASA[[#This Row],[CTN]]=BIASA[[#This Row],[AWAL]],"",BIASA[[#This Row],[CTN]])</f>
        <v/>
      </c>
    </row>
    <row r="2261" spans="1:9" x14ac:dyDescent="0.25">
      <c r="A2261" t="str">
        <f>LOWER(SUBSTITUTE(SUBSTITUTE(SUBSTITUTE(BIASA[[#This Row],[NAMA BARANG]]," ",""),"-",""),".",""))</f>
        <v>tassilver18x23</v>
      </c>
      <c r="B2261">
        <f>IF(BIASA[[#This Row],[CTN]]=0,"",COUNT($B$2:$B2260)+1)</f>
        <v>2259</v>
      </c>
      <c r="C2261" t="s">
        <v>2518</v>
      </c>
      <c r="D2261" s="9" t="s">
        <v>2784</v>
      </c>
      <c r="E2261">
        <f>SUM(BIASA[[#This Row],[AWAL]]-BIASA[[#This Row],[KELUAR]])</f>
        <v>3</v>
      </c>
      <c r="F2261">
        <v>3</v>
      </c>
      <c r="G2261" t="str">
        <f>IFERROR(INDEX(masuk[CTN],MATCH("B"&amp;ROW()-ROWS($A$1:$A$2),masuk[id],0)),"")</f>
        <v/>
      </c>
      <c r="H2261">
        <f>SUMIF(keluar[concat],BIASA[[#This Row],[concat]],keluar[CTN])</f>
        <v>0</v>
      </c>
      <c r="I2261" s="16" t="str">
        <f>IF(BIASA[[#This Row],[CTN]]=BIASA[[#This Row],[AWAL]],"",BIASA[[#This Row],[CTN]])</f>
        <v/>
      </c>
    </row>
    <row r="2262" spans="1:9" x14ac:dyDescent="0.25">
      <c r="A2262" t="str">
        <f>LOWER(SUBSTITUTE(SUBSTITUTE(SUBSTITUTE(BIASA[[#This Row],[NAMA BARANG]]," ",""),"-",""),".",""))</f>
        <v>tasslerets</v>
      </c>
      <c r="B2262">
        <f>IF(BIASA[[#This Row],[CTN]]=0,"",COUNT($B$2:$B2261)+1)</f>
        <v>2260</v>
      </c>
      <c r="C2262" t="s">
        <v>2519</v>
      </c>
      <c r="D2262" s="9" t="s">
        <v>2771</v>
      </c>
      <c r="E2262">
        <f>SUM(BIASA[[#This Row],[AWAL]]-BIASA[[#This Row],[KELUAR]])</f>
        <v>4</v>
      </c>
      <c r="F2262">
        <v>4</v>
      </c>
      <c r="G2262" t="str">
        <f>IFERROR(INDEX(masuk[CTN],MATCH("B"&amp;ROW()-ROWS($A$1:$A$2),masuk[id],0)),"")</f>
        <v/>
      </c>
      <c r="H2262">
        <f>SUMIF(keluar[concat],BIASA[[#This Row],[concat]],keluar[CTN])</f>
        <v>0</v>
      </c>
      <c r="I2262" s="16" t="str">
        <f>IF(BIASA[[#This Row],[CTN]]=BIASA[[#This Row],[AWAL]],"",BIASA[[#This Row],[CTN]])</f>
        <v/>
      </c>
    </row>
    <row r="2263" spans="1:9" x14ac:dyDescent="0.25">
      <c r="A2263" t="str">
        <f>LOWER(SUBSTITUTE(SUBSTITUTE(SUBSTITUTE(BIASA[[#This Row],[NAMA BARANG]]," ",""),"-",""),".",""))</f>
        <v>tassleretxll</v>
      </c>
      <c r="B2263">
        <f>IF(BIASA[[#This Row],[CTN]]=0,"",COUNT($B$2:$B2262)+1)</f>
        <v>2261</v>
      </c>
      <c r="C2263" t="s">
        <v>2520</v>
      </c>
      <c r="D2263" s="9" t="s">
        <v>2887</v>
      </c>
      <c r="E2263">
        <f>SUM(BIASA[[#This Row],[AWAL]]-BIASA[[#This Row],[KELUAR]])</f>
        <v>1</v>
      </c>
      <c r="F2263">
        <v>1</v>
      </c>
      <c r="G2263" t="str">
        <f>IFERROR(INDEX(masuk[CTN],MATCH("B"&amp;ROW()-ROWS($A$1:$A$2),masuk[id],0)),"")</f>
        <v/>
      </c>
      <c r="H2263">
        <f>SUMIF(keluar[concat],BIASA[[#This Row],[concat]],keluar[CTN])</f>
        <v>0</v>
      </c>
      <c r="I2263" s="16" t="str">
        <f>IF(BIASA[[#This Row],[CTN]]=BIASA[[#This Row],[AWAL]],"",BIASA[[#This Row],[CTN]])</f>
        <v/>
      </c>
    </row>
    <row r="2264" spans="1:9" x14ac:dyDescent="0.25">
      <c r="A2264" t="str">
        <f>LOWER(SUBSTITUTE(SUBSTITUTE(SUBSTITUTE(BIASA[[#This Row],[NAMA BARANG]]," ",""),"-",""),".",""))</f>
        <v>tassleting(a552)jaring</v>
      </c>
      <c r="B2264">
        <f>IF(BIASA[[#This Row],[CTN]]=0,"",COUNT($B$2:$B2263)+1)</f>
        <v>2262</v>
      </c>
      <c r="C2264" t="s">
        <v>2521</v>
      </c>
      <c r="D2264" s="9" t="s">
        <v>2792</v>
      </c>
      <c r="E2264">
        <f>SUM(BIASA[[#This Row],[AWAL]]-BIASA[[#This Row],[KELUAR]])</f>
        <v>4</v>
      </c>
      <c r="F2264">
        <v>4</v>
      </c>
      <c r="G2264" t="str">
        <f>IFERROR(INDEX(masuk[CTN],MATCH("B"&amp;ROW()-ROWS($A$1:$A$2),masuk[id],0)),"")</f>
        <v/>
      </c>
      <c r="H2264">
        <f>SUMIF(keluar[concat],BIASA[[#This Row],[concat]],keluar[CTN])</f>
        <v>0</v>
      </c>
      <c r="I2264" s="16" t="str">
        <f>IF(BIASA[[#This Row],[CTN]]=BIASA[[#This Row],[AWAL]],"",BIASA[[#This Row],[CTN]])</f>
        <v/>
      </c>
    </row>
    <row r="2265" spans="1:9" x14ac:dyDescent="0.25">
      <c r="A2265" t="str">
        <f>LOWER(SUBSTITUTE(SUBSTITUTE(SUBSTITUTE(BIASA[[#This Row],[NAMA BARANG]]," ",""),"-",""),".",""))</f>
        <v>tassponbondmukenah27x29x12</v>
      </c>
      <c r="B2265">
        <f>IF(BIASA[[#This Row],[CTN]]=0,"",COUNT($B$2:$B2264)+1)</f>
        <v>2263</v>
      </c>
      <c r="C2265" t="s">
        <v>2522</v>
      </c>
      <c r="D2265" s="9" t="s">
        <v>2779</v>
      </c>
      <c r="E2265">
        <f>SUM(BIASA[[#This Row],[AWAL]]-BIASA[[#This Row],[KELUAR]])</f>
        <v>1</v>
      </c>
      <c r="F2265">
        <v>1</v>
      </c>
      <c r="G2265" t="str">
        <f>IFERROR(INDEX(masuk[CTN],MATCH("B"&amp;ROW()-ROWS($A$1:$A$2),masuk[id],0)),"")</f>
        <v/>
      </c>
      <c r="H2265">
        <f>SUMIF(keluar[concat],BIASA[[#This Row],[concat]],keluar[CTN])</f>
        <v>0</v>
      </c>
      <c r="I2265" s="16" t="str">
        <f>IF(BIASA[[#This Row],[CTN]]=BIASA[[#This Row],[AWAL]],"",BIASA[[#This Row],[CTN]])</f>
        <v/>
      </c>
    </row>
    <row r="2266" spans="1:9" x14ac:dyDescent="0.25">
      <c r="A2266" t="str">
        <f>LOWER(SUBSTITUTE(SUBSTITUTE(SUBSTITUTE(BIASA[[#This Row],[NAMA BARANG]]," ",""),"-",""),".",""))</f>
        <v>tast34x31etj</v>
      </c>
      <c r="B2266">
        <f>IF(BIASA[[#This Row],[CTN]]=0,"",COUNT($B$2:$B2265)+1)</f>
        <v>2264</v>
      </c>
      <c r="C2266" t="s">
        <v>2523</v>
      </c>
      <c r="D2266" s="9" t="s">
        <v>2974</v>
      </c>
      <c r="E2266">
        <f>SUM(BIASA[[#This Row],[AWAL]]-BIASA[[#This Row],[KELUAR]])</f>
        <v>5</v>
      </c>
      <c r="F2266">
        <v>5</v>
      </c>
      <c r="G2266" t="str">
        <f>IFERROR(INDEX(masuk[CTN],MATCH("B"&amp;ROW()-ROWS($A$1:$A$2),masuk[id],0)),"")</f>
        <v/>
      </c>
      <c r="H2266">
        <f>SUMIF(keluar[concat],BIASA[[#This Row],[concat]],keluar[CTN])</f>
        <v>0</v>
      </c>
      <c r="I2266" s="16" t="str">
        <f>IF(BIASA[[#This Row],[CTN]]=BIASA[[#This Row],[AWAL]],"",BIASA[[#This Row],[CTN]])</f>
        <v/>
      </c>
    </row>
    <row r="2267" spans="1:9" x14ac:dyDescent="0.25">
      <c r="A2267" t="str">
        <f>LOWER(SUBSTITUTE(SUBSTITUTE(SUBSTITUTE(BIASA[[#This Row],[NAMA BARANG]]," ",""),"-",""),".",""))</f>
        <v>tast41x36etj</v>
      </c>
      <c r="B2267">
        <f>IF(BIASA[[#This Row],[CTN]]=0,"",COUNT($B$2:$B2266)+1)</f>
        <v>2265</v>
      </c>
      <c r="C2267" t="s">
        <v>2524</v>
      </c>
      <c r="D2267" s="9" t="s">
        <v>3056</v>
      </c>
      <c r="E2267">
        <f>SUM(BIASA[[#This Row],[AWAL]]-BIASA[[#This Row],[KELUAR]])</f>
        <v>6</v>
      </c>
      <c r="F2267">
        <v>6</v>
      </c>
      <c r="G2267" t="str">
        <f>IFERROR(INDEX(masuk[CTN],MATCH("B"&amp;ROW()-ROWS($A$1:$A$2),masuk[id],0)),"")</f>
        <v/>
      </c>
      <c r="H2267">
        <f>SUMIF(keluar[concat],BIASA[[#This Row],[concat]],keluar[CTN])</f>
        <v>0</v>
      </c>
      <c r="I2267" s="16" t="str">
        <f>IF(BIASA[[#This Row],[CTN]]=BIASA[[#This Row],[AWAL]],"",BIASA[[#This Row],[CTN]])</f>
        <v/>
      </c>
    </row>
    <row r="2268" spans="1:9" x14ac:dyDescent="0.25">
      <c r="A2268" t="str">
        <f>LOWER(SUBSTITUTE(SUBSTITUTE(SUBSTITUTE(BIASA[[#This Row],[NAMA BARANG]]," ",""),"-",""),".",""))</f>
        <v>tastali22x22</v>
      </c>
      <c r="B2268">
        <f>IF(BIASA[[#This Row],[CTN]]=0,"",COUNT($B$2:$B2267)+1)</f>
        <v>2266</v>
      </c>
      <c r="C2268" t="s">
        <v>2525</v>
      </c>
      <c r="D2268" s="9" t="s">
        <v>3057</v>
      </c>
      <c r="E2268">
        <f>SUM(BIASA[[#This Row],[AWAL]]-BIASA[[#This Row],[KELUAR]])</f>
        <v>1</v>
      </c>
      <c r="F2268">
        <v>1</v>
      </c>
      <c r="G2268" t="str">
        <f>IFERROR(INDEX(masuk[CTN],MATCH("B"&amp;ROW()-ROWS($A$1:$A$2),masuk[id],0)),"")</f>
        <v/>
      </c>
      <c r="H2268">
        <f>SUMIF(keluar[concat],BIASA[[#This Row],[concat]],keluar[CTN])</f>
        <v>0</v>
      </c>
      <c r="I2268" s="16" t="str">
        <f>IF(BIASA[[#This Row],[CTN]]=BIASA[[#This Row],[AWAL]],"",BIASA[[#This Row],[CTN]])</f>
        <v/>
      </c>
    </row>
    <row r="2269" spans="1:9" x14ac:dyDescent="0.25">
      <c r="A2269" t="str">
        <f>LOWER(SUBSTITUTE(SUBSTITUTE(SUBSTITUTE(BIASA[[#This Row],[NAMA BARANG]]," ",""),"-",""),".",""))</f>
        <v>tastali25x35</v>
      </c>
      <c r="B2269">
        <f>IF(BIASA[[#This Row],[CTN]]=0,"",COUNT($B$2:$B2268)+1)</f>
        <v>2267</v>
      </c>
      <c r="C2269" t="s">
        <v>2526</v>
      </c>
      <c r="D2269" s="9" t="s">
        <v>2771</v>
      </c>
      <c r="E2269">
        <f>SUM(BIASA[[#This Row],[AWAL]]-BIASA[[#This Row],[KELUAR]])</f>
        <v>1</v>
      </c>
      <c r="F2269">
        <v>1</v>
      </c>
      <c r="G2269" t="str">
        <f>IFERROR(INDEX(masuk[CTN],MATCH("B"&amp;ROW()-ROWS($A$1:$A$2),masuk[id],0)),"")</f>
        <v/>
      </c>
      <c r="H2269">
        <f>SUMIF(keluar[concat],BIASA[[#This Row],[concat]],keluar[CTN])</f>
        <v>0</v>
      </c>
      <c r="I2269" s="16" t="str">
        <f>IF(BIASA[[#This Row],[CTN]]=BIASA[[#This Row],[AWAL]],"",BIASA[[#This Row],[CTN]])</f>
        <v/>
      </c>
    </row>
    <row r="2270" spans="1:9" x14ac:dyDescent="0.25">
      <c r="A2270" t="str">
        <f>LOWER(SUBSTITUTE(SUBSTITUTE(SUBSTITUTE(BIASA[[#This Row],[NAMA BARANG]]," ",""),"-",""),".",""))</f>
        <v>tastali30x40</v>
      </c>
      <c r="B2270">
        <f>IF(BIASA[[#This Row],[CTN]]=0,"",COUNT($B$2:$B2269)+1)</f>
        <v>2268</v>
      </c>
      <c r="C2270" t="s">
        <v>2527</v>
      </c>
      <c r="D2270" s="9" t="s">
        <v>2965</v>
      </c>
      <c r="E2270">
        <f>SUM(BIASA[[#This Row],[AWAL]]-BIASA[[#This Row],[KELUAR]])</f>
        <v>3</v>
      </c>
      <c r="F2270">
        <v>3</v>
      </c>
      <c r="G2270" t="str">
        <f>IFERROR(INDEX(masuk[CTN],MATCH("B"&amp;ROW()-ROWS($A$1:$A$2),masuk[id],0)),"")</f>
        <v/>
      </c>
      <c r="H2270">
        <f>SUMIF(keluar[concat],BIASA[[#This Row],[concat]],keluar[CTN])</f>
        <v>0</v>
      </c>
      <c r="I2270" s="16" t="str">
        <f>IF(BIASA[[#This Row],[CTN]]=BIASA[[#This Row],[AWAL]],"",BIASA[[#This Row],[CTN]])</f>
        <v/>
      </c>
    </row>
    <row r="2271" spans="1:9" x14ac:dyDescent="0.25">
      <c r="A2271" t="str">
        <f>LOWER(SUBSTITUTE(SUBSTITUTE(SUBSTITUTE(BIASA[[#This Row],[NAMA BARANG]]," ",""),"-",""),".",""))</f>
        <v>tastalicartoon20x25tg</v>
      </c>
      <c r="B2271">
        <f>IF(BIASA[[#This Row],[CTN]]=0,"",COUNT($B$2:$B2270)+1)</f>
        <v>2269</v>
      </c>
      <c r="C2271" t="s">
        <v>2528</v>
      </c>
      <c r="D2271" s="9" t="s">
        <v>2779</v>
      </c>
      <c r="E2271">
        <f>SUM(BIASA[[#This Row],[AWAL]]-BIASA[[#This Row],[KELUAR]])</f>
        <v>4</v>
      </c>
      <c r="F2271">
        <v>4</v>
      </c>
      <c r="G2271" t="str">
        <f>IFERROR(INDEX(masuk[CTN],MATCH("B"&amp;ROW()-ROWS($A$1:$A$2),masuk[id],0)),"")</f>
        <v/>
      </c>
      <c r="H2271">
        <f>SUMIF(keluar[concat],BIASA[[#This Row],[concat]],keluar[CTN])</f>
        <v>0</v>
      </c>
      <c r="I2271" s="16" t="str">
        <f>IF(BIASA[[#This Row],[CTN]]=BIASA[[#This Row],[AWAL]],"",BIASA[[#This Row],[CTN]])</f>
        <v/>
      </c>
    </row>
    <row r="2272" spans="1:9" x14ac:dyDescent="0.25">
      <c r="A2272" t="str">
        <f>LOWER(SUBSTITUTE(SUBSTITUTE(SUBSTITUTE(BIASA[[#This Row],[NAMA BARANG]]," ",""),"-",""),".",""))</f>
        <v>tastalifolio1frozen</v>
      </c>
      <c r="B2272">
        <f>IF(BIASA[[#This Row],[CTN]]=0,"",COUNT($B$2:$B2271)+1)</f>
        <v>2270</v>
      </c>
      <c r="C2272" t="s">
        <v>2529</v>
      </c>
      <c r="D2272" s="9" t="s">
        <v>2791</v>
      </c>
      <c r="E2272">
        <f>SUM(BIASA[[#This Row],[AWAL]]-BIASA[[#This Row],[KELUAR]])</f>
        <v>4</v>
      </c>
      <c r="F2272">
        <v>4</v>
      </c>
      <c r="G2272" t="str">
        <f>IFERROR(INDEX(masuk[CTN],MATCH("B"&amp;ROW()-ROWS($A$1:$A$2),masuk[id],0)),"")</f>
        <v/>
      </c>
      <c r="H2272">
        <f>SUMIF(keluar[concat],BIASA[[#This Row],[concat]],keluar[CTN])</f>
        <v>0</v>
      </c>
      <c r="I2272" s="16" t="str">
        <f>IF(BIASA[[#This Row],[CTN]]=BIASA[[#This Row],[AWAL]],"",BIASA[[#This Row],[CTN]])</f>
        <v/>
      </c>
    </row>
    <row r="2273" spans="1:9" x14ac:dyDescent="0.25">
      <c r="A2273" t="str">
        <f>LOWER(SUBSTITUTE(SUBSTITUTE(SUBSTITUTE(BIASA[[#This Row],[NAMA BARANG]]," ",""),"-",""),".",""))</f>
        <v>tastalikecilkurjbs22josmimikado</v>
      </c>
      <c r="B2273">
        <f>IF(BIASA[[#This Row],[CTN]]=0,"",COUNT($B$2:$B2272)+1)</f>
        <v>2271</v>
      </c>
      <c r="C2273" t="s">
        <v>2530</v>
      </c>
      <c r="D2273" s="9" t="s">
        <v>2771</v>
      </c>
      <c r="E2273">
        <f>SUM(BIASA[[#This Row],[AWAL]]-BIASA[[#This Row],[KELUAR]])</f>
        <v>45</v>
      </c>
      <c r="F2273">
        <v>45</v>
      </c>
      <c r="G2273" t="str">
        <f>IFERROR(INDEX(masuk[CTN],MATCH("B"&amp;ROW()-ROWS($A$1:$A$2),masuk[id],0)),"")</f>
        <v/>
      </c>
      <c r="H2273">
        <f>SUMIF(keluar[concat],BIASA[[#This Row],[concat]],keluar[CTN])</f>
        <v>0</v>
      </c>
      <c r="I2273" s="16" t="str">
        <f>IF(BIASA[[#This Row],[CTN]]=BIASA[[#This Row],[AWAL]],"",BIASA[[#This Row],[CTN]])</f>
        <v/>
      </c>
    </row>
    <row r="2274" spans="1:9" x14ac:dyDescent="0.25">
      <c r="A2274" t="str">
        <f>LOWER(SUBSTITUTE(SUBSTITUTE(SUBSTITUTE(BIASA[[#This Row],[NAMA BARANG]]," ",""),"-",""),".",""))</f>
        <v>tastalikertaskadobsral(1pk=10pc)</v>
      </c>
      <c r="B2274">
        <f>IF(BIASA[[#This Row],[CTN]]=0,"",COUNT($B$2:$B2273)+1)</f>
        <v>2272</v>
      </c>
      <c r="C2274" t="s">
        <v>2531</v>
      </c>
      <c r="D2274" s="9" t="s">
        <v>3058</v>
      </c>
      <c r="E2274">
        <f>SUM(BIASA[[#This Row],[AWAL]]-BIASA[[#This Row],[KELUAR]])</f>
        <v>2</v>
      </c>
      <c r="F2274">
        <v>2</v>
      </c>
      <c r="G2274" t="str">
        <f>IFERROR(INDEX(masuk[CTN],MATCH("B"&amp;ROW()-ROWS($A$1:$A$2),masuk[id],0)),"")</f>
        <v/>
      </c>
      <c r="H2274">
        <f>SUMIF(keluar[concat],BIASA[[#This Row],[concat]],keluar[CTN])</f>
        <v>0</v>
      </c>
      <c r="I2274" s="16" t="str">
        <f>IF(BIASA[[#This Row],[CTN]]=BIASA[[#This Row],[AWAL]],"",BIASA[[#This Row],[CTN]])</f>
        <v/>
      </c>
    </row>
    <row r="2275" spans="1:9" x14ac:dyDescent="0.25">
      <c r="A2275" t="str">
        <f>LOWER(SUBSTITUTE(SUBSTITUTE(SUBSTITUTE(BIASA[[#This Row],[NAMA BARANG]]," ",""),"-",""),".",""))</f>
        <v>tastalikertastg(pelangi/birugrs/silverbunga/mrhgaris)25x25</v>
      </c>
      <c r="B2275">
        <f>IF(BIASA[[#This Row],[CTN]]=0,"",COUNT($B$2:$B2274)+1)</f>
        <v>2273</v>
      </c>
      <c r="C2275" t="s">
        <v>2532</v>
      </c>
      <c r="D2275" s="9" t="s">
        <v>2974</v>
      </c>
      <c r="E2275">
        <f>SUM(BIASA[[#This Row],[AWAL]]-BIASA[[#This Row],[KELUAR]])</f>
        <v>16</v>
      </c>
      <c r="F2275">
        <v>16</v>
      </c>
      <c r="G2275" t="str">
        <f>IFERROR(INDEX(masuk[CTN],MATCH("B"&amp;ROW()-ROWS($A$1:$A$2),masuk[id],0)),"")</f>
        <v/>
      </c>
      <c r="H2275">
        <f>SUMIF(keluar[concat],BIASA[[#This Row],[concat]],keluar[CTN])</f>
        <v>0</v>
      </c>
      <c r="I2275" s="16" t="str">
        <f>IF(BIASA[[#This Row],[CTN]]=BIASA[[#This Row],[AWAL]],"",BIASA[[#This Row],[CTN]])</f>
        <v/>
      </c>
    </row>
    <row r="2276" spans="1:9" x14ac:dyDescent="0.25">
      <c r="A2276" t="str">
        <f>LOWER(SUBSTITUTE(SUBSTITUTE(SUBSTITUTE(BIASA[[#This Row],[NAMA BARANG]]," ",""),"-",""),".",""))</f>
        <v>tastalikurbatiks</v>
      </c>
      <c r="B2276">
        <f>IF(BIASA[[#This Row],[CTN]]=0,"",COUNT($B$2:$B2275)+1)</f>
        <v>2274</v>
      </c>
      <c r="C2276" t="s">
        <v>2533</v>
      </c>
      <c r="D2276" s="9" t="s">
        <v>233</v>
      </c>
      <c r="E2276">
        <f>SUM(BIASA[[#This Row],[AWAL]]-BIASA[[#This Row],[KELUAR]])</f>
        <v>1</v>
      </c>
      <c r="F2276">
        <v>1</v>
      </c>
      <c r="G2276" t="str">
        <f>IFERROR(INDEX(masuk[CTN],MATCH("B"&amp;ROW()-ROWS($A$1:$A$2),masuk[id],0)),"")</f>
        <v/>
      </c>
      <c r="H2276">
        <f>SUMIF(keluar[concat],BIASA[[#This Row],[concat]],keluar[CTN])</f>
        <v>0</v>
      </c>
      <c r="I2276" s="16" t="str">
        <f>IF(BIASA[[#This Row],[CTN]]=BIASA[[#This Row],[AWAL]],"",BIASA[[#This Row],[CTN]])</f>
        <v/>
      </c>
    </row>
    <row r="2277" spans="1:9" x14ac:dyDescent="0.25">
      <c r="A2277" t="str">
        <f>LOWER(SUBSTITUTE(SUBSTITUTE(SUBSTITUTE(BIASA[[#This Row],[NAMA BARANG]]," ",""),"-",""),".",""))</f>
        <v>tastalimetalik(1pk=12pc)goldsilver</v>
      </c>
      <c r="B2277">
        <f>IF(BIASA[[#This Row],[CTN]]=0,"",COUNT($B$2:$B2276)+1)</f>
        <v>2275</v>
      </c>
      <c r="C2277" t="s">
        <v>2534</v>
      </c>
      <c r="D2277" s="9" t="s">
        <v>2779</v>
      </c>
      <c r="E2277">
        <f>SUM(BIASA[[#This Row],[AWAL]]-BIASA[[#This Row],[KELUAR]])</f>
        <v>2</v>
      </c>
      <c r="F2277">
        <v>2</v>
      </c>
      <c r="G2277" t="str">
        <f>IFERROR(INDEX(masuk[CTN],MATCH("B"&amp;ROW()-ROWS($A$1:$A$2),masuk[id],0)),"")</f>
        <v/>
      </c>
      <c r="H2277">
        <f>SUMIF(keluar[concat],BIASA[[#This Row],[concat]],keluar[CTN])</f>
        <v>0</v>
      </c>
      <c r="I2277" s="16" t="str">
        <f>IF(BIASA[[#This Row],[CTN]]=BIASA[[#This Row],[AWAL]],"",BIASA[[#This Row],[CTN]])</f>
        <v/>
      </c>
    </row>
    <row r="2278" spans="1:9" x14ac:dyDescent="0.25">
      <c r="A2278" t="str">
        <f>LOWER(SUBSTITUTE(SUBSTITUTE(SUBSTITUTE(BIASA[[#This Row],[NAMA BARANG]]," ",""),"-",""),".",""))</f>
        <v>tastalimetalik(1pk=12pc)gold/silver20x25</v>
      </c>
      <c r="B2278">
        <f>IF(BIASA[[#This Row],[CTN]]=0,"",COUNT($B$2:$B2277)+1)</f>
        <v>2276</v>
      </c>
      <c r="C2278" t="s">
        <v>2535</v>
      </c>
      <c r="D2278" s="9" t="s">
        <v>233</v>
      </c>
      <c r="E2278">
        <f>SUM(BIASA[[#This Row],[AWAL]]-BIASA[[#This Row],[KELUAR]])</f>
        <v>4</v>
      </c>
      <c r="F2278">
        <v>4</v>
      </c>
      <c r="G2278" t="str">
        <f>IFERROR(INDEX(masuk[CTN],MATCH("B"&amp;ROW()-ROWS($A$1:$A$2),masuk[id],0)),"")</f>
        <v/>
      </c>
      <c r="H2278">
        <f>SUMIF(keluar[concat],BIASA[[#This Row],[concat]],keluar[CTN])</f>
        <v>0</v>
      </c>
      <c r="I2278" s="16" t="str">
        <f>IF(BIASA[[#This Row],[CTN]]=BIASA[[#This Row],[AWAL]],"",BIASA[[#This Row],[CTN]])</f>
        <v/>
      </c>
    </row>
    <row r="2279" spans="1:9" x14ac:dyDescent="0.25">
      <c r="A2279" t="str">
        <f>LOWER(SUBSTITUTE(SUBSTITUTE(SUBSTITUTE(BIASA[[#This Row],[NAMA BARANG]]," ",""),"-",""),".",""))</f>
        <v>tastalimetalik15x20(k)</v>
      </c>
      <c r="B2279">
        <f>IF(BIASA[[#This Row],[CTN]]=0,"",COUNT($B$2:$B2278)+1)</f>
        <v>2277</v>
      </c>
      <c r="C2279" t="s">
        <v>2536</v>
      </c>
      <c r="D2279" s="9" t="s">
        <v>2784</v>
      </c>
      <c r="E2279">
        <f>SUM(BIASA[[#This Row],[AWAL]]-BIASA[[#This Row],[KELUAR]])</f>
        <v>5</v>
      </c>
      <c r="F2279">
        <v>5</v>
      </c>
      <c r="G2279" t="str">
        <f>IFERROR(INDEX(masuk[CTN],MATCH("B"&amp;ROW()-ROWS($A$1:$A$2),masuk[id],0)),"")</f>
        <v/>
      </c>
      <c r="H2279">
        <f>SUMIF(keluar[concat],BIASA[[#This Row],[concat]],keluar[CTN])</f>
        <v>0</v>
      </c>
      <c r="I2279" s="16" t="str">
        <f>IF(BIASA[[#This Row],[CTN]]=BIASA[[#This Row],[AWAL]],"",BIASA[[#This Row],[CTN]])</f>
        <v/>
      </c>
    </row>
    <row r="2280" spans="1:9" x14ac:dyDescent="0.25">
      <c r="A2280" t="str">
        <f>LOWER(SUBSTITUTE(SUBSTITUTE(SUBSTITUTE(BIASA[[#This Row],[NAMA BARANG]]," ",""),"-",""),".",""))</f>
        <v>tastalimetalik15x20kcl</v>
      </c>
      <c r="B2280">
        <f>IF(BIASA[[#This Row],[CTN]]=0,"",COUNT($B$2:$B2279)+1)</f>
        <v>2278</v>
      </c>
      <c r="C2280" t="s">
        <v>2537</v>
      </c>
      <c r="D2280" s="9" t="s">
        <v>2771</v>
      </c>
      <c r="E2280">
        <f>SUM(BIASA[[#This Row],[AWAL]]-BIASA[[#This Row],[KELUAR]])</f>
        <v>7</v>
      </c>
      <c r="F2280">
        <v>7</v>
      </c>
      <c r="G2280" t="str">
        <f>IFERROR(INDEX(masuk[CTN],MATCH("B"&amp;ROW()-ROWS($A$1:$A$2),masuk[id],0)),"")</f>
        <v/>
      </c>
      <c r="H2280">
        <f>SUMIF(keluar[concat],BIASA[[#This Row],[concat]],keluar[CTN])</f>
        <v>0</v>
      </c>
      <c r="I2280" s="16" t="str">
        <f>IF(BIASA[[#This Row],[CTN]]=BIASA[[#This Row],[AWAL]],"",BIASA[[#This Row],[CTN]])</f>
        <v/>
      </c>
    </row>
    <row r="2281" spans="1:9" s="23" customFormat="1" x14ac:dyDescent="0.25">
      <c r="A2281" t="str">
        <f>LOWER(SUBSTITUTE(SUBSTITUTE(SUBSTITUTE(BIASA[[#This Row],[NAMA BARANG]]," ",""),"-",""),".",""))</f>
        <v>tastaliplst222a(k)</v>
      </c>
      <c r="B2281">
        <f>IF(BIASA[[#This Row],[CTN]]=0,"",COUNT($B$2:$B2280)+1)</f>
        <v>2279</v>
      </c>
      <c r="C2281" t="s">
        <v>2538</v>
      </c>
      <c r="D2281" s="9" t="s">
        <v>2783</v>
      </c>
      <c r="E2281">
        <f>SUM(BIASA[[#This Row],[AWAL]]-BIASA[[#This Row],[KELUAR]])</f>
        <v>1</v>
      </c>
      <c r="F2281">
        <v>1</v>
      </c>
      <c r="G2281" t="str">
        <f>IFERROR(INDEX(masuk[CTN],MATCH("B"&amp;ROW()-ROWS($A$1:$A$2),masuk[id],0)),"")</f>
        <v/>
      </c>
      <c r="H2281">
        <f>SUMIF(keluar[concat],BIASA[[#This Row],[concat]],keluar[CTN])</f>
        <v>0</v>
      </c>
      <c r="I2281" s="16" t="str">
        <f>IF(BIASA[[#This Row],[CTN]]=BIASA[[#This Row],[AWAL]],"",BIASA[[#This Row],[CTN]])</f>
        <v/>
      </c>
    </row>
    <row r="2282" spans="1:9" x14ac:dyDescent="0.25">
      <c r="A2282" t="str">
        <f>LOWER(SUBSTITUTE(SUBSTITUTE(SUBSTITUTE(BIASA[[#This Row],[NAMA BARANG]]," ",""),"-",""),".",""))</f>
        <v>tastaliplstk(b545)</v>
      </c>
      <c r="B2282">
        <f>IF(BIASA[[#This Row],[CTN]]=0,"",COUNT($B$2:$B2281)+1)</f>
        <v>2280</v>
      </c>
      <c r="C2282" t="s">
        <v>2539</v>
      </c>
      <c r="D2282" s="9" t="s">
        <v>2771</v>
      </c>
      <c r="E2282">
        <f>SUM(BIASA[[#This Row],[AWAL]]-BIASA[[#This Row],[KELUAR]])</f>
        <v>4</v>
      </c>
      <c r="F2282">
        <v>4</v>
      </c>
      <c r="G2282" t="str">
        <f>IFERROR(INDEX(masuk[CTN],MATCH("B"&amp;ROW()-ROWS($A$1:$A$2),masuk[id],0)),"")</f>
        <v/>
      </c>
      <c r="H2282">
        <f>SUMIF(keluar[concat],BIASA[[#This Row],[concat]],keluar[CTN])</f>
        <v>0</v>
      </c>
      <c r="I2282" s="16" t="str">
        <f>IF(BIASA[[#This Row],[CTN]]=BIASA[[#This Row],[AWAL]],"",BIASA[[#This Row],[CTN]])</f>
        <v/>
      </c>
    </row>
    <row r="2283" spans="1:9" x14ac:dyDescent="0.25">
      <c r="A2283" t="str">
        <f>LOWER(SUBSTITUTE(SUBSTITUTE(SUBSTITUTE(BIASA[[#This Row],[NAMA BARANG]]," ",""),"-",""),".",""))</f>
        <v>tastaliplstkeciljosjbs45</v>
      </c>
      <c r="B2283">
        <f>IF(BIASA[[#This Row],[CTN]]=0,"",COUNT($B$2:$B2282)+1)</f>
        <v>2281</v>
      </c>
      <c r="C2283" t="s">
        <v>2540</v>
      </c>
      <c r="D2283" s="9" t="s">
        <v>2771</v>
      </c>
      <c r="E2283">
        <f>SUM(BIASA[[#This Row],[AWAL]]-BIASA[[#This Row],[KELUAR]])</f>
        <v>12</v>
      </c>
      <c r="F2283">
        <v>12</v>
      </c>
      <c r="G2283" t="str">
        <f>IFERROR(INDEX(masuk[CTN],MATCH("B"&amp;ROW()-ROWS($A$1:$A$2),masuk[id],0)),"")</f>
        <v/>
      </c>
      <c r="H2283">
        <f>SUMIF(keluar[concat],BIASA[[#This Row],[concat]],keluar[CTN])</f>
        <v>0</v>
      </c>
      <c r="I2283" s="16" t="str">
        <f>IF(BIASA[[#This Row],[CTN]]=BIASA[[#This Row],[AWAL]],"",BIASA[[#This Row],[CTN]])</f>
        <v/>
      </c>
    </row>
    <row r="2284" spans="1:9" x14ac:dyDescent="0.25">
      <c r="A2284" t="str">
        <f>LOWER(SUBSTITUTE(SUBSTITUTE(SUBSTITUTE(BIASA[[#This Row],[NAMA BARANG]]," ",""),"-",""),".",""))</f>
        <v>tastalipotmika</v>
      </c>
      <c r="B2284">
        <f>IF(BIASA[[#This Row],[CTN]]=0,"",COUNT($B$2:$B2283)+1)</f>
        <v>2282</v>
      </c>
      <c r="C2284" t="s">
        <v>2541</v>
      </c>
      <c r="D2284" s="9" t="s">
        <v>211</v>
      </c>
      <c r="E2284">
        <f>SUM(BIASA[[#This Row],[AWAL]]-BIASA[[#This Row],[KELUAR]])</f>
        <v>1</v>
      </c>
      <c r="F2284">
        <v>1</v>
      </c>
      <c r="G2284" t="str">
        <f>IFERROR(INDEX(masuk[CTN],MATCH("B"&amp;ROW()-ROWS($A$1:$A$2),masuk[id],0)),"")</f>
        <v/>
      </c>
      <c r="H2284">
        <f>SUMIF(keluar[concat],BIASA[[#This Row],[concat]],keluar[CTN])</f>
        <v>0</v>
      </c>
      <c r="I2284" s="16" t="str">
        <f>IF(BIASA[[#This Row],[CTN]]=BIASA[[#This Row],[AWAL]],"",BIASA[[#This Row],[CTN]])</f>
        <v/>
      </c>
    </row>
    <row r="2285" spans="1:9" x14ac:dyDescent="0.25">
      <c r="A2285" t="str">
        <f>LOWER(SUBSTITUTE(SUBSTITUTE(SUBSTITUTE(BIASA[[#This Row],[NAMA BARANG]]," ",""),"-",""),".",""))</f>
        <v>tastalipotmika</v>
      </c>
      <c r="B2285">
        <f>IF(BIASA[[#This Row],[CTN]]=0,"",COUNT($B$2:$B2284)+1)</f>
        <v>2283</v>
      </c>
      <c r="C2285" t="s">
        <v>2541</v>
      </c>
      <c r="D2285" s="9" t="s">
        <v>2779</v>
      </c>
      <c r="E2285">
        <f>SUM(BIASA[[#This Row],[AWAL]]-BIASA[[#This Row],[KELUAR]])</f>
        <v>4</v>
      </c>
      <c r="F2285">
        <v>4</v>
      </c>
      <c r="G2285" t="str">
        <f>IFERROR(INDEX(masuk[CTN],MATCH("B"&amp;ROW()-ROWS($A$1:$A$2),masuk[id],0)),"")</f>
        <v/>
      </c>
      <c r="H2285">
        <f>SUMIF(keluar[concat],BIASA[[#This Row],[concat]],keluar[CTN])</f>
        <v>0</v>
      </c>
      <c r="I2285" s="16" t="str">
        <f>IF(BIASA[[#This Row],[CTN]]=BIASA[[#This Row],[AWAL]],"",BIASA[[#This Row],[CTN]])</f>
        <v/>
      </c>
    </row>
    <row r="2286" spans="1:9" x14ac:dyDescent="0.25">
      <c r="A2286" t="str">
        <f>LOWER(SUBSTITUTE(SUBSTITUTE(SUBSTITUTE(BIASA[[#This Row],[NAMA BARANG]]," ",""),"-",""),".",""))</f>
        <v>tastalitransprdl/tg(phs)</v>
      </c>
      <c r="B2286">
        <f>IF(BIASA[[#This Row],[CTN]]=0,"",COUNT($B$2:$B2285)+1)</f>
        <v>2284</v>
      </c>
      <c r="C2286" t="s">
        <v>2542</v>
      </c>
      <c r="D2286" s="9" t="s">
        <v>233</v>
      </c>
      <c r="E2286">
        <f>SUM(BIASA[[#This Row],[AWAL]]-BIASA[[#This Row],[KELUAR]])</f>
        <v>3</v>
      </c>
      <c r="F2286">
        <v>3</v>
      </c>
      <c r="G2286" t="str">
        <f>IFERROR(INDEX(masuk[CTN],MATCH("B"&amp;ROW()-ROWS($A$1:$A$2),masuk[id],0)),"")</f>
        <v/>
      </c>
      <c r="H2286">
        <f>SUMIF(keluar[concat],BIASA[[#This Row],[concat]],keluar[CTN])</f>
        <v>0</v>
      </c>
      <c r="I2286" s="16" t="str">
        <f>IF(BIASA[[#This Row],[CTN]]=BIASA[[#This Row],[AWAL]],"",BIASA[[#This Row],[CTN]])</f>
        <v/>
      </c>
    </row>
    <row r="2287" spans="1:9" x14ac:dyDescent="0.25">
      <c r="A2287" t="str">
        <f>LOWER(SUBSTITUTE(SUBSTITUTE(SUBSTITUTE(BIASA[[#This Row],[NAMA BARANG]]," ",""),"-",""),".",""))</f>
        <v>tastalitulisan"kecilcampur</v>
      </c>
      <c r="B2287">
        <f>IF(BIASA[[#This Row],[CTN]]=0,"",COUNT($B$2:$B2286)+1)</f>
        <v>2285</v>
      </c>
      <c r="C2287" t="s">
        <v>2543</v>
      </c>
      <c r="D2287" s="9" t="s">
        <v>2779</v>
      </c>
      <c r="E2287">
        <f>SUM(BIASA[[#This Row],[AWAL]]-BIASA[[#This Row],[KELUAR]])</f>
        <v>3</v>
      </c>
      <c r="F2287">
        <v>3</v>
      </c>
      <c r="G2287" t="str">
        <f>IFERROR(INDEX(masuk[CTN],MATCH("B"&amp;ROW()-ROWS($A$1:$A$2),masuk[id],0)),"")</f>
        <v/>
      </c>
      <c r="H2287">
        <f>SUMIF(keluar[concat],BIASA[[#This Row],[concat]],keluar[CTN])</f>
        <v>0</v>
      </c>
      <c r="I2287" s="16" t="str">
        <f>IF(BIASA[[#This Row],[CTN]]=BIASA[[#This Row],[AWAL]],"",BIASA[[#This Row],[CTN]])</f>
        <v/>
      </c>
    </row>
    <row r="2288" spans="1:9" x14ac:dyDescent="0.25">
      <c r="A2288" t="str">
        <f>LOWER(SUBSTITUTE(SUBSTITUTE(SUBSTITUTE(BIASA[[#This Row],[NAMA BARANG]]," ",""),"-",""),".",""))</f>
        <v>tastaliultahkcliching</v>
      </c>
      <c r="B2288">
        <f>IF(BIASA[[#This Row],[CTN]]=0,"",COUNT($B$2:$B2287)+1)</f>
        <v>2286</v>
      </c>
      <c r="C2288" t="s">
        <v>2544</v>
      </c>
      <c r="D2288" s="9" t="s">
        <v>208</v>
      </c>
      <c r="E2288">
        <f>SUM(BIASA[[#This Row],[AWAL]]-BIASA[[#This Row],[KELUAR]])</f>
        <v>3</v>
      </c>
      <c r="F2288">
        <v>3</v>
      </c>
      <c r="G2288" t="str">
        <f>IFERROR(INDEX(masuk[CTN],MATCH("B"&amp;ROW()-ROWS($A$1:$A$2),masuk[id],0)),"")</f>
        <v/>
      </c>
      <c r="H2288">
        <f>SUMIF(keluar[concat],BIASA[[#This Row],[concat]],keluar[CTN])</f>
        <v>0</v>
      </c>
      <c r="I2288" s="16" t="str">
        <f>IF(BIASA[[#This Row],[CTN]]=BIASA[[#This Row],[AWAL]],"",BIASA[[#This Row],[CTN]])</f>
        <v/>
      </c>
    </row>
    <row r="2289" spans="1:9" x14ac:dyDescent="0.25">
      <c r="A2289" t="str">
        <f>LOWER(SUBSTITUTE(SUBSTITUTE(SUBSTITUTE(BIASA[[#This Row],[NAMA BARANG]]," ",""),"-",""),".",""))</f>
        <v>tastenteng184akecil</v>
      </c>
      <c r="B2289">
        <f>IF(BIASA[[#This Row],[CTN]]=0,"",COUNT($B$2:$B2288)+1)</f>
        <v>2287</v>
      </c>
      <c r="C2289" t="s">
        <v>2545</v>
      </c>
      <c r="E2289">
        <f>SUM(BIASA[[#This Row],[AWAL]]-BIASA[[#This Row],[KELUAR]])</f>
        <v>1</v>
      </c>
      <c r="F2289">
        <v>1</v>
      </c>
      <c r="G2289" t="str">
        <f>IFERROR(INDEX(masuk[CTN],MATCH("B"&amp;ROW()-ROWS($A$1:$A$2),masuk[id],0)),"")</f>
        <v/>
      </c>
      <c r="H2289">
        <f>SUMIF(keluar[concat],BIASA[[#This Row],[concat]],keluar[CTN])</f>
        <v>0</v>
      </c>
      <c r="I2289" s="16" t="str">
        <f>IF(BIASA[[#This Row],[CTN]]=BIASA[[#This Row],[AWAL]],"",BIASA[[#This Row],[CTN]])</f>
        <v/>
      </c>
    </row>
    <row r="2290" spans="1:9" x14ac:dyDescent="0.25">
      <c r="A2290" t="str">
        <f>LOWER(SUBSTITUTE(SUBSTITUTE(SUBSTITUTE(BIASA[[#This Row],[NAMA BARANG]]," ",""),"-",""),".",""))</f>
        <v>tastentengbutek184b</v>
      </c>
      <c r="B2290">
        <f>IF(BIASA[[#This Row],[CTN]]=0,"",COUNT($B$2:$B2289)+1)</f>
        <v>2288</v>
      </c>
      <c r="C2290" t="s">
        <v>2546</v>
      </c>
      <c r="D2290" s="9" t="s">
        <v>211</v>
      </c>
      <c r="E2290">
        <f>SUM(BIASA[[#This Row],[AWAL]]-BIASA[[#This Row],[KELUAR]])</f>
        <v>6</v>
      </c>
      <c r="F2290">
        <v>6</v>
      </c>
      <c r="G2290" t="str">
        <f>IFERROR(INDEX(masuk[CTN],MATCH("B"&amp;ROW()-ROWS($A$1:$A$2),masuk[id],0)),"")</f>
        <v/>
      </c>
      <c r="H2290">
        <f>SUMIF(keluar[concat],BIASA[[#This Row],[concat]],keluar[CTN])</f>
        <v>0</v>
      </c>
      <c r="I2290" s="16" t="str">
        <f>IF(BIASA[[#This Row],[CTN]]=BIASA[[#This Row],[AWAL]],"",BIASA[[#This Row],[CTN]])</f>
        <v/>
      </c>
    </row>
    <row r="2291" spans="1:9" x14ac:dyDescent="0.25">
      <c r="A2291" t="str">
        <f>LOWER(SUBSTITUTE(SUBSTITUTE(SUBSTITUTE(BIASA[[#This Row],[NAMA BARANG]]," ",""),"-",""),".",""))</f>
        <v>tastentengtrans/handbagxs</v>
      </c>
      <c r="B2291">
        <f>IF(BIASA[[#This Row],[CTN]]=0,"",COUNT($B$2:$B2290)+1)</f>
        <v>2289</v>
      </c>
      <c r="C2291" t="s">
        <v>2547</v>
      </c>
      <c r="D2291" s="9" t="s">
        <v>2787</v>
      </c>
      <c r="E2291">
        <f>SUM(BIASA[[#This Row],[AWAL]]-BIASA[[#This Row],[KELUAR]])</f>
        <v>4</v>
      </c>
      <c r="F2291">
        <v>4</v>
      </c>
      <c r="G2291" t="str">
        <f>IFERROR(INDEX(masuk[CTN],MATCH("B"&amp;ROW()-ROWS($A$1:$A$2),masuk[id],0)),"")</f>
        <v/>
      </c>
      <c r="H2291">
        <f>SUMIF(keluar[concat],BIASA[[#This Row],[concat]],keluar[CTN])</f>
        <v>0</v>
      </c>
      <c r="I2291" s="16" t="str">
        <f>IF(BIASA[[#This Row],[CTN]]=BIASA[[#This Row],[AWAL]],"",BIASA[[#This Row],[CTN]])</f>
        <v/>
      </c>
    </row>
    <row r="2292" spans="1:9" x14ac:dyDescent="0.25">
      <c r="A2292" t="str">
        <f>LOWER(SUBSTITUTE(SUBSTITUTE(SUBSTITUTE(BIASA[[#This Row],[NAMA BARANG]]," ",""),"-",""),".",""))</f>
        <v>tastentengtransparent1006m</v>
      </c>
      <c r="B2292">
        <f>IF(BIASA[[#This Row],[CTN]]=0,"",COUNT($B$2:$B2291)+1)</f>
        <v>2290</v>
      </c>
      <c r="C2292" t="s">
        <v>2548</v>
      </c>
      <c r="D2292" s="9" t="s">
        <v>2796</v>
      </c>
      <c r="E2292">
        <f>SUM(BIASA[[#This Row],[AWAL]]-BIASA[[#This Row],[KELUAR]])</f>
        <v>2</v>
      </c>
      <c r="F2292">
        <v>2</v>
      </c>
      <c r="G2292" t="str">
        <f>IFERROR(INDEX(masuk[CTN],MATCH("B"&amp;ROW()-ROWS($A$1:$A$2),masuk[id],0)),"")</f>
        <v/>
      </c>
      <c r="H2292">
        <f>SUMIF(keluar[concat],BIASA[[#This Row],[concat]],keluar[CTN])</f>
        <v>0</v>
      </c>
      <c r="I2292" s="16" t="str">
        <f>IF(BIASA[[#This Row],[CTN]]=BIASA[[#This Row],[AWAL]],"",BIASA[[#This Row],[CTN]])</f>
        <v/>
      </c>
    </row>
    <row r="2293" spans="1:9" x14ac:dyDescent="0.25">
      <c r="A2293" t="str">
        <f>LOWER(SUBSTITUTE(SUBSTITUTE(SUBSTITUTE(BIASA[[#This Row],[NAMA BARANG]]," ",""),"-",""),".",""))</f>
        <v>tastransparanl(tanggung)tali</v>
      </c>
      <c r="B2293">
        <f>IF(BIASA[[#This Row],[CTN]]=0,"",COUNT($B$2:$B2292)+1)</f>
        <v>2291</v>
      </c>
      <c r="C2293" t="s">
        <v>2549</v>
      </c>
      <c r="D2293" s="9" t="s">
        <v>211</v>
      </c>
      <c r="E2293">
        <f>SUM(BIASA[[#This Row],[AWAL]]-BIASA[[#This Row],[KELUAR]])</f>
        <v>1</v>
      </c>
      <c r="F2293">
        <v>1</v>
      </c>
      <c r="G2293" t="str">
        <f>IFERROR(INDEX(masuk[CTN],MATCH("B"&amp;ROW()-ROWS($A$1:$A$2),masuk[id],0)),"")</f>
        <v/>
      </c>
      <c r="H2293">
        <f>SUMIF(keluar[concat],BIASA[[#This Row],[concat]],keluar[CTN])</f>
        <v>0</v>
      </c>
      <c r="I2293" s="16" t="str">
        <f>IF(BIASA[[#This Row],[CTN]]=BIASA[[#This Row],[AWAL]],"",BIASA[[#This Row],[CTN]])</f>
        <v/>
      </c>
    </row>
    <row r="2294" spans="1:9" x14ac:dyDescent="0.25">
      <c r="A2294" t="str">
        <f>LOWER(SUBSTITUTE(SUBSTITUTE(SUBSTITUTE(BIASA[[#This Row],[NAMA BARANG]]," ",""),"-",""),".",""))</f>
        <v>tastulisan20x25</v>
      </c>
      <c r="B2294">
        <f>IF(BIASA[[#This Row],[CTN]]=0,"",COUNT($B$2:$B2293)+1)</f>
        <v>2292</v>
      </c>
      <c r="C2294" t="s">
        <v>2550</v>
      </c>
      <c r="D2294" s="9" t="s">
        <v>233</v>
      </c>
      <c r="E2294">
        <f>SUM(BIASA[[#This Row],[AWAL]]-BIASA[[#This Row],[KELUAR]])</f>
        <v>2</v>
      </c>
      <c r="F2294">
        <v>2</v>
      </c>
      <c r="G2294" t="str">
        <f>IFERROR(INDEX(masuk[CTN],MATCH("B"&amp;ROW()-ROWS($A$1:$A$2),masuk[id],0)),"")</f>
        <v/>
      </c>
      <c r="H2294">
        <f>SUMIF(keluar[concat],BIASA[[#This Row],[concat]],keluar[CTN])</f>
        <v>0</v>
      </c>
      <c r="I2294" s="16" t="str">
        <f>IF(BIASA[[#This Row],[CTN]]=BIASA[[#This Row],[AWAL]],"",BIASA[[#This Row],[CTN]])</f>
        <v/>
      </c>
    </row>
    <row r="2295" spans="1:9" x14ac:dyDescent="0.25">
      <c r="A2295" t="str">
        <f>LOWER(SUBSTITUTE(SUBSTITUTE(SUBSTITUTE(BIASA[[#This Row],[NAMA BARANG]]," ",""),"-",""),".",""))</f>
        <v>tastulisan20x25</v>
      </c>
      <c r="B2295">
        <f>IF(BIASA[[#This Row],[CTN]]=0,"",COUNT($B$2:$B2294)+1)</f>
        <v>2293</v>
      </c>
      <c r="C2295" t="s">
        <v>2550</v>
      </c>
      <c r="D2295" s="9" t="s">
        <v>2965</v>
      </c>
      <c r="E2295">
        <f>SUM(BIASA[[#This Row],[AWAL]]-BIASA[[#This Row],[KELUAR]])</f>
        <v>3</v>
      </c>
      <c r="F2295">
        <v>3</v>
      </c>
      <c r="G2295" t="str">
        <f>IFERROR(INDEX(masuk[CTN],MATCH("B"&amp;ROW()-ROWS($A$1:$A$2),masuk[id],0)),"")</f>
        <v/>
      </c>
      <c r="H2295">
        <f>SUMIF(keluar[concat],BIASA[[#This Row],[concat]],keluar[CTN])</f>
        <v>0</v>
      </c>
      <c r="I2295" s="16" t="str">
        <f>IF(BIASA[[#This Row],[CTN]]=BIASA[[#This Row],[AWAL]],"",BIASA[[#This Row],[CTN]])</f>
        <v/>
      </c>
    </row>
    <row r="2296" spans="1:9" x14ac:dyDescent="0.25">
      <c r="A2296" t="str">
        <f>LOWER(SUBSTITUTE(SUBSTITUTE(SUBSTITUTE(BIASA[[#This Row],[NAMA BARANG]]," ",""),"-",""),".",""))</f>
        <v>tasultah5w</v>
      </c>
      <c r="B2296">
        <f>IF(BIASA[[#This Row],[CTN]]=0,"",COUNT($B$2:$B2295)+1)</f>
        <v>2294</v>
      </c>
      <c r="C2296" t="s">
        <v>2551</v>
      </c>
      <c r="D2296" s="9" t="s">
        <v>233</v>
      </c>
      <c r="E2296">
        <f>SUM(BIASA[[#This Row],[AWAL]]-BIASA[[#This Row],[KELUAR]])</f>
        <v>5</v>
      </c>
      <c r="F2296">
        <v>5</v>
      </c>
      <c r="G2296" t="str">
        <f>IFERROR(INDEX(masuk[CTN],MATCH("B"&amp;ROW()-ROWS($A$1:$A$2),masuk[id],0)),"")</f>
        <v/>
      </c>
      <c r="H2296">
        <f>SUMIF(keluar[concat],BIASA[[#This Row],[concat]],keluar[CTN])</f>
        <v>0</v>
      </c>
      <c r="I2296" s="16" t="str">
        <f>IF(BIASA[[#This Row],[CTN]]=BIASA[[#This Row],[AWAL]],"",BIASA[[#This Row],[CTN]])</f>
        <v/>
      </c>
    </row>
    <row r="2297" spans="1:9" x14ac:dyDescent="0.25">
      <c r="A2297" t="str">
        <f>LOWER(SUBSTITUTE(SUBSTITUTE(SUBSTITUTE(BIASA[[#This Row],[NAMA BARANG]]," ",""),"-",""),".",""))</f>
        <v>tasultahpolkadotkecil15x25</v>
      </c>
      <c r="B2297">
        <f>IF(BIASA[[#This Row],[CTN]]=0,"",COUNT($B$2:$B2296)+1)</f>
        <v>2295</v>
      </c>
      <c r="C2297" t="s">
        <v>2552</v>
      </c>
      <c r="D2297" s="9" t="s">
        <v>233</v>
      </c>
      <c r="E2297">
        <f>SUM(BIASA[[#This Row],[AWAL]]-BIASA[[#This Row],[KELUAR]])</f>
        <v>8</v>
      </c>
      <c r="F2297">
        <v>8</v>
      </c>
      <c r="G2297" t="str">
        <f>IFERROR(INDEX(masuk[CTN],MATCH("B"&amp;ROW()-ROWS($A$1:$A$2),masuk[id],0)),"")</f>
        <v/>
      </c>
      <c r="H2297">
        <f>SUMIF(keluar[concat],BIASA[[#This Row],[concat]],keluar[CTN])</f>
        <v>0</v>
      </c>
      <c r="I2297" s="16" t="str">
        <f>IF(BIASA[[#This Row],[CTN]]=BIASA[[#This Row],[AWAL]],"",BIASA[[#This Row],[CTN]])</f>
        <v/>
      </c>
    </row>
    <row r="2298" spans="1:9" x14ac:dyDescent="0.25">
      <c r="A2298" t="str">
        <f>LOWER(SUBSTITUTE(SUBSTITUTE(SUBSTITUTE(BIASA[[#This Row],[NAMA BARANG]]," ",""),"-",""),".",""))</f>
        <v>tasultahwarnawarna</v>
      </c>
      <c r="B2298">
        <f>IF(BIASA[[#This Row],[CTN]]=0,"",COUNT($B$2:$B2297)+1)</f>
        <v>2296</v>
      </c>
      <c r="C2298" t="s">
        <v>2553</v>
      </c>
      <c r="D2298" s="9" t="s">
        <v>3059</v>
      </c>
      <c r="E2298">
        <f>SUM(BIASA[[#This Row],[AWAL]]-BIASA[[#This Row],[KELUAR]])</f>
        <v>3</v>
      </c>
      <c r="F2298">
        <v>3</v>
      </c>
      <c r="G2298" t="str">
        <f>IFERROR(INDEX(masuk[CTN],MATCH("B"&amp;ROW()-ROWS($A$1:$A$2),masuk[id],0)),"")</f>
        <v/>
      </c>
      <c r="H2298">
        <f>SUMIF(keluar[concat],BIASA[[#This Row],[concat]],keluar[CTN])</f>
        <v>0</v>
      </c>
      <c r="I2298" s="16" t="str">
        <f>IF(BIASA[[#This Row],[CTN]]=BIASA[[#This Row],[AWAL]],"",BIASA[[#This Row],[CTN]])</f>
        <v/>
      </c>
    </row>
    <row r="2299" spans="1:9" x14ac:dyDescent="0.25">
      <c r="A2299" t="str">
        <f>LOWER(SUBSTITUTE(SUBSTITUTE(SUBSTITUTE(BIASA[[#This Row],[NAMA BARANG]]," ",""),"-",""),".",""))</f>
        <v>tasxmy160912</v>
      </c>
      <c r="B2299">
        <f>IF(BIASA[[#This Row],[CTN]]=0,"",COUNT($B$2:$B2298)+1)</f>
        <v>2297</v>
      </c>
      <c r="C2299" t="s">
        <v>2554</v>
      </c>
      <c r="D2299" s="9" t="s">
        <v>211</v>
      </c>
      <c r="E2299">
        <f>SUM(BIASA[[#This Row],[AWAL]]-BIASA[[#This Row],[KELUAR]])</f>
        <v>2</v>
      </c>
      <c r="F2299">
        <v>2</v>
      </c>
      <c r="G2299" t="str">
        <f>IFERROR(INDEX(masuk[CTN],MATCH("B"&amp;ROW()-ROWS($A$1:$A$2),masuk[id],0)),"")</f>
        <v/>
      </c>
      <c r="H2299">
        <f>SUMIF(keluar[concat],BIASA[[#This Row],[concat]],keluar[CTN])</f>
        <v>0</v>
      </c>
      <c r="I2299" s="16" t="str">
        <f>IF(BIASA[[#This Row],[CTN]]=BIASA[[#This Row],[AWAL]],"",BIASA[[#This Row],[CTN]])</f>
        <v/>
      </c>
    </row>
    <row r="2300" spans="1:9" x14ac:dyDescent="0.25">
      <c r="A2300" t="str">
        <f>LOWER(SUBSTITUTE(SUBSTITUTE(SUBSTITUTE(BIASA[[#This Row],[NAMA BARANG]]," ",""),"-",""),".",""))</f>
        <v>tasxmyjdl(160904)</v>
      </c>
      <c r="B2300">
        <f>IF(BIASA[[#This Row],[CTN]]=0,"",COUNT($B$2:$B2299)+1)</f>
        <v>2298</v>
      </c>
      <c r="C2300" t="s">
        <v>2555</v>
      </c>
      <c r="D2300" s="9" t="s">
        <v>217</v>
      </c>
      <c r="E2300">
        <f>SUM(BIASA[[#This Row],[AWAL]]-BIASA[[#This Row],[KELUAR]])</f>
        <v>2</v>
      </c>
      <c r="F2300">
        <v>2</v>
      </c>
      <c r="G2300" t="str">
        <f>IFERROR(INDEX(masuk[CTN],MATCH("B"&amp;ROW()-ROWS($A$1:$A$2),masuk[id],0)),"")</f>
        <v/>
      </c>
      <c r="H2300">
        <f>SUMIF(keluar[concat],BIASA[[#This Row],[concat]],keluar[CTN])</f>
        <v>0</v>
      </c>
      <c r="I2300" s="16" t="str">
        <f>IF(BIASA[[#This Row],[CTN]]=BIASA[[#This Row],[AWAL]],"",BIASA[[#This Row],[CTN]])</f>
        <v/>
      </c>
    </row>
    <row r="2301" spans="1:9" x14ac:dyDescent="0.25">
      <c r="A2301" t="str">
        <f>LOWER(SUBSTITUTE(SUBSTITUTE(SUBSTITUTE(BIASA[[#This Row],[NAMA BARANG]]," ",""),"-",""),".",""))</f>
        <v>tasxmykt</v>
      </c>
      <c r="B2301">
        <f>IF(BIASA[[#This Row],[CTN]]=0,"",COUNT($B$2:$B2300)+1)</f>
        <v>2299</v>
      </c>
      <c r="C2301" t="s">
        <v>2556</v>
      </c>
      <c r="E2301">
        <f>SUM(BIASA[[#This Row],[AWAL]]-BIASA[[#This Row],[KELUAR]])</f>
        <v>1</v>
      </c>
      <c r="F2301">
        <v>1</v>
      </c>
      <c r="G2301" t="str">
        <f>IFERROR(INDEX(masuk[CTN],MATCH("B"&amp;ROW()-ROWS($A$1:$A$2),masuk[id],0)),"")</f>
        <v/>
      </c>
      <c r="H2301">
        <f>SUMIF(keluar[concat],BIASA[[#This Row],[concat]],keluar[CTN])</f>
        <v>0</v>
      </c>
      <c r="I2301" s="16" t="str">
        <f>IF(BIASA[[#This Row],[CTN]]=BIASA[[#This Row],[AWAL]],"",BIASA[[#This Row],[CTN]])</f>
        <v/>
      </c>
    </row>
    <row r="2302" spans="1:9" x14ac:dyDescent="0.25">
      <c r="A2302" t="str">
        <f>LOWER(SUBSTITUTE(SUBSTITUTE(SUBSTITUTE(BIASA[[#This Row],[NAMA BARANG]]," ",""),"-",""),".",""))</f>
        <v>taszipperfoliotali1mmtopla</v>
      </c>
      <c r="B2302">
        <f>IF(BIASA[[#This Row],[CTN]]=0,"",COUNT($B$2:$B2301)+1)</f>
        <v>2300</v>
      </c>
      <c r="C2302" t="s">
        <v>2557</v>
      </c>
      <c r="D2302" s="9">
        <v>240</v>
      </c>
      <c r="E2302">
        <f>SUM(BIASA[[#This Row],[AWAL]]-BIASA[[#This Row],[KELUAR]])</f>
        <v>5</v>
      </c>
      <c r="F2302">
        <v>5</v>
      </c>
      <c r="G2302" t="str">
        <f>IFERROR(INDEX(masuk[CTN],MATCH("B"&amp;ROW()-ROWS($A$1:$A$2),masuk[id],0)),"")</f>
        <v/>
      </c>
      <c r="H2302">
        <f>SUMIF(keluar[concat],BIASA[[#This Row],[concat]],keluar[CTN])</f>
        <v>0</v>
      </c>
      <c r="I2302" s="16" t="str">
        <f>IF(BIASA[[#This Row],[CTN]]=BIASA[[#This Row],[AWAL]],"",BIASA[[#This Row],[CTN]])</f>
        <v/>
      </c>
    </row>
    <row r="2303" spans="1:9" x14ac:dyDescent="0.25">
      <c r="A2303" t="str">
        <f>LOWER(SUBSTITUTE(SUBSTITUTE(SUBSTITUTE(BIASA[[#This Row],[NAMA BARANG]]," ",""),"-",""),".",""))</f>
        <v>taszipperfoliotali2mm</v>
      </c>
      <c r="B2303">
        <f>IF(BIASA[[#This Row],[CTN]]=0,"",COUNT($B$2:$B2302)+1)</f>
        <v>2301</v>
      </c>
      <c r="C2303" t="s">
        <v>2558</v>
      </c>
      <c r="D2303" s="9">
        <v>240</v>
      </c>
      <c r="E2303">
        <f>SUM(BIASA[[#This Row],[AWAL]]-BIASA[[#This Row],[KELUAR]])</f>
        <v>6</v>
      </c>
      <c r="F2303">
        <v>6</v>
      </c>
      <c r="G2303" t="str">
        <f>IFERROR(INDEX(masuk[CTN],MATCH("B"&amp;ROW()-ROWS($A$1:$A$2),masuk[id],0)),"")</f>
        <v/>
      </c>
      <c r="H2303">
        <f>SUMIF(keluar[concat],BIASA[[#This Row],[concat]],keluar[CTN])</f>
        <v>0</v>
      </c>
      <c r="I2303" s="16" t="str">
        <f>IF(BIASA[[#This Row],[CTN]]=BIASA[[#This Row],[AWAL]],"",BIASA[[#This Row],[CTN]])</f>
        <v/>
      </c>
    </row>
    <row r="2304" spans="1:9" x14ac:dyDescent="0.25">
      <c r="A2304" t="str">
        <f>LOWER(SUBSTITUTE(SUBSTITUTE(SUBSTITUTE(BIASA[[#This Row],[NAMA BARANG]]," ",""),"-",""),".",""))</f>
        <v>tas/mapjinjingcutebear</v>
      </c>
      <c r="B2304">
        <f>IF(BIASA[[#This Row],[CTN]]=0,"",COUNT($B$2:$B2303)+1)</f>
        <v>2302</v>
      </c>
      <c r="C2304" t="s">
        <v>2559</v>
      </c>
      <c r="D2304" s="9" t="s">
        <v>216</v>
      </c>
      <c r="E2304">
        <f>SUM(BIASA[[#This Row],[AWAL]]-BIASA[[#This Row],[KELUAR]])</f>
        <v>1</v>
      </c>
      <c r="F2304">
        <v>1</v>
      </c>
      <c r="G2304" t="str">
        <f>IFERROR(INDEX(masuk[CTN],MATCH("B"&amp;ROW()-ROWS($A$1:$A$2),masuk[id],0)),"")</f>
        <v/>
      </c>
      <c r="H2304">
        <f>SUMIF(keluar[concat],BIASA[[#This Row],[concat]],keluar[CTN])</f>
        <v>0</v>
      </c>
      <c r="I2304" s="16" t="str">
        <f>IF(BIASA[[#This Row],[CTN]]=BIASA[[#This Row],[AWAL]],"",BIASA[[#This Row],[CTN]])</f>
        <v/>
      </c>
    </row>
    <row r="2305" spans="1:9" x14ac:dyDescent="0.25">
      <c r="A2305" t="str">
        <f>LOWER(SUBSTITUTE(SUBSTITUTE(SUBSTITUTE(BIASA[[#This Row],[NAMA BARANG]]," ",""),"-",""),".",""))</f>
        <v>tas/paperbagmotifcampur</v>
      </c>
      <c r="B2305">
        <f>IF(BIASA[[#This Row],[CTN]]=0,"",COUNT($B$2:$B2304)+1)</f>
        <v>2303</v>
      </c>
      <c r="C2305" t="s">
        <v>2560</v>
      </c>
      <c r="D2305" s="9" t="s">
        <v>233</v>
      </c>
      <c r="E2305">
        <f>SUM(BIASA[[#This Row],[AWAL]]-BIASA[[#This Row],[KELUAR]])</f>
        <v>1</v>
      </c>
      <c r="F2305">
        <v>1</v>
      </c>
      <c r="G2305" t="str">
        <f>IFERROR(INDEX(masuk[CTN],MATCH("B"&amp;ROW()-ROWS($A$1:$A$2),masuk[id],0)),"")</f>
        <v/>
      </c>
      <c r="H2305">
        <f>SUMIF(keluar[concat],BIASA[[#This Row],[concat]],keluar[CTN])</f>
        <v>0</v>
      </c>
      <c r="I2305" s="16" t="str">
        <f>IF(BIASA[[#This Row],[CTN]]=BIASA[[#This Row],[AWAL]],"",BIASA[[#This Row],[CTN]])</f>
        <v/>
      </c>
    </row>
    <row r="2306" spans="1:9" x14ac:dyDescent="0.25">
      <c r="A2306" t="str">
        <f>LOWER(SUBSTITUTE(SUBSTITUTE(SUBSTITUTE(BIASA[[#This Row],[NAMA BARANG]]," ",""),"-",""),".",""))</f>
        <v>tempelankaca2,5</v>
      </c>
      <c r="B2306">
        <f>IF(BIASA[[#This Row],[CTN]]=0,"",COUNT($B$2:$B2305)+1)</f>
        <v>2304</v>
      </c>
      <c r="C2306" t="s">
        <v>2561</v>
      </c>
      <c r="D2306" s="9" t="s">
        <v>3060</v>
      </c>
      <c r="E2306">
        <f>SUM(BIASA[[#This Row],[AWAL]]-BIASA[[#This Row],[KELUAR]])</f>
        <v>1</v>
      </c>
      <c r="F2306">
        <v>1</v>
      </c>
      <c r="G2306" t="str">
        <f>IFERROR(INDEX(masuk[CTN],MATCH("B"&amp;ROW()-ROWS($A$1:$A$2),masuk[id],0)),"")</f>
        <v/>
      </c>
      <c r="H2306">
        <f>SUMIF(keluar[concat],BIASA[[#This Row],[concat]],keluar[CTN])</f>
        <v>0</v>
      </c>
      <c r="I2306" s="16" t="str">
        <f>IF(BIASA[[#This Row],[CTN]]=BIASA[[#This Row],[AWAL]],"",BIASA[[#This Row],[CTN]])</f>
        <v/>
      </c>
    </row>
    <row r="2307" spans="1:9" x14ac:dyDescent="0.25">
      <c r="A2307" t="str">
        <f>LOWER(SUBSTITUTE(SUBSTITUTE(SUBSTITUTE(BIASA[[#This Row],[NAMA BARANG]]," ",""),"-",""),".",""))</f>
        <v>tempelankaca3,5</v>
      </c>
      <c r="B2307">
        <f>IF(BIASA[[#This Row],[CTN]]=0,"",COUNT($B$2:$B2306)+1)</f>
        <v>2305</v>
      </c>
      <c r="C2307" t="s">
        <v>2562</v>
      </c>
      <c r="D2307" s="9" t="s">
        <v>3060</v>
      </c>
      <c r="E2307">
        <f>SUM(BIASA[[#This Row],[AWAL]]-BIASA[[#This Row],[KELUAR]])</f>
        <v>5</v>
      </c>
      <c r="F2307">
        <v>5</v>
      </c>
      <c r="G2307" t="str">
        <f>IFERROR(INDEX(masuk[CTN],MATCH("B"&amp;ROW()-ROWS($A$1:$A$2),masuk[id],0)),"")</f>
        <v/>
      </c>
      <c r="H2307">
        <f>SUMIF(keluar[concat],BIASA[[#This Row],[concat]],keluar[CTN])</f>
        <v>0</v>
      </c>
      <c r="I2307" s="16" t="str">
        <f>IF(BIASA[[#This Row],[CTN]]=BIASA[[#This Row],[AWAL]],"",BIASA[[#This Row],[CTN]])</f>
        <v/>
      </c>
    </row>
    <row r="2308" spans="1:9" x14ac:dyDescent="0.25">
      <c r="A2308" t="str">
        <f>LOWER(SUBSTITUTE(SUBSTITUTE(SUBSTITUTE(BIASA[[#This Row],[NAMA BARANG]]," ",""),"-",""),".",""))</f>
        <v>tempelankaca33d(3,5")</v>
      </c>
      <c r="B2308">
        <f>IF(BIASA[[#This Row],[CTN]]=0,"",COUNT($B$2:$B2307)+1)</f>
        <v>2306</v>
      </c>
      <c r="C2308" t="s">
        <v>2563</v>
      </c>
      <c r="D2308" s="9" t="s">
        <v>3061</v>
      </c>
      <c r="E2308">
        <f>SUM(BIASA[[#This Row],[AWAL]]-BIASA[[#This Row],[KELUAR]])</f>
        <v>1</v>
      </c>
      <c r="F2308">
        <v>1</v>
      </c>
      <c r="G2308" t="str">
        <f>IFERROR(INDEX(masuk[CTN],MATCH("B"&amp;ROW()-ROWS($A$1:$A$2),masuk[id],0)),"")</f>
        <v/>
      </c>
      <c r="H2308">
        <f>SUMIF(keluar[concat],BIASA[[#This Row],[concat]],keluar[CTN])</f>
        <v>0</v>
      </c>
      <c r="I2308" s="16" t="str">
        <f>IF(BIASA[[#This Row],[CTN]]=BIASA[[#This Row],[AWAL]],"",BIASA[[#This Row],[CTN]])</f>
        <v/>
      </c>
    </row>
    <row r="2309" spans="1:9" x14ac:dyDescent="0.25">
      <c r="A2309" t="str">
        <f>LOWER(SUBSTITUTE(SUBSTITUTE(SUBSTITUTE(BIASA[[#This Row],[NAMA BARANG]]," ",""),"-",""),".",""))</f>
        <v>tempelankaca35d(gantungankcl+tg)</v>
      </c>
      <c r="B2309">
        <f>IF(BIASA[[#This Row],[CTN]]=0,"",COUNT($B$2:$B2308)+1)</f>
        <v>2307</v>
      </c>
      <c r="C2309" t="s">
        <v>2564</v>
      </c>
      <c r="D2309" s="9" t="s">
        <v>3063</v>
      </c>
      <c r="E2309">
        <f>SUM(BIASA[[#This Row],[AWAL]]-BIASA[[#This Row],[KELUAR]])</f>
        <v>2</v>
      </c>
      <c r="F2309">
        <v>2</v>
      </c>
      <c r="G2309" t="str">
        <f>IFERROR(INDEX(masuk[CTN],MATCH("B"&amp;ROW()-ROWS($A$1:$A$2),masuk[id],0)),"")</f>
        <v/>
      </c>
      <c r="H2309">
        <f>SUMIF(keluar[concat],BIASA[[#This Row],[concat]],keluar[CTN])</f>
        <v>0</v>
      </c>
      <c r="I2309" s="16" t="str">
        <f>IF(BIASA[[#This Row],[CTN]]=BIASA[[#This Row],[AWAL]],"",BIASA[[#This Row],[CTN]])</f>
        <v/>
      </c>
    </row>
    <row r="2310" spans="1:9" x14ac:dyDescent="0.25">
      <c r="A2310" t="str">
        <f>LOWER(SUBSTITUTE(SUBSTITUTE(SUBSTITUTE(BIASA[[#This Row],[NAMA BARANG]]," ",""),"-",""),".",""))</f>
        <v>tempelankaca35d(gantungankcl+tg)</v>
      </c>
      <c r="B2310">
        <f>IF(BIASA[[#This Row],[CTN]]=0,"",COUNT($B$2:$B2309)+1)</f>
        <v>2308</v>
      </c>
      <c r="C2310" t="s">
        <v>2564</v>
      </c>
      <c r="D2310" s="9" t="s">
        <v>3062</v>
      </c>
      <c r="E2310">
        <f>SUM(BIASA[[#This Row],[AWAL]]-BIASA[[#This Row],[KELUAR]])</f>
        <v>1</v>
      </c>
      <c r="F2310">
        <v>1</v>
      </c>
      <c r="G2310" t="str">
        <f>IFERROR(INDEX(masuk[CTN],MATCH("B"&amp;ROW()-ROWS($A$1:$A$2),masuk[id],0)),"")</f>
        <v/>
      </c>
      <c r="H2310">
        <f>SUMIF(keluar[concat],BIASA[[#This Row],[concat]],keluar[CTN])</f>
        <v>0</v>
      </c>
      <c r="I2310" s="16" t="str">
        <f>IF(BIASA[[#This Row],[CTN]]=BIASA[[#This Row],[AWAL]],"",BIASA[[#This Row],[CTN]])</f>
        <v/>
      </c>
    </row>
    <row r="2311" spans="1:9" x14ac:dyDescent="0.25">
      <c r="A2311" t="str">
        <f>LOWER(SUBSTITUTE(SUBSTITUTE(SUBSTITUTE(BIASA[[#This Row],[NAMA BARANG]]," ",""),"-",""),".",""))</f>
        <v>tempelankaca4,5</v>
      </c>
      <c r="B2311">
        <f>IF(BIASA[[#This Row],[CTN]]=0,"",COUNT($B$2:$B2310)+1)</f>
        <v>2309</v>
      </c>
      <c r="C2311" t="s">
        <v>2565</v>
      </c>
      <c r="D2311" s="9" t="s">
        <v>3064</v>
      </c>
      <c r="E2311">
        <f>SUM(BIASA[[#This Row],[AWAL]]-BIASA[[#This Row],[KELUAR]])</f>
        <v>1</v>
      </c>
      <c r="F2311">
        <v>1</v>
      </c>
      <c r="G2311" t="str">
        <f>IFERROR(INDEX(masuk[CTN],MATCH("B"&amp;ROW()-ROWS($A$1:$A$2),masuk[id],0)),"")</f>
        <v/>
      </c>
      <c r="H2311">
        <f>SUMIF(keluar[concat],BIASA[[#This Row],[concat]],keluar[CTN])</f>
        <v>0</v>
      </c>
      <c r="I2311" s="16" t="str">
        <f>IF(BIASA[[#This Row],[CTN]]=BIASA[[#This Row],[AWAL]],"",BIASA[[#This Row],[CTN]])</f>
        <v/>
      </c>
    </row>
    <row r="2312" spans="1:9" x14ac:dyDescent="0.25">
      <c r="A2312" t="str">
        <f>LOWER(SUBSTITUTE(SUBSTITUTE(SUBSTITUTE(BIASA[[#This Row],[NAMA BARANG]]," ",""),"-",""),".",""))</f>
        <v>tempelankaca8</v>
      </c>
      <c r="B2312">
        <f>IF(BIASA[[#This Row],[CTN]]=0,"",COUNT($B$2:$B2311)+1)</f>
        <v>2310</v>
      </c>
      <c r="C2312" t="s">
        <v>2566</v>
      </c>
      <c r="D2312" s="9" t="s">
        <v>3065</v>
      </c>
      <c r="E2312">
        <f>SUM(BIASA[[#This Row],[AWAL]]-BIASA[[#This Row],[KELUAR]])</f>
        <v>2</v>
      </c>
      <c r="F2312">
        <v>2</v>
      </c>
      <c r="G2312" t="str">
        <f>IFERROR(INDEX(masuk[CTN],MATCH("B"&amp;ROW()-ROWS($A$1:$A$2),masuk[id],0)),"")</f>
        <v/>
      </c>
      <c r="H2312">
        <f>SUMIF(keluar[concat],BIASA[[#This Row],[concat]],keluar[CTN])</f>
        <v>0</v>
      </c>
      <c r="I2312" s="16" t="str">
        <f>IF(BIASA[[#This Row],[CTN]]=BIASA[[#This Row],[AWAL]],"",BIASA[[#This Row],[CTN]])</f>
        <v/>
      </c>
    </row>
    <row r="2313" spans="1:9" x14ac:dyDescent="0.25">
      <c r="A2313" t="str">
        <f>LOWER(SUBSTITUTE(SUBSTITUTE(SUBSTITUTE(BIASA[[#This Row],[NAMA BARANG]]," ",""),"-",""),".",""))</f>
        <v>tinta20mm(1line)</v>
      </c>
      <c r="B2313">
        <f>IF(BIASA[[#This Row],[CTN]]=0,"",COUNT($B$2:$B2312)+1)</f>
        <v>2311</v>
      </c>
      <c r="C2313" t="s">
        <v>2567</v>
      </c>
      <c r="D2313" s="9" t="s">
        <v>2838</v>
      </c>
      <c r="E2313">
        <f>SUM(BIASA[[#This Row],[AWAL]]-BIASA[[#This Row],[KELUAR]])</f>
        <v>2</v>
      </c>
      <c r="F2313">
        <v>2</v>
      </c>
      <c r="G2313" t="str">
        <f>IFERROR(INDEX(masuk[CTN],MATCH("B"&amp;ROW()-ROWS($A$1:$A$2),masuk[id],0)),"")</f>
        <v/>
      </c>
      <c r="H2313">
        <f>SUMIF(keluar[concat],BIASA[[#This Row],[concat]],keluar[CTN])</f>
        <v>0</v>
      </c>
      <c r="I2313" s="16" t="str">
        <f>IF(BIASA[[#This Row],[CTN]]=BIASA[[#This Row],[AWAL]],"",BIASA[[#This Row],[CTN]])</f>
        <v/>
      </c>
    </row>
    <row r="2314" spans="1:9" x14ac:dyDescent="0.25">
      <c r="A2314" t="str">
        <f>LOWER(SUBSTITUTE(SUBSTITUTE(SUBSTITUTE(BIASA[[#This Row],[NAMA BARANG]]," ",""),"-",""),".",""))</f>
        <v>tintadaishenb</v>
      </c>
      <c r="B2314">
        <f>IF(BIASA[[#This Row],[CTN]]=0,"",COUNT($B$2:$B2313)+1)</f>
        <v>2312</v>
      </c>
      <c r="C2314" t="s">
        <v>2568</v>
      </c>
      <c r="D2314" s="9" t="s">
        <v>214</v>
      </c>
      <c r="E2314">
        <f>SUM(BIASA[[#This Row],[AWAL]]-BIASA[[#This Row],[KELUAR]])</f>
        <v>9</v>
      </c>
      <c r="F2314">
        <v>9</v>
      </c>
      <c r="G2314" t="str">
        <f>IFERROR(INDEX(masuk[CTN],MATCH("B"&amp;ROW()-ROWS($A$1:$A$2),masuk[id],0)),"")</f>
        <v/>
      </c>
      <c r="H2314">
        <f>SUMIF(keluar[concat],BIASA[[#This Row],[concat]],keluar[CTN])</f>
        <v>0</v>
      </c>
      <c r="I2314" s="16" t="str">
        <f>IF(BIASA[[#This Row],[CTN]]=BIASA[[#This Row],[AWAL]],"",BIASA[[#This Row],[CTN]])</f>
        <v/>
      </c>
    </row>
    <row r="2315" spans="1:9" x14ac:dyDescent="0.25">
      <c r="A2315" t="str">
        <f>LOWER(SUBSTITUTE(SUBSTITUTE(SUBSTITUTE(BIASA[[#This Row],[NAMA BARANG]]," ",""),"-",""),".",""))</f>
        <v>tintadaishenu</v>
      </c>
      <c r="B2315">
        <f>IF(BIASA[[#This Row],[CTN]]=0,"",COUNT($B$2:$B2314)+1)</f>
        <v>2313</v>
      </c>
      <c r="C2315" t="s">
        <v>2569</v>
      </c>
      <c r="D2315" s="9" t="s">
        <v>214</v>
      </c>
      <c r="E2315">
        <f>SUM(BIASA[[#This Row],[AWAL]]-BIASA[[#This Row],[KELUAR]])</f>
        <v>18</v>
      </c>
      <c r="F2315">
        <v>18</v>
      </c>
      <c r="G2315" t="str">
        <f>IFERROR(INDEX(masuk[CTN],MATCH("B"&amp;ROW()-ROWS($A$1:$A$2),masuk[id],0)),"")</f>
        <v/>
      </c>
      <c r="H2315">
        <f>SUMIF(keluar[concat],BIASA[[#This Row],[concat]],keluar[CTN])</f>
        <v>0</v>
      </c>
      <c r="I2315" s="16" t="str">
        <f>IF(BIASA[[#This Row],[CTN]]=BIASA[[#This Row],[AWAL]],"",BIASA[[#This Row],[CTN]])</f>
        <v/>
      </c>
    </row>
    <row r="2316" spans="1:9" x14ac:dyDescent="0.25">
      <c r="A2316" t="str">
        <f>LOWER(SUBSTITUTE(SUBSTITUTE(SUBSTITUTE(BIASA[[#This Row],[NAMA BARANG]]," ",""),"-",""),".",""))</f>
        <v>tintadaishenu/b</v>
      </c>
      <c r="B2316">
        <f>IF(BIASA[[#This Row],[CTN]]=0,"",COUNT($B$2:$B2315)+1)</f>
        <v>2314</v>
      </c>
      <c r="C2316" t="s">
        <v>2570</v>
      </c>
      <c r="D2316" s="9" t="s">
        <v>214</v>
      </c>
      <c r="E2316">
        <f>SUM(BIASA[[#This Row],[AWAL]]-BIASA[[#This Row],[KELUAR]])</f>
        <v>21</v>
      </c>
      <c r="F2316">
        <v>21</v>
      </c>
      <c r="G2316" t="str">
        <f>IFERROR(INDEX(masuk[CTN],MATCH("B"&amp;ROW()-ROWS($A$1:$A$2),masuk[id],0)),"")</f>
        <v/>
      </c>
      <c r="H2316">
        <f>SUMIF(keluar[concat],BIASA[[#This Row],[concat]],keluar[CTN])</f>
        <v>0</v>
      </c>
      <c r="I2316" s="16" t="str">
        <f>IF(BIASA[[#This Row],[CTN]]=BIASA[[#This Row],[AWAL]],"",BIASA[[#This Row],[CTN]])</f>
        <v/>
      </c>
    </row>
    <row r="2317" spans="1:9" x14ac:dyDescent="0.25">
      <c r="A2317" t="str">
        <f>LOWER(SUBSTITUTE(SUBSTITUTE(SUBSTITUTE(BIASA[[#This Row],[NAMA BARANG]]," ",""),"-",""),".",""))</f>
        <v>tintahero</v>
      </c>
      <c r="B2317">
        <f>IF(BIASA[[#This Row],[CTN]]=0,"",COUNT($B$2:$B2316)+1)</f>
        <v>2315</v>
      </c>
      <c r="C2317" t="s">
        <v>2571</v>
      </c>
      <c r="D2317" s="9" t="s">
        <v>214</v>
      </c>
      <c r="E2317">
        <f>SUM(BIASA[[#This Row],[AWAL]]-BIASA[[#This Row],[KELUAR]])</f>
        <v>4</v>
      </c>
      <c r="F2317">
        <v>4</v>
      </c>
      <c r="G2317" t="str">
        <f>IFERROR(INDEX(masuk[CTN],MATCH("B"&amp;ROW()-ROWS($A$1:$A$2),masuk[id],0)),"")</f>
        <v/>
      </c>
      <c r="H2317">
        <f>SUMIF(keluar[concat],BIASA[[#This Row],[concat]],keluar[CTN])</f>
        <v>0</v>
      </c>
      <c r="I2317" s="16" t="str">
        <f>IF(BIASA[[#This Row],[CTN]]=BIASA[[#This Row],[AWAL]],"",BIASA[[#This Row],[CTN]])</f>
        <v/>
      </c>
    </row>
    <row r="2318" spans="1:9" x14ac:dyDescent="0.25">
      <c r="A2318" t="str">
        <f>LOWER(SUBSTITUTE(SUBSTITUTE(SUBSTITUTE(BIASA[[#This Row],[NAMA BARANG]]," ",""),"-",""),".",""))</f>
        <v>tipeex0425b/25/4</v>
      </c>
      <c r="B2318">
        <f>IF(BIASA[[#This Row],[CTN]]=0,"",COUNT($B$2:$B2317)+1)</f>
        <v>2316</v>
      </c>
      <c r="C2318" t="s">
        <v>2572</v>
      </c>
      <c r="D2318" s="9" t="s">
        <v>231</v>
      </c>
      <c r="E2318">
        <f>SUM(BIASA[[#This Row],[AWAL]]-BIASA[[#This Row],[KELUAR]])</f>
        <v>1</v>
      </c>
      <c r="F2318">
        <v>1</v>
      </c>
      <c r="G2318" t="str">
        <f>IFERROR(INDEX(masuk[CTN],MATCH("B"&amp;ROW()-ROWS($A$1:$A$2),masuk[id],0)),"")</f>
        <v/>
      </c>
      <c r="H2318">
        <f>SUMIF(keluar[concat],BIASA[[#This Row],[concat]],keluar[CTN])</f>
        <v>0</v>
      </c>
      <c r="I2318" s="16" t="str">
        <f>IF(BIASA[[#This Row],[CTN]]=BIASA[[#This Row],[AWAL]],"",BIASA[[#This Row],[CTN]])</f>
        <v/>
      </c>
    </row>
    <row r="2319" spans="1:9" x14ac:dyDescent="0.25">
      <c r="A2319" t="str">
        <f>LOWER(SUBSTITUTE(SUBSTITUTE(SUBSTITUTE(BIASA[[#This Row],[NAMA BARANG]]," ",""),"-",""),".",""))</f>
        <v>tipeex0807pr</v>
      </c>
      <c r="B2319">
        <f>IF(BIASA[[#This Row],[CTN]]=0,"",COUNT($B$2:$B2318)+1)</f>
        <v>2317</v>
      </c>
      <c r="C2319" t="s">
        <v>2574</v>
      </c>
      <c r="D2319" s="9" t="s">
        <v>2857</v>
      </c>
      <c r="E2319">
        <f>SUM(BIASA[[#This Row],[AWAL]]-BIASA[[#This Row],[KELUAR]])</f>
        <v>3</v>
      </c>
      <c r="F2319">
        <v>4</v>
      </c>
      <c r="G2319" t="str">
        <f>IFERROR(INDEX(masuk[CTN],MATCH("B"&amp;ROW()-ROWS($A$1:$A$2),masuk[id],0)),"")</f>
        <v/>
      </c>
      <c r="H2319">
        <f>SUMIF(keluar[concat],BIASA[[#This Row],[concat]],keluar[CTN])</f>
        <v>1</v>
      </c>
      <c r="I2319" s="16">
        <f>IF(BIASA[[#This Row],[CTN]]=BIASA[[#This Row],[AWAL]],"",BIASA[[#This Row],[CTN]])</f>
        <v>3</v>
      </c>
    </row>
    <row r="2320" spans="1:9" x14ac:dyDescent="0.25">
      <c r="A2320" t="str">
        <f>LOWER(SUBSTITUTE(SUBSTITUTE(SUBSTITUTE(BIASA[[#This Row],[NAMA BARANG]]," ",""),"-",""),".",""))</f>
        <v>tipeex0808hkitty</v>
      </c>
      <c r="B2320">
        <f>IF(BIASA[[#This Row],[CTN]]=0,"",COUNT($B$2:$B2319)+1)</f>
        <v>2318</v>
      </c>
      <c r="C2320" t="s">
        <v>2575</v>
      </c>
      <c r="D2320" s="9" t="s">
        <v>2857</v>
      </c>
      <c r="E2320">
        <f>SUM(BIASA[[#This Row],[AWAL]]-BIASA[[#This Row],[KELUAR]])</f>
        <v>7</v>
      </c>
      <c r="F2320">
        <v>8</v>
      </c>
      <c r="G2320" t="str">
        <f>IFERROR(INDEX(masuk[CTN],MATCH("B"&amp;ROW()-ROWS($A$1:$A$2),masuk[id],0)),"")</f>
        <v/>
      </c>
      <c r="H2320">
        <f>SUMIF(keluar[concat],BIASA[[#This Row],[concat]],keluar[CTN])</f>
        <v>1</v>
      </c>
      <c r="I2320" s="16">
        <f>IF(BIASA[[#This Row],[CTN]]=BIASA[[#This Row],[AWAL]],"",BIASA[[#This Row],[CTN]])</f>
        <v>7</v>
      </c>
    </row>
    <row r="2321" spans="1:9" x14ac:dyDescent="0.25">
      <c r="A2321" t="str">
        <f>LOWER(SUBSTITUTE(SUBSTITUTE(SUBSTITUTE(BIASA[[#This Row],[NAMA BARANG]]," ",""),"-",""),".",""))</f>
        <v>tipeex1001(3)/240(2)</v>
      </c>
      <c r="B2321">
        <f>IF(BIASA[[#This Row],[CTN]]=0,"",COUNT($B$2:$B2320)+1)</f>
        <v>2319</v>
      </c>
      <c r="C2321" t="s">
        <v>2576</v>
      </c>
      <c r="D2321" s="9" t="s">
        <v>2795</v>
      </c>
      <c r="E2321">
        <f>SUM(BIASA[[#This Row],[AWAL]]-BIASA[[#This Row],[KELUAR]])</f>
        <v>5</v>
      </c>
      <c r="F2321">
        <v>5</v>
      </c>
      <c r="G2321" t="str">
        <f>IFERROR(INDEX(masuk[CTN],MATCH("B"&amp;ROW()-ROWS($A$1:$A$2),masuk[id],0)),"")</f>
        <v/>
      </c>
      <c r="H2321">
        <f>SUMIF(keluar[concat],BIASA[[#This Row],[concat]],keluar[CTN])</f>
        <v>0</v>
      </c>
      <c r="I2321" s="16" t="str">
        <f>IF(BIASA[[#This Row],[CTN]]=BIASA[[#This Row],[AWAL]],"",BIASA[[#This Row],[CTN]])</f>
        <v/>
      </c>
    </row>
    <row r="2322" spans="1:9" x14ac:dyDescent="0.25">
      <c r="A2322" t="str">
        <f>LOWER(SUBSTITUTE(SUBSTITUTE(SUBSTITUTE(BIASA[[#This Row],[NAMA BARANG]]," ",""),"-",""),".",""))</f>
        <v>tipeex1002(13)/3010(8)</v>
      </c>
      <c r="B2322">
        <f>IF(BIASA[[#This Row],[CTN]]=0,"",COUNT($B$2:$B2321)+1)</f>
        <v>2320</v>
      </c>
      <c r="C2322" t="s">
        <v>2577</v>
      </c>
      <c r="E2322">
        <f>SUM(BIASA[[#This Row],[AWAL]]-BIASA[[#This Row],[KELUAR]])</f>
        <v>21</v>
      </c>
      <c r="F2322">
        <v>21</v>
      </c>
      <c r="G2322" t="str">
        <f>IFERROR(INDEX(masuk[CTN],MATCH("B"&amp;ROW()-ROWS($A$1:$A$2),masuk[id],0)),"")</f>
        <v/>
      </c>
      <c r="H2322">
        <f>SUMIF(keluar[concat],BIASA[[#This Row],[concat]],keluar[CTN])</f>
        <v>0</v>
      </c>
      <c r="I2322" s="16" t="str">
        <f>IF(BIASA[[#This Row],[CTN]]=BIASA[[#This Row],[AWAL]],"",BIASA[[#This Row],[CTN]])</f>
        <v/>
      </c>
    </row>
    <row r="2323" spans="1:9" x14ac:dyDescent="0.25">
      <c r="A2323" t="str">
        <f>LOWER(SUBSTITUTE(SUBSTITUTE(SUBSTITUTE(BIASA[[#This Row],[NAMA BARANG]]," ",""),"-",""),".",""))</f>
        <v>tipeex1005(9)/3009(6)</v>
      </c>
      <c r="B2323">
        <f>IF(BIASA[[#This Row],[CTN]]=0,"",COUNT($B$2:$B2322)+1)</f>
        <v>2321</v>
      </c>
      <c r="C2323" t="s">
        <v>2578</v>
      </c>
      <c r="E2323">
        <f>SUM(BIASA[[#This Row],[AWAL]]-BIASA[[#This Row],[KELUAR]])</f>
        <v>15</v>
      </c>
      <c r="F2323">
        <v>15</v>
      </c>
      <c r="G2323" t="str">
        <f>IFERROR(INDEX(masuk[CTN],MATCH("B"&amp;ROW()-ROWS($A$1:$A$2),masuk[id],0)),"")</f>
        <v/>
      </c>
      <c r="H2323">
        <f>SUMIF(keluar[concat],BIASA[[#This Row],[concat]],keluar[CTN])</f>
        <v>0</v>
      </c>
      <c r="I2323" s="16" t="str">
        <f>IF(BIASA[[#This Row],[CTN]]=BIASA[[#This Row],[AWAL]],"",BIASA[[#This Row],[CTN]])</f>
        <v/>
      </c>
    </row>
    <row r="2324" spans="1:9" x14ac:dyDescent="0.25">
      <c r="A2324" t="str">
        <f>LOWER(SUBSTITUTE(SUBSTITUTE(SUBSTITUTE(BIASA[[#This Row],[NAMA BARANG]]," ",""),"-",""),".",""))</f>
        <v>tipeex1007(8)/1009(9)</v>
      </c>
      <c r="B2324">
        <f>IF(BIASA[[#This Row],[CTN]]=0,"",COUNT($B$2:$B2323)+1)</f>
        <v>2322</v>
      </c>
      <c r="C2324" t="s">
        <v>2579</v>
      </c>
      <c r="E2324">
        <f>SUM(BIASA[[#This Row],[AWAL]]-BIASA[[#This Row],[KELUAR]])</f>
        <v>17</v>
      </c>
      <c r="F2324">
        <v>17</v>
      </c>
      <c r="G2324" t="str">
        <f>IFERROR(INDEX(masuk[CTN],MATCH("B"&amp;ROW()-ROWS($A$1:$A$2),masuk[id],0)),"")</f>
        <v/>
      </c>
      <c r="H2324">
        <f>SUMIF(keluar[concat],BIASA[[#This Row],[concat]],keluar[CTN])</f>
        <v>0</v>
      </c>
      <c r="I2324" s="16" t="str">
        <f>IF(BIASA[[#This Row],[CTN]]=BIASA[[#This Row],[AWAL]],"",BIASA[[#This Row],[CTN]])</f>
        <v/>
      </c>
    </row>
    <row r="2325" spans="1:9" x14ac:dyDescent="0.25">
      <c r="A2325" t="str">
        <f>LOWER(SUBSTITUTE(SUBSTITUTE(SUBSTITUTE(BIASA[[#This Row],[NAMA BARANG]]," ",""),"-",""),".",""))</f>
        <v>tipeex1291</v>
      </c>
      <c r="B2325">
        <f>IF(BIASA[[#This Row],[CTN]]=0,"",COUNT($B$2:$B2324)+1)</f>
        <v>2323</v>
      </c>
      <c r="C2325" t="s">
        <v>2580</v>
      </c>
      <c r="D2325" s="9" t="s">
        <v>233</v>
      </c>
      <c r="E2325">
        <f>SUM(BIASA[[#This Row],[AWAL]]-BIASA[[#This Row],[KELUAR]])</f>
        <v>55</v>
      </c>
      <c r="F2325">
        <v>55</v>
      </c>
      <c r="G2325" t="str">
        <f>IFERROR(INDEX(masuk[CTN],MATCH("B"&amp;ROW()-ROWS($A$1:$A$2),masuk[id],0)),"")</f>
        <v/>
      </c>
      <c r="H2325">
        <f>SUMIF(keluar[concat],BIASA[[#This Row],[concat]],keluar[CTN])</f>
        <v>0</v>
      </c>
      <c r="I2325" s="16" t="str">
        <f>IF(BIASA[[#This Row],[CTN]]=BIASA[[#This Row],[AWAL]],"",BIASA[[#This Row],[CTN]])</f>
        <v/>
      </c>
    </row>
    <row r="2326" spans="1:9" x14ac:dyDescent="0.25">
      <c r="A2326" t="str">
        <f>LOWER(SUBSTITUTE(SUBSTITUTE(SUBSTITUTE(BIASA[[#This Row],[NAMA BARANG]]," ",""),"-",""),".",""))</f>
        <v>tipeex136(12)/202(13)</v>
      </c>
      <c r="B2326">
        <f>IF(BIASA[[#This Row],[CTN]]=0,"",COUNT($B$2:$B2325)+1)</f>
        <v>2324</v>
      </c>
      <c r="C2326" t="s">
        <v>2581</v>
      </c>
      <c r="E2326">
        <f>SUM(BIASA[[#This Row],[AWAL]]-BIASA[[#This Row],[KELUAR]])</f>
        <v>25</v>
      </c>
      <c r="F2326">
        <v>25</v>
      </c>
      <c r="G2326" t="str">
        <f>IFERROR(INDEX(masuk[CTN],MATCH("B"&amp;ROW()-ROWS($A$1:$A$2),masuk[id],0)),"")</f>
        <v/>
      </c>
      <c r="H2326">
        <f>SUMIF(keluar[concat],BIASA[[#This Row],[concat]],keluar[CTN])</f>
        <v>0</v>
      </c>
      <c r="I2326" s="16" t="str">
        <f>IF(BIASA[[#This Row],[CTN]]=BIASA[[#This Row],[AWAL]],"",BIASA[[#This Row],[CTN]])</f>
        <v/>
      </c>
    </row>
    <row r="2327" spans="1:9" x14ac:dyDescent="0.25">
      <c r="A2327" t="str">
        <f>LOWER(SUBSTITUTE(SUBSTITUTE(SUBSTITUTE(BIASA[[#This Row],[NAMA BARANG]]," ",""),"-",""),".",""))</f>
        <v>tipeex1878dos</v>
      </c>
      <c r="B2327">
        <f>IF(BIASA[[#This Row],[CTN]]=0,"",COUNT($B$2:$B2326)+1)</f>
        <v>2325</v>
      </c>
      <c r="C2327" t="s">
        <v>2582</v>
      </c>
      <c r="D2327" s="9" t="s">
        <v>216</v>
      </c>
      <c r="E2327">
        <f>SUM(BIASA[[#This Row],[AWAL]]-BIASA[[#This Row],[KELUAR]])</f>
        <v>137</v>
      </c>
      <c r="F2327">
        <v>137</v>
      </c>
      <c r="G2327" t="str">
        <f>IFERROR(INDEX(masuk[CTN],MATCH("B"&amp;ROW()-ROWS($A$1:$A$2),masuk[id],0)),"")</f>
        <v/>
      </c>
      <c r="H2327">
        <f>SUMIF(keluar[concat],BIASA[[#This Row],[concat]],keluar[CTN])</f>
        <v>0</v>
      </c>
      <c r="I2327" s="16" t="str">
        <f>IF(BIASA[[#This Row],[CTN]]=BIASA[[#This Row],[AWAL]],"",BIASA[[#This Row],[CTN]])</f>
        <v/>
      </c>
    </row>
    <row r="2328" spans="1:9" x14ac:dyDescent="0.25">
      <c r="A2328" t="str">
        <f>LOWER(SUBSTITUTE(SUBSTITUTE(SUBSTITUTE(BIASA[[#This Row],[NAMA BARANG]]," ",""),"-",""),".",""))</f>
        <v>tipeex1878mika</v>
      </c>
      <c r="B2328">
        <f>IF(BIASA[[#This Row],[CTN]]=0,"",COUNT($B$2:$B2327)+1)</f>
        <v>2326</v>
      </c>
      <c r="C2328" t="s">
        <v>2583</v>
      </c>
      <c r="E2328">
        <f>SUM(BIASA[[#This Row],[AWAL]]-BIASA[[#This Row],[KELUAR]])</f>
        <v>29</v>
      </c>
      <c r="F2328">
        <v>29</v>
      </c>
      <c r="G2328" t="str">
        <f>IFERROR(INDEX(masuk[CTN],MATCH("B"&amp;ROW()-ROWS($A$1:$A$2),masuk[id],0)),"")</f>
        <v/>
      </c>
      <c r="H2328">
        <f>SUMIF(keluar[concat],BIASA[[#This Row],[concat]],keluar[CTN])</f>
        <v>0</v>
      </c>
      <c r="I2328" s="16" t="str">
        <f>IF(BIASA[[#This Row],[CTN]]=BIASA[[#This Row],[AWAL]],"",BIASA[[#This Row],[CTN]])</f>
        <v/>
      </c>
    </row>
    <row r="2329" spans="1:9" x14ac:dyDescent="0.25">
      <c r="A2329" t="str">
        <f>LOWER(SUBSTITUTE(SUBSTITUTE(SUBSTITUTE(BIASA[[#This Row],[NAMA BARANG]]," ",""),"-",""),".",""))</f>
        <v>tipeex203</v>
      </c>
      <c r="B2329">
        <f>IF(BIASA[[#This Row],[CTN]]=0,"",COUNT($B$2:$B2328)+1)</f>
        <v>2327</v>
      </c>
      <c r="C2329" t="s">
        <v>2584</v>
      </c>
      <c r="E2329">
        <f>SUM(BIASA[[#This Row],[AWAL]]-BIASA[[#This Row],[KELUAR]])</f>
        <v>2</v>
      </c>
      <c r="F2329">
        <v>2</v>
      </c>
      <c r="G2329" t="str">
        <f>IFERROR(INDEX(masuk[CTN],MATCH("B"&amp;ROW()-ROWS($A$1:$A$2),masuk[id],0)),"")</f>
        <v/>
      </c>
      <c r="H2329">
        <f>SUMIF(keluar[concat],BIASA[[#This Row],[concat]],keluar[CTN])</f>
        <v>0</v>
      </c>
      <c r="I2329" s="16" t="str">
        <f>IF(BIASA[[#This Row],[CTN]]=BIASA[[#This Row],[AWAL]],"",BIASA[[#This Row],[CTN]])</f>
        <v/>
      </c>
    </row>
    <row r="2330" spans="1:9" x14ac:dyDescent="0.25">
      <c r="A2330" t="str">
        <f>LOWER(SUBSTITUTE(SUBSTITUTE(SUBSTITUTE(BIASA[[#This Row],[NAMA BARANG]]," ",""),"-",""),".",""))</f>
        <v>tipeex2201(53)/241(35)</v>
      </c>
      <c r="B2330">
        <f>IF(BIASA[[#This Row],[CTN]]=0,"",COUNT($B$2:$B2329)+1)</f>
        <v>2328</v>
      </c>
      <c r="C2330" t="s">
        <v>2585</v>
      </c>
      <c r="D2330" s="9" t="s">
        <v>3066</v>
      </c>
      <c r="E2330">
        <f>SUM(BIASA[[#This Row],[AWAL]]-BIASA[[#This Row],[KELUAR]])</f>
        <v>88</v>
      </c>
      <c r="F2330">
        <v>88</v>
      </c>
      <c r="G2330" t="str">
        <f>IFERROR(INDEX(masuk[CTN],MATCH("B"&amp;ROW()-ROWS($A$1:$A$2),masuk[id],0)),"")</f>
        <v/>
      </c>
      <c r="H2330">
        <f>SUMIF(keluar[concat],BIASA[[#This Row],[concat]],keluar[CTN])</f>
        <v>0</v>
      </c>
      <c r="I2330" s="16" t="str">
        <f>IF(BIASA[[#This Row],[CTN]]=BIASA[[#This Row],[AWAL]],"",BIASA[[#This Row],[CTN]])</f>
        <v/>
      </c>
    </row>
    <row r="2331" spans="1:9" x14ac:dyDescent="0.25">
      <c r="A2331" t="str">
        <f>LOWER(SUBSTITUTE(SUBSTITUTE(SUBSTITUTE(BIASA[[#This Row],[NAMA BARANG]]," ",""),"-",""),".",""))</f>
        <v>tipeex2264(24pc)</v>
      </c>
      <c r="B2331">
        <f>IF(BIASA[[#This Row],[CTN]]=0,"",COUNT($B$2:$B2330)+1)</f>
        <v>2329</v>
      </c>
      <c r="C2331" t="s">
        <v>2586</v>
      </c>
      <c r="D2331" s="9" t="s">
        <v>2782</v>
      </c>
      <c r="E2331">
        <f>SUM(BIASA[[#This Row],[AWAL]]-BIASA[[#This Row],[KELUAR]])</f>
        <v>35</v>
      </c>
      <c r="F2331">
        <v>35</v>
      </c>
      <c r="G2331" t="str">
        <f>IFERROR(INDEX(masuk[CTN],MATCH("B"&amp;ROW()-ROWS($A$1:$A$2),masuk[id],0)),"")</f>
        <v/>
      </c>
      <c r="H2331">
        <f>SUMIF(keluar[concat],BIASA[[#This Row],[concat]],keluar[CTN])</f>
        <v>0</v>
      </c>
      <c r="I2331" s="16" t="str">
        <f>IF(BIASA[[#This Row],[CTN]]=BIASA[[#This Row],[AWAL]],"",BIASA[[#This Row],[CTN]])</f>
        <v/>
      </c>
    </row>
    <row r="2332" spans="1:9" x14ac:dyDescent="0.25">
      <c r="A2332" t="str">
        <f>LOWER(SUBSTITUTE(SUBSTITUTE(SUBSTITUTE(BIASA[[#This Row],[NAMA BARANG]]," ",""),"-",""),".",""))</f>
        <v>tipeex242(14)/968(2)</v>
      </c>
      <c r="B2332">
        <f>IF(BIASA[[#This Row],[CTN]]=0,"",COUNT($B$2:$B2331)+1)</f>
        <v>2330</v>
      </c>
      <c r="C2332" t="s">
        <v>2587</v>
      </c>
      <c r="D2332" s="9" t="s">
        <v>231</v>
      </c>
      <c r="E2332">
        <f>SUM(BIASA[[#This Row],[AWAL]]-BIASA[[#This Row],[KELUAR]])</f>
        <v>16</v>
      </c>
      <c r="F2332">
        <v>16</v>
      </c>
      <c r="G2332" t="str">
        <f>IFERROR(INDEX(masuk[CTN],MATCH("B"&amp;ROW()-ROWS($A$1:$A$2),masuk[id],0)),"")</f>
        <v/>
      </c>
      <c r="H2332">
        <f>SUMIF(keluar[concat],BIASA[[#This Row],[concat]],keluar[CTN])</f>
        <v>0</v>
      </c>
      <c r="I2332" s="16" t="str">
        <f>IF(BIASA[[#This Row],[CTN]]=BIASA[[#This Row],[AWAL]],"",BIASA[[#This Row],[CTN]])</f>
        <v/>
      </c>
    </row>
    <row r="2333" spans="1:9" x14ac:dyDescent="0.25">
      <c r="A2333" t="str">
        <f>LOWER(SUBSTITUTE(SUBSTITUTE(SUBSTITUTE(BIASA[[#This Row],[NAMA BARANG]]," ",""),"-",""),".",""))</f>
        <v>tipeex264(2)</v>
      </c>
      <c r="B2333">
        <f>IF(BIASA[[#This Row],[CTN]]=0,"",COUNT($B$2:$B2332)+1)</f>
        <v>2331</v>
      </c>
      <c r="C2333" t="s">
        <v>2588</v>
      </c>
      <c r="D2333" s="9" t="s">
        <v>2782</v>
      </c>
      <c r="E2333">
        <f>SUM(BIASA[[#This Row],[AWAL]]-BIASA[[#This Row],[KELUAR]])</f>
        <v>2</v>
      </c>
      <c r="F2333">
        <v>2</v>
      </c>
      <c r="G2333" t="str">
        <f>IFERROR(INDEX(masuk[CTN],MATCH("B"&amp;ROW()-ROWS($A$1:$A$2),masuk[id],0)),"")</f>
        <v/>
      </c>
      <c r="H2333">
        <f>SUMIF(keluar[concat],BIASA[[#This Row],[concat]],keluar[CTN])</f>
        <v>0</v>
      </c>
      <c r="I2333" s="16" t="str">
        <f>IF(BIASA[[#This Row],[CTN]]=BIASA[[#This Row],[AWAL]],"",BIASA[[#This Row],[CTN]])</f>
        <v/>
      </c>
    </row>
    <row r="2334" spans="1:9" x14ac:dyDescent="0.25">
      <c r="A2334" t="str">
        <f>LOWER(SUBSTITUTE(SUBSTITUTE(SUBSTITUTE(BIASA[[#This Row],[NAMA BARANG]]," ",""),"-",""),".",""))</f>
        <v>tipeex3003(6)/3006(9)</v>
      </c>
      <c r="B2334">
        <f>IF(BIASA[[#This Row],[CTN]]=0,"",COUNT($B$2:$B2333)+1)</f>
        <v>2332</v>
      </c>
      <c r="C2334" t="s">
        <v>2589</v>
      </c>
      <c r="D2334" s="9" t="s">
        <v>231</v>
      </c>
      <c r="E2334">
        <f>SUM(BIASA[[#This Row],[AWAL]]-BIASA[[#This Row],[KELUAR]])</f>
        <v>15</v>
      </c>
      <c r="F2334">
        <v>15</v>
      </c>
      <c r="G2334" t="str">
        <f>IFERROR(INDEX(masuk[CTN],MATCH("B"&amp;ROW()-ROWS($A$1:$A$2),masuk[id],0)),"")</f>
        <v/>
      </c>
      <c r="H2334">
        <f>SUMIF(keluar[concat],BIASA[[#This Row],[concat]],keluar[CTN])</f>
        <v>0</v>
      </c>
      <c r="I2334" s="16" t="str">
        <f>IF(BIASA[[#This Row],[CTN]]=BIASA[[#This Row],[AWAL]],"",BIASA[[#This Row],[CTN]])</f>
        <v/>
      </c>
    </row>
    <row r="2335" spans="1:9" x14ac:dyDescent="0.25">
      <c r="A2335" t="str">
        <f>LOWER(SUBSTITUTE(SUBSTITUTE(SUBSTITUTE(BIASA[[#This Row],[NAMA BARANG]]," ",""),"-",""),".",""))</f>
        <v>tipeex3005(6)/302(17)</v>
      </c>
      <c r="B2335">
        <f>IF(BIASA[[#This Row],[CTN]]=0,"",COUNT($B$2:$B2334)+1)</f>
        <v>2333</v>
      </c>
      <c r="C2335" t="s">
        <v>2590</v>
      </c>
      <c r="D2335" s="9" t="s">
        <v>231</v>
      </c>
      <c r="E2335">
        <f>SUM(BIASA[[#This Row],[AWAL]]-BIASA[[#This Row],[KELUAR]])</f>
        <v>23</v>
      </c>
      <c r="F2335">
        <v>23</v>
      </c>
      <c r="G2335" t="str">
        <f>IFERROR(INDEX(masuk[CTN],MATCH("B"&amp;ROW()-ROWS($A$1:$A$2),masuk[id],0)),"")</f>
        <v/>
      </c>
      <c r="H2335">
        <f>SUMIF(keluar[concat],BIASA[[#This Row],[concat]],keluar[CTN])</f>
        <v>0</v>
      </c>
      <c r="I2335" s="16" t="str">
        <f>IF(BIASA[[#This Row],[CTN]]=BIASA[[#This Row],[AWAL]],"",BIASA[[#This Row],[CTN]])</f>
        <v/>
      </c>
    </row>
    <row r="2336" spans="1:9" x14ac:dyDescent="0.25">
      <c r="A2336" t="str">
        <f>LOWER(SUBSTITUTE(SUBSTITUTE(SUBSTITUTE(BIASA[[#This Row],[NAMA BARANG]]," ",""),"-",""),".",""))</f>
        <v>tipeex313</v>
      </c>
      <c r="B2336">
        <f>IF(BIASA[[#This Row],[CTN]]=0,"",COUNT($B$2:$B2335)+1)</f>
        <v>2334</v>
      </c>
      <c r="C2336" t="s">
        <v>2591</v>
      </c>
      <c r="E2336">
        <f>SUM(BIASA[[#This Row],[AWAL]]-BIASA[[#This Row],[KELUAR]])</f>
        <v>1</v>
      </c>
      <c r="F2336">
        <v>1</v>
      </c>
      <c r="G2336" t="str">
        <f>IFERROR(INDEX(masuk[CTN],MATCH("B"&amp;ROW()-ROWS($A$1:$A$2),masuk[id],0)),"")</f>
        <v/>
      </c>
      <c r="H2336">
        <f>SUMIF(keluar[concat],BIASA[[#This Row],[concat]],keluar[CTN])</f>
        <v>0</v>
      </c>
      <c r="I2336" s="16" t="str">
        <f>IF(BIASA[[#This Row],[CTN]]=BIASA[[#This Row],[AWAL]],"",BIASA[[#This Row],[CTN]])</f>
        <v/>
      </c>
    </row>
    <row r="2337" spans="1:9" x14ac:dyDescent="0.25">
      <c r="A2337" t="str">
        <f>LOWER(SUBSTITUTE(SUBSTITUTE(SUBSTITUTE(BIASA[[#This Row],[NAMA BARANG]]," ",""),"-",""),".",""))</f>
        <v>tipeex328/338</v>
      </c>
      <c r="B2337">
        <f>IF(BIASA[[#This Row],[CTN]]=0,"",COUNT($B$2:$B2336)+1)</f>
        <v>2335</v>
      </c>
      <c r="C2337" t="s">
        <v>2592</v>
      </c>
      <c r="D2337" s="9" t="s">
        <v>2795</v>
      </c>
      <c r="E2337">
        <f>SUM(BIASA[[#This Row],[AWAL]]-BIASA[[#This Row],[KELUAR]])</f>
        <v>1</v>
      </c>
      <c r="F2337">
        <v>1</v>
      </c>
      <c r="G2337" t="str">
        <f>IFERROR(INDEX(masuk[CTN],MATCH("B"&amp;ROW()-ROWS($A$1:$A$2),masuk[id],0)),"")</f>
        <v/>
      </c>
      <c r="H2337">
        <f>SUMIF(keluar[concat],BIASA[[#This Row],[concat]],keluar[CTN])</f>
        <v>0</v>
      </c>
      <c r="I2337" s="16" t="str">
        <f>IF(BIASA[[#This Row],[CTN]]=BIASA[[#This Row],[AWAL]],"",BIASA[[#This Row],[CTN]])</f>
        <v/>
      </c>
    </row>
    <row r="2338" spans="1:9" x14ac:dyDescent="0.25">
      <c r="A2338" t="str">
        <f>LOWER(SUBSTITUTE(SUBSTITUTE(SUBSTITUTE(BIASA[[#This Row],[NAMA BARANG]]," ",""),"-",""),".",""))</f>
        <v>tipeex351</v>
      </c>
      <c r="B2338">
        <f>IF(BIASA[[#This Row],[CTN]]=0,"",COUNT($B$2:$B2337)+1)</f>
        <v>2336</v>
      </c>
      <c r="C2338" t="s">
        <v>2593</v>
      </c>
      <c r="D2338" s="9" t="s">
        <v>2960</v>
      </c>
      <c r="E2338">
        <f>SUM(BIASA[[#This Row],[AWAL]]-BIASA[[#This Row],[KELUAR]])</f>
        <v>1</v>
      </c>
      <c r="F2338">
        <v>1</v>
      </c>
      <c r="G2338" t="str">
        <f>IFERROR(INDEX(masuk[CTN],MATCH("B"&amp;ROW()-ROWS($A$1:$A$2),masuk[id],0)),"")</f>
        <v/>
      </c>
      <c r="H2338">
        <f>SUMIF(keluar[concat],BIASA[[#This Row],[concat]],keluar[CTN])</f>
        <v>0</v>
      </c>
      <c r="I2338" s="16" t="str">
        <f>IF(BIASA[[#This Row],[CTN]]=BIASA[[#This Row],[AWAL]],"",BIASA[[#This Row],[CTN]])</f>
        <v/>
      </c>
    </row>
    <row r="2339" spans="1:9" x14ac:dyDescent="0.25">
      <c r="A2339" t="str">
        <f>LOWER(SUBSTITUTE(SUBSTITUTE(SUBSTITUTE(BIASA[[#This Row],[NAMA BARANG]]," ",""),"-",""),".",""))</f>
        <v>tipeex358</v>
      </c>
      <c r="B2339">
        <f>IF(BIASA[[#This Row],[CTN]]=0,"",COUNT($B$2:$B2338)+1)</f>
        <v>2337</v>
      </c>
      <c r="C2339" t="s">
        <v>2594</v>
      </c>
      <c r="D2339" s="9" t="s">
        <v>231</v>
      </c>
      <c r="E2339">
        <f>SUM(BIASA[[#This Row],[AWAL]]-BIASA[[#This Row],[KELUAR]])</f>
        <v>2</v>
      </c>
      <c r="F2339">
        <v>2</v>
      </c>
      <c r="G2339" t="str">
        <f>IFERROR(INDEX(masuk[CTN],MATCH("B"&amp;ROW()-ROWS($A$1:$A$2),masuk[id],0)),"")</f>
        <v/>
      </c>
      <c r="H2339">
        <f>SUMIF(keluar[concat],BIASA[[#This Row],[concat]],keluar[CTN])</f>
        <v>0</v>
      </c>
      <c r="I2339" s="16" t="str">
        <f>IF(BIASA[[#This Row],[CTN]]=BIASA[[#This Row],[AWAL]],"",BIASA[[#This Row],[CTN]])</f>
        <v/>
      </c>
    </row>
    <row r="2340" spans="1:9" x14ac:dyDescent="0.25">
      <c r="A2340" t="str">
        <f>LOWER(SUBSTITUTE(SUBSTITUTE(SUBSTITUTE(BIASA[[#This Row],[NAMA BARANG]]," ",""),"-",""),".",""))</f>
        <v>tipeex636(36)</v>
      </c>
      <c r="B2340">
        <f>IF(BIASA[[#This Row],[CTN]]=0,"",COUNT($B$2:$B2339)+1)</f>
        <v>2338</v>
      </c>
      <c r="C2340" t="s">
        <v>2595</v>
      </c>
      <c r="D2340" s="9" t="s">
        <v>231</v>
      </c>
      <c r="E2340">
        <f>SUM(BIASA[[#This Row],[AWAL]]-BIASA[[#This Row],[KELUAR]])</f>
        <v>36</v>
      </c>
      <c r="F2340">
        <v>36</v>
      </c>
      <c r="G2340" t="str">
        <f>IFERROR(INDEX(masuk[CTN],MATCH("B"&amp;ROW()-ROWS($A$1:$A$2),masuk[id],0)),"")</f>
        <v/>
      </c>
      <c r="H2340">
        <f>SUMIF(keluar[concat],BIASA[[#This Row],[concat]],keluar[CTN])</f>
        <v>0</v>
      </c>
      <c r="I2340" s="16" t="str">
        <f>IF(BIASA[[#This Row],[CTN]]=BIASA[[#This Row],[AWAL]],"",BIASA[[#This Row],[CTN]])</f>
        <v/>
      </c>
    </row>
    <row r="2341" spans="1:9" x14ac:dyDescent="0.25">
      <c r="A2341" t="str">
        <f>LOWER(SUBSTITUTE(SUBSTITUTE(SUBSTITUTE(BIASA[[#This Row],[NAMA BARANG]]," ",""),"-",""),".",""))</f>
        <v>tipeex65(10)/241(6)</v>
      </c>
      <c r="B2341">
        <f>IF(BIASA[[#This Row],[CTN]]=0,"",COUNT($B$2:$B2340)+1)</f>
        <v>2339</v>
      </c>
      <c r="C2341" t="s">
        <v>2596</v>
      </c>
      <c r="E2341">
        <f>SUM(BIASA[[#This Row],[AWAL]]-BIASA[[#This Row],[KELUAR]])</f>
        <v>16</v>
      </c>
      <c r="F2341">
        <v>16</v>
      </c>
      <c r="G2341" t="str">
        <f>IFERROR(INDEX(masuk[CTN],MATCH("B"&amp;ROW()-ROWS($A$1:$A$2),masuk[id],0)),"")</f>
        <v/>
      </c>
      <c r="H2341">
        <f>SUMIF(keluar[concat],BIASA[[#This Row],[concat]],keluar[CTN])</f>
        <v>0</v>
      </c>
      <c r="I2341" s="16" t="str">
        <f>IF(BIASA[[#This Row],[CTN]]=BIASA[[#This Row],[AWAL]],"",BIASA[[#This Row],[CTN]])</f>
        <v/>
      </c>
    </row>
    <row r="2342" spans="1:9" x14ac:dyDescent="0.25">
      <c r="A2342" t="str">
        <f>LOWER(SUBSTITUTE(SUBSTITUTE(SUBSTITUTE(BIASA[[#This Row],[NAMA BARANG]]," ",""),"-",""),".",""))</f>
        <v>tipeex7013/mini</v>
      </c>
      <c r="B2342">
        <f>IF(BIASA[[#This Row],[CTN]]=0,"",COUNT($B$2:$B2341)+1)</f>
        <v>2340</v>
      </c>
      <c r="C2342" t="s">
        <v>2597</v>
      </c>
      <c r="D2342" s="9" t="s">
        <v>3067</v>
      </c>
      <c r="E2342">
        <f>SUM(BIASA[[#This Row],[AWAL]]-BIASA[[#This Row],[KELUAR]])</f>
        <v>5</v>
      </c>
      <c r="F2342">
        <v>5</v>
      </c>
      <c r="G2342" t="str">
        <f>IFERROR(INDEX(masuk[CTN],MATCH("B"&amp;ROW()-ROWS($A$1:$A$2),masuk[id],0)),"")</f>
        <v/>
      </c>
      <c r="H2342">
        <f>SUMIF(keluar[concat],BIASA[[#This Row],[concat]],keluar[CTN])</f>
        <v>0</v>
      </c>
      <c r="I2342" s="16" t="str">
        <f>IF(BIASA[[#This Row],[CTN]]=BIASA[[#This Row],[AWAL]],"",BIASA[[#This Row],[CTN]])</f>
        <v/>
      </c>
    </row>
    <row r="2343" spans="1:9" x14ac:dyDescent="0.25">
      <c r="A2343" t="str">
        <f>LOWER(SUBSTITUTE(SUBSTITUTE(SUBSTITUTE(BIASA[[#This Row],[NAMA BARANG]]," ",""),"-",""),".",""))</f>
        <v>tipeex715</v>
      </c>
      <c r="B2343">
        <f>IF(BIASA[[#This Row],[CTN]]=0,"",COUNT($B$2:$B2342)+1)</f>
        <v>2341</v>
      </c>
      <c r="C2343" t="s">
        <v>2598</v>
      </c>
      <c r="D2343" s="9" t="s">
        <v>231</v>
      </c>
      <c r="E2343">
        <f>SUM(BIASA[[#This Row],[AWAL]]-BIASA[[#This Row],[KELUAR]])</f>
        <v>2</v>
      </c>
      <c r="F2343">
        <v>2</v>
      </c>
      <c r="G2343" t="str">
        <f>IFERROR(INDEX(masuk[CTN],MATCH("B"&amp;ROW()-ROWS($A$1:$A$2),masuk[id],0)),"")</f>
        <v/>
      </c>
      <c r="H2343">
        <f>SUMIF(keluar[concat],BIASA[[#This Row],[concat]],keluar[CTN])</f>
        <v>0</v>
      </c>
      <c r="I2343" s="16" t="str">
        <f>IF(BIASA[[#This Row],[CTN]]=BIASA[[#This Row],[AWAL]],"",BIASA[[#This Row],[CTN]])</f>
        <v/>
      </c>
    </row>
    <row r="2344" spans="1:9" x14ac:dyDescent="0.25">
      <c r="A2344" t="str">
        <f>LOWER(SUBSTITUTE(SUBSTITUTE(SUBSTITUTE(BIASA[[#This Row],[NAMA BARANG]]," ",""),"-",""),".",""))</f>
        <v>tipeex7287(5)/327(21)</v>
      </c>
      <c r="B2344">
        <f>IF(BIASA[[#This Row],[CTN]]=0,"",COUNT($B$2:$B2343)+1)</f>
        <v>2342</v>
      </c>
      <c r="C2344" t="s">
        <v>2599</v>
      </c>
      <c r="E2344">
        <f>SUM(BIASA[[#This Row],[AWAL]]-BIASA[[#This Row],[KELUAR]])</f>
        <v>26</v>
      </c>
      <c r="F2344">
        <v>26</v>
      </c>
      <c r="G2344" t="str">
        <f>IFERROR(INDEX(masuk[CTN],MATCH("B"&amp;ROW()-ROWS($A$1:$A$2),masuk[id],0)),"")</f>
        <v/>
      </c>
      <c r="H2344">
        <f>SUMIF(keluar[concat],BIASA[[#This Row],[concat]],keluar[CTN])</f>
        <v>0</v>
      </c>
      <c r="I2344" s="16" t="str">
        <f>IF(BIASA[[#This Row],[CTN]]=BIASA[[#This Row],[AWAL]],"",BIASA[[#This Row],[CTN]])</f>
        <v/>
      </c>
    </row>
    <row r="2345" spans="1:9" x14ac:dyDescent="0.25">
      <c r="A2345" t="str">
        <f>LOWER(SUBSTITUTE(SUBSTITUTE(SUBSTITUTE(BIASA[[#This Row],[NAMA BARANG]]," ",""),"-",""),".",""))</f>
        <v>tipeex731</v>
      </c>
      <c r="B2345">
        <f>IF(BIASA[[#This Row],[CTN]]=0,"",COUNT($B$2:$B2344)+1)</f>
        <v>2343</v>
      </c>
      <c r="C2345" t="s">
        <v>2600</v>
      </c>
      <c r="D2345" s="9" t="s">
        <v>233</v>
      </c>
      <c r="E2345">
        <f>SUM(BIASA[[#This Row],[AWAL]]-BIASA[[#This Row],[KELUAR]])</f>
        <v>2</v>
      </c>
      <c r="F2345">
        <v>2</v>
      </c>
      <c r="G2345" t="str">
        <f>IFERROR(INDEX(masuk[CTN],MATCH("B"&amp;ROW()-ROWS($A$1:$A$2),masuk[id],0)),"")</f>
        <v/>
      </c>
      <c r="H2345">
        <f>SUMIF(keluar[concat],BIASA[[#This Row],[concat]],keluar[CTN])</f>
        <v>0</v>
      </c>
      <c r="I2345" s="16" t="str">
        <f>IF(BIASA[[#This Row],[CTN]]=BIASA[[#This Row],[AWAL]],"",BIASA[[#This Row],[CTN]])</f>
        <v/>
      </c>
    </row>
    <row r="2346" spans="1:9" x14ac:dyDescent="0.25">
      <c r="A2346" t="str">
        <f>LOWER(SUBSTITUTE(SUBSTITUTE(SUBSTITUTE(BIASA[[#This Row],[NAMA BARANG]]," ",""),"-",""),".",""))</f>
        <v>tipeex749</v>
      </c>
      <c r="B2346">
        <f>IF(BIASA[[#This Row],[CTN]]=0,"",COUNT($B$2:$B2345)+1)</f>
        <v>2344</v>
      </c>
      <c r="C2346" t="s">
        <v>2601</v>
      </c>
      <c r="D2346" s="9" t="s">
        <v>231</v>
      </c>
      <c r="E2346">
        <f>SUM(BIASA[[#This Row],[AWAL]]-BIASA[[#This Row],[KELUAR]])</f>
        <v>9</v>
      </c>
      <c r="F2346">
        <v>9</v>
      </c>
      <c r="G2346" t="str">
        <f>IFERROR(INDEX(masuk[CTN],MATCH("B"&amp;ROW()-ROWS($A$1:$A$2),masuk[id],0)),"")</f>
        <v/>
      </c>
      <c r="H2346">
        <f>SUMIF(keluar[concat],BIASA[[#This Row],[concat]],keluar[CTN])</f>
        <v>0</v>
      </c>
      <c r="I2346" s="16" t="str">
        <f>IF(BIASA[[#This Row],[CTN]]=BIASA[[#This Row],[AWAL]],"",BIASA[[#This Row],[CTN]])</f>
        <v/>
      </c>
    </row>
    <row r="2347" spans="1:9" x14ac:dyDescent="0.25">
      <c r="A2347" t="str">
        <f>LOWER(SUBSTITUTE(SUBSTITUTE(SUBSTITUTE(BIASA[[#This Row],[NAMA BARANG]]," ",""),"-",""),".",""))</f>
        <v>tipeex8001mmouse</v>
      </c>
      <c r="B2347">
        <f>IF(BIASA[[#This Row],[CTN]]=0,"",COUNT($B$2:$B2346)+1)</f>
        <v>2345</v>
      </c>
      <c r="C2347" t="s">
        <v>2602</v>
      </c>
      <c r="D2347" s="9" t="s">
        <v>238</v>
      </c>
      <c r="E2347">
        <f>SUM(BIASA[[#This Row],[AWAL]]-BIASA[[#This Row],[KELUAR]])</f>
        <v>1</v>
      </c>
      <c r="F2347">
        <v>1</v>
      </c>
      <c r="G2347" t="str">
        <f>IFERROR(INDEX(masuk[CTN],MATCH("B"&amp;ROW()-ROWS($A$1:$A$2),masuk[id],0)),"")</f>
        <v/>
      </c>
      <c r="H2347">
        <f>SUMIF(keluar[concat],BIASA[[#This Row],[concat]],keluar[CTN])</f>
        <v>0</v>
      </c>
      <c r="I2347" s="16" t="str">
        <f>IF(BIASA[[#This Row],[CTN]]=BIASA[[#This Row],[AWAL]],"",BIASA[[#This Row],[CTN]])</f>
        <v/>
      </c>
    </row>
    <row r="2348" spans="1:9" x14ac:dyDescent="0.25">
      <c r="A2348" t="str">
        <f>LOWER(SUBSTITUTE(SUBSTITUTE(SUBSTITUTE(BIASA[[#This Row],[NAMA BARANG]]," ",""),"-",""),".",""))</f>
        <v>tipeex8113</v>
      </c>
      <c r="B2348">
        <f>IF(BIASA[[#This Row],[CTN]]=0,"",COUNT($B$2:$B2347)+1)</f>
        <v>2346</v>
      </c>
      <c r="C2348" t="s">
        <v>2603</v>
      </c>
      <c r="D2348" s="9" t="s">
        <v>3008</v>
      </c>
      <c r="E2348">
        <f>SUM(BIASA[[#This Row],[AWAL]]-BIASA[[#This Row],[KELUAR]])</f>
        <v>1</v>
      </c>
      <c r="F2348">
        <v>1</v>
      </c>
      <c r="G2348" t="str">
        <f>IFERROR(INDEX(masuk[CTN],MATCH("B"&amp;ROW()-ROWS($A$1:$A$2),masuk[id],0)),"")</f>
        <v/>
      </c>
      <c r="H2348">
        <f>SUMIF(keluar[concat],BIASA[[#This Row],[concat]],keluar[CTN])</f>
        <v>0</v>
      </c>
      <c r="I2348" s="16" t="str">
        <f>IF(BIASA[[#This Row],[CTN]]=BIASA[[#This Row],[AWAL]],"",BIASA[[#This Row],[CTN]])</f>
        <v/>
      </c>
    </row>
    <row r="2349" spans="1:9" x14ac:dyDescent="0.25">
      <c r="A2349" t="str">
        <f>LOWER(SUBSTITUTE(SUBSTITUTE(SUBSTITUTE(BIASA[[#This Row],[NAMA BARANG]]," ",""),"-",""),".",""))</f>
        <v>tipeex8171</v>
      </c>
      <c r="B2349">
        <f>IF(BIASA[[#This Row],[CTN]]=0,"",COUNT($B$2:$B2348)+1)</f>
        <v>2347</v>
      </c>
      <c r="C2349" t="s">
        <v>2604</v>
      </c>
      <c r="D2349" s="9" t="s">
        <v>2795</v>
      </c>
      <c r="E2349">
        <f>SUM(BIASA[[#This Row],[AWAL]]-BIASA[[#This Row],[KELUAR]])</f>
        <v>1</v>
      </c>
      <c r="F2349">
        <v>1</v>
      </c>
      <c r="G2349" t="str">
        <f>IFERROR(INDEX(masuk[CTN],MATCH("B"&amp;ROW()-ROWS($A$1:$A$2),masuk[id],0)),"")</f>
        <v/>
      </c>
      <c r="H2349">
        <f>SUMIF(keluar[concat],BIASA[[#This Row],[concat]],keluar[CTN])</f>
        <v>0</v>
      </c>
      <c r="I2349" s="16" t="str">
        <f>IF(BIASA[[#This Row],[CTN]]=BIASA[[#This Row],[AWAL]],"",BIASA[[#This Row],[CTN]])</f>
        <v/>
      </c>
    </row>
    <row r="2350" spans="1:9" x14ac:dyDescent="0.25">
      <c r="A2350" t="str">
        <f>LOWER(SUBSTITUTE(SUBSTITUTE(SUBSTITUTE(BIASA[[#This Row],[NAMA BARANG]]," ",""),"-",""),".",""))</f>
        <v>tipeex821(14)/612(35)</v>
      </c>
      <c r="B2350">
        <f>IF(BIASA[[#This Row],[CTN]]=0,"",COUNT($B$2:$B2349)+1)</f>
        <v>2348</v>
      </c>
      <c r="C2350" t="s">
        <v>2605</v>
      </c>
      <c r="E2350">
        <f>SUM(BIASA[[#This Row],[AWAL]]-BIASA[[#This Row],[KELUAR]])</f>
        <v>49</v>
      </c>
      <c r="F2350">
        <v>49</v>
      </c>
      <c r="G2350" t="str">
        <f>IFERROR(INDEX(masuk[CTN],MATCH("B"&amp;ROW()-ROWS($A$1:$A$2),masuk[id],0)),"")</f>
        <v/>
      </c>
      <c r="H2350">
        <f>SUMIF(keluar[concat],BIASA[[#This Row],[concat]],keluar[CTN])</f>
        <v>0</v>
      </c>
      <c r="I2350" s="16" t="str">
        <f>IF(BIASA[[#This Row],[CTN]]=BIASA[[#This Row],[AWAL]],"",BIASA[[#This Row],[CTN]])</f>
        <v/>
      </c>
    </row>
    <row r="2351" spans="1:9" x14ac:dyDescent="0.25">
      <c r="A2351" t="str">
        <f>LOWER(SUBSTITUTE(SUBSTITUTE(SUBSTITUTE(BIASA[[#This Row],[NAMA BARANG]]," ",""),"-",""),".",""))</f>
        <v>tipeex8219abear(24)</v>
      </c>
      <c r="B2351">
        <f>IF(BIASA[[#This Row],[CTN]]=0,"",COUNT($B$2:$B2350)+1)</f>
        <v>2349</v>
      </c>
      <c r="C2351" t="s">
        <v>2606</v>
      </c>
      <c r="D2351" s="9" t="s">
        <v>2852</v>
      </c>
      <c r="E2351">
        <f>SUM(BIASA[[#This Row],[AWAL]]-BIASA[[#This Row],[KELUAR]])</f>
        <v>1</v>
      </c>
      <c r="F2351">
        <v>1</v>
      </c>
      <c r="G2351" t="str">
        <f>IFERROR(INDEX(masuk[CTN],MATCH("B"&amp;ROW()-ROWS($A$1:$A$2),masuk[id],0)),"")</f>
        <v/>
      </c>
      <c r="H2351">
        <f>SUMIF(keluar[concat],BIASA[[#This Row],[concat]],keluar[CTN])</f>
        <v>0</v>
      </c>
      <c r="I2351" s="16" t="str">
        <f>IF(BIASA[[#This Row],[CTN]]=BIASA[[#This Row],[AWAL]],"",BIASA[[#This Row],[CTN]])</f>
        <v/>
      </c>
    </row>
    <row r="2352" spans="1:9" x14ac:dyDescent="0.25">
      <c r="A2352" t="str">
        <f>LOWER(SUBSTITUTE(SUBSTITUTE(SUBSTITUTE(BIASA[[#This Row],[NAMA BARANG]]," ",""),"-",""),".",""))</f>
        <v>tipeex835(7)/901(11)</v>
      </c>
      <c r="B2352">
        <f>IF(BIASA[[#This Row],[CTN]]=0,"",COUNT($B$2:$B2351)+1)</f>
        <v>2350</v>
      </c>
      <c r="C2352" t="s">
        <v>2607</v>
      </c>
      <c r="E2352">
        <f>SUM(BIASA[[#This Row],[AWAL]]-BIASA[[#This Row],[KELUAR]])</f>
        <v>18</v>
      </c>
      <c r="F2352">
        <v>18</v>
      </c>
      <c r="G2352" t="str">
        <f>IFERROR(INDEX(masuk[CTN],MATCH("B"&amp;ROW()-ROWS($A$1:$A$2),masuk[id],0)),"")</f>
        <v/>
      </c>
      <c r="H2352">
        <f>SUMIF(keluar[concat],BIASA[[#This Row],[concat]],keluar[CTN])</f>
        <v>0</v>
      </c>
      <c r="I2352" s="16" t="str">
        <f>IF(BIASA[[#This Row],[CTN]]=BIASA[[#This Row],[AWAL]],"",BIASA[[#This Row],[CTN]])</f>
        <v/>
      </c>
    </row>
    <row r="2353" spans="1:9" x14ac:dyDescent="0.25">
      <c r="A2353" t="str">
        <f>LOWER(SUBSTITUTE(SUBSTITUTE(SUBSTITUTE(BIASA[[#This Row],[NAMA BARANG]]," ",""),"-",""),".",""))</f>
        <v>tipeex837(5)</v>
      </c>
      <c r="B2353">
        <f>IF(BIASA[[#This Row],[CTN]]=0,"",COUNT($B$2:$B2352)+1)</f>
        <v>2351</v>
      </c>
      <c r="C2353" t="s">
        <v>2608</v>
      </c>
      <c r="E2353">
        <f>SUM(BIASA[[#This Row],[AWAL]]-BIASA[[#This Row],[KELUAR]])</f>
        <v>5</v>
      </c>
      <c r="F2353">
        <v>5</v>
      </c>
      <c r="G2353" t="str">
        <f>IFERROR(INDEX(masuk[CTN],MATCH("B"&amp;ROW()-ROWS($A$1:$A$2),masuk[id],0)),"")</f>
        <v/>
      </c>
      <c r="H2353">
        <f>SUMIF(keluar[concat],BIASA[[#This Row],[concat]],keluar[CTN])</f>
        <v>0</v>
      </c>
      <c r="I2353" s="16" t="str">
        <f>IF(BIASA[[#This Row],[CTN]]=BIASA[[#This Row],[AWAL]],"",BIASA[[#This Row],[CTN]])</f>
        <v/>
      </c>
    </row>
    <row r="2354" spans="1:9" x14ac:dyDescent="0.25">
      <c r="A2354" t="str">
        <f>LOWER(SUBSTITUTE(SUBSTITUTE(SUBSTITUTE(BIASA[[#This Row],[NAMA BARANG]]," ",""),"-",""),".",""))</f>
        <v>tipeex889(9)/890(11)</v>
      </c>
      <c r="B2354">
        <f>IF(BIASA[[#This Row],[CTN]]=0,"",COUNT($B$2:$B2353)+1)</f>
        <v>2352</v>
      </c>
      <c r="C2354" t="s">
        <v>2609</v>
      </c>
      <c r="D2354" s="9" t="s">
        <v>231</v>
      </c>
      <c r="E2354">
        <f>SUM(BIASA[[#This Row],[AWAL]]-BIASA[[#This Row],[KELUAR]])</f>
        <v>20</v>
      </c>
      <c r="F2354">
        <v>20</v>
      </c>
      <c r="G2354" t="str">
        <f>IFERROR(INDEX(masuk[CTN],MATCH("B"&amp;ROW()-ROWS($A$1:$A$2),masuk[id],0)),"")</f>
        <v/>
      </c>
      <c r="H2354">
        <f>SUMIF(keluar[concat],BIASA[[#This Row],[concat]],keluar[CTN])</f>
        <v>0</v>
      </c>
      <c r="I2354" s="16" t="str">
        <f>IF(BIASA[[#This Row],[CTN]]=BIASA[[#This Row],[AWAL]],"",BIASA[[#This Row],[CTN]])</f>
        <v/>
      </c>
    </row>
    <row r="2355" spans="1:9" x14ac:dyDescent="0.25">
      <c r="A2355" t="str">
        <f>LOWER(SUBSTITUTE(SUBSTITUTE(SUBSTITUTE(BIASA[[#This Row],[NAMA BARANG]]," ",""),"-",""),".",""))</f>
        <v>tipeex8958(24)</v>
      </c>
      <c r="B2355">
        <f>IF(BIASA[[#This Row],[CTN]]=0,"",COUNT($B$2:$B2354)+1)</f>
        <v>2353</v>
      </c>
      <c r="C2355" t="s">
        <v>2610</v>
      </c>
      <c r="D2355" s="9" t="s">
        <v>226</v>
      </c>
      <c r="E2355">
        <f>SUM(BIASA[[#This Row],[AWAL]]-BIASA[[#This Row],[KELUAR]])</f>
        <v>4</v>
      </c>
      <c r="F2355">
        <v>4</v>
      </c>
      <c r="G2355" t="str">
        <f>IFERROR(INDEX(masuk[CTN],MATCH("B"&amp;ROW()-ROWS($A$1:$A$2),masuk[id],0)),"")</f>
        <v/>
      </c>
      <c r="H2355">
        <f>SUMIF(keluar[concat],BIASA[[#This Row],[concat]],keluar[CTN])</f>
        <v>0</v>
      </c>
      <c r="I2355" s="16" t="str">
        <f>IF(BIASA[[#This Row],[CTN]]=BIASA[[#This Row],[AWAL]],"",BIASA[[#This Row],[CTN]])</f>
        <v/>
      </c>
    </row>
    <row r="2356" spans="1:9" x14ac:dyDescent="0.25">
      <c r="A2356" t="str">
        <f>LOWER(SUBSTITUTE(SUBSTITUTE(SUBSTITUTE(BIASA[[#This Row],[NAMA BARANG]]," ",""),"-",""),".",""))</f>
        <v>tipeex905</v>
      </c>
      <c r="B2356">
        <f>IF(BIASA[[#This Row],[CTN]]=0,"",COUNT($B$2:$B2355)+1)</f>
        <v>2354</v>
      </c>
      <c r="C2356" t="s">
        <v>2611</v>
      </c>
      <c r="D2356" s="9" t="s">
        <v>3067</v>
      </c>
      <c r="E2356">
        <f>SUM(BIASA[[#This Row],[AWAL]]-BIASA[[#This Row],[KELUAR]])</f>
        <v>1</v>
      </c>
      <c r="F2356">
        <v>1</v>
      </c>
      <c r="G2356" t="str">
        <f>IFERROR(INDEX(masuk[CTN],MATCH("B"&amp;ROW()-ROWS($A$1:$A$2),masuk[id],0)),"")</f>
        <v/>
      </c>
      <c r="H2356">
        <f>SUMIF(keluar[concat],BIASA[[#This Row],[concat]],keluar[CTN])</f>
        <v>0</v>
      </c>
      <c r="I2356" s="16" t="str">
        <f>IF(BIASA[[#This Row],[CTN]]=BIASA[[#This Row],[AWAL]],"",BIASA[[#This Row],[CTN]])</f>
        <v/>
      </c>
    </row>
    <row r="2357" spans="1:9" x14ac:dyDescent="0.25">
      <c r="A2357" t="str">
        <f>LOWER(SUBSTITUTE(SUBSTITUTE(SUBSTITUTE(BIASA[[#This Row],[NAMA BARANG]]," ",""),"-",""),".",""))</f>
        <v>tipeexa263(2)</v>
      </c>
      <c r="B2357">
        <f>IF(BIASA[[#This Row],[CTN]]=0,"",COUNT($B$2:$B2356)+1)</f>
        <v>2355</v>
      </c>
      <c r="C2357" t="s">
        <v>2612</v>
      </c>
      <c r="D2357" s="9" t="s">
        <v>2782</v>
      </c>
      <c r="E2357">
        <f>SUM(BIASA[[#This Row],[AWAL]]-BIASA[[#This Row],[KELUAR]])</f>
        <v>2</v>
      </c>
      <c r="F2357">
        <v>2</v>
      </c>
      <c r="G2357" t="str">
        <f>IFERROR(INDEX(masuk[CTN],MATCH("B"&amp;ROW()-ROWS($A$1:$A$2),masuk[id],0)),"")</f>
        <v/>
      </c>
      <c r="H2357">
        <f>SUMIF(keluar[concat],BIASA[[#This Row],[concat]],keluar[CTN])</f>
        <v>0</v>
      </c>
      <c r="I2357" s="16" t="str">
        <f>IF(BIASA[[#This Row],[CTN]]=BIASA[[#This Row],[AWAL]],"",BIASA[[#This Row],[CTN]])</f>
        <v/>
      </c>
    </row>
    <row r="2358" spans="1:9" x14ac:dyDescent="0.25">
      <c r="A2358" t="str">
        <f>LOWER(SUBSTITUTE(SUBSTITUTE(SUBSTITUTE(BIASA[[#This Row],[NAMA BARANG]]," ",""),"-",""),".",""))</f>
        <v>tipeexaopo939besi</v>
      </c>
      <c r="B2358">
        <f>IF(BIASA[[#This Row],[CTN]]=0,"",COUNT($B$2:$B2357)+1)</f>
        <v>2356</v>
      </c>
      <c r="C2358" t="s">
        <v>2613</v>
      </c>
      <c r="D2358" s="9" t="s">
        <v>232</v>
      </c>
      <c r="E2358">
        <f>SUM(BIASA[[#This Row],[AWAL]]-BIASA[[#This Row],[KELUAR]])</f>
        <v>3</v>
      </c>
      <c r="F2358">
        <v>3</v>
      </c>
      <c r="G2358" t="str">
        <f>IFERROR(INDEX(masuk[CTN],MATCH("B"&amp;ROW()-ROWS($A$1:$A$2),masuk[id],0)),"")</f>
        <v/>
      </c>
      <c r="H2358">
        <f>SUMIF(keluar[concat],BIASA[[#This Row],[concat]],keluar[CTN])</f>
        <v>0</v>
      </c>
      <c r="I2358" s="16" t="str">
        <f>IF(BIASA[[#This Row],[CTN]]=BIASA[[#This Row],[AWAL]],"",BIASA[[#This Row],[CTN]])</f>
        <v/>
      </c>
    </row>
    <row r="2359" spans="1:9" x14ac:dyDescent="0.25">
      <c r="A2359" t="str">
        <f>LOWER(SUBSTITUTE(SUBSTITUTE(SUBSTITUTE(BIASA[[#This Row],[NAMA BARANG]]," ",""),"-",""),".",""))</f>
        <v>tipeexaopo953</v>
      </c>
      <c r="B2359">
        <f>IF(BIASA[[#This Row],[CTN]]=0,"",COUNT($B$2:$B2358)+1)</f>
        <v>2357</v>
      </c>
      <c r="C2359" t="s">
        <v>2614</v>
      </c>
      <c r="D2359" s="9" t="s">
        <v>207</v>
      </c>
      <c r="E2359">
        <f>SUM(BIASA[[#This Row],[AWAL]]-BIASA[[#This Row],[KELUAR]])</f>
        <v>20</v>
      </c>
      <c r="F2359">
        <v>20</v>
      </c>
      <c r="G2359" t="str">
        <f>IFERROR(INDEX(masuk[CTN],MATCH("B"&amp;ROW()-ROWS($A$1:$A$2),masuk[id],0)),"")</f>
        <v/>
      </c>
      <c r="H2359">
        <f>SUMIF(keluar[concat],BIASA[[#This Row],[concat]],keluar[CTN])</f>
        <v>0</v>
      </c>
      <c r="I2359" s="16" t="str">
        <f>IF(BIASA[[#This Row],[CTN]]=BIASA[[#This Row],[AWAL]],"",BIASA[[#This Row],[CTN]])</f>
        <v/>
      </c>
    </row>
    <row r="2360" spans="1:9" x14ac:dyDescent="0.25">
      <c r="A2360" t="str">
        <f>LOWER(SUBSTITUTE(SUBSTITUTE(SUBSTITUTE(BIASA[[#This Row],[NAMA BARANG]]," ",""),"-",""),".",""))</f>
        <v>tipeexaopo958</v>
      </c>
      <c r="B2360">
        <f>IF(BIASA[[#This Row],[CTN]]=0,"",COUNT($B$2:$B2359)+1)</f>
        <v>2358</v>
      </c>
      <c r="C2360" t="s">
        <v>2615</v>
      </c>
      <c r="D2360" s="9" t="s">
        <v>233</v>
      </c>
      <c r="E2360">
        <f>SUM(BIASA[[#This Row],[AWAL]]-BIASA[[#This Row],[KELUAR]])</f>
        <v>8</v>
      </c>
      <c r="F2360">
        <v>8</v>
      </c>
      <c r="G2360" t="str">
        <f>IFERROR(INDEX(masuk[CTN],MATCH("B"&amp;ROW()-ROWS($A$1:$A$2),masuk[id],0)),"")</f>
        <v/>
      </c>
      <c r="H2360">
        <f>SUMIF(keluar[concat],BIASA[[#This Row],[concat]],keluar[CTN])</f>
        <v>0</v>
      </c>
      <c r="I2360" s="16" t="str">
        <f>IF(BIASA[[#This Row],[CTN]]=BIASA[[#This Row],[AWAL]],"",BIASA[[#This Row],[CTN]])</f>
        <v/>
      </c>
    </row>
    <row r="2361" spans="1:9" x14ac:dyDescent="0.25">
      <c r="A2361" t="str">
        <f>LOWER(SUBSTITUTE(SUBSTITUTE(SUBSTITUTE(BIASA[[#This Row],[NAMA BARANG]]," ",""),"-",""),".",""))</f>
        <v>tipeexbengke</v>
      </c>
      <c r="B2361">
        <f>IF(BIASA[[#This Row],[CTN]]=0,"",COUNT($B$2:$B2360)+1)</f>
        <v>2359</v>
      </c>
      <c r="C2361" t="s">
        <v>2616</v>
      </c>
      <c r="D2361" s="9" t="s">
        <v>227</v>
      </c>
      <c r="E2361">
        <f>SUM(BIASA[[#This Row],[AWAL]]-BIASA[[#This Row],[KELUAR]])</f>
        <v>2</v>
      </c>
      <c r="F2361">
        <v>2</v>
      </c>
      <c r="G2361" t="str">
        <f>IFERROR(INDEX(masuk[CTN],MATCH("B"&amp;ROW()-ROWS($A$1:$A$2),masuk[id],0)),"")</f>
        <v/>
      </c>
      <c r="H2361">
        <f>SUMIF(keluar[concat],BIASA[[#This Row],[concat]],keluar[CTN])</f>
        <v>0</v>
      </c>
      <c r="I2361" s="16" t="str">
        <f>IF(BIASA[[#This Row],[CTN]]=BIASA[[#This Row],[AWAL]],"",BIASA[[#This Row],[CTN]])</f>
        <v/>
      </c>
    </row>
    <row r="2362" spans="1:9" x14ac:dyDescent="0.25">
      <c r="A2362" t="str">
        <f>LOWER(SUBSTITUTE(SUBSTITUTE(SUBSTITUTE(BIASA[[#This Row],[NAMA BARANG]]," ",""),"-",""),".",""))</f>
        <v>tipeexcandy4m3c507</v>
      </c>
      <c r="B2362">
        <f>IF(BIASA[[#This Row],[CTN]]=0,"",COUNT($B$2:$B2361)+1)</f>
        <v>2360</v>
      </c>
      <c r="C2362" t="s">
        <v>2617</v>
      </c>
      <c r="D2362" s="9" t="s">
        <v>231</v>
      </c>
      <c r="E2362">
        <f>SUM(BIASA[[#This Row],[AWAL]]-BIASA[[#This Row],[KELUAR]])</f>
        <v>15</v>
      </c>
      <c r="F2362">
        <v>15</v>
      </c>
      <c r="G2362" t="str">
        <f>IFERROR(INDEX(masuk[CTN],MATCH("B"&amp;ROW()-ROWS($A$1:$A$2),masuk[id],0)),"")</f>
        <v/>
      </c>
      <c r="H2362">
        <f>SUMIF(keluar[concat],BIASA[[#This Row],[concat]],keluar[CTN])</f>
        <v>0</v>
      </c>
      <c r="I2362" s="16" t="str">
        <f>IF(BIASA[[#This Row],[CTN]]=BIASA[[#This Row],[AWAL]],"",BIASA[[#This Row],[CTN]])</f>
        <v/>
      </c>
    </row>
    <row r="2363" spans="1:9" x14ac:dyDescent="0.25">
      <c r="A2363" t="str">
        <f>LOWER(SUBSTITUTE(SUBSTITUTE(SUBSTITUTE(BIASA[[#This Row],[NAMA BARANG]]," ",""),"-",""),".",""))</f>
        <v>tipeexcandy6m2c506</v>
      </c>
      <c r="B2363">
        <f>IF(BIASA[[#This Row],[CTN]]=0,"",COUNT($B$2:$B2362)+1)</f>
        <v>2361</v>
      </c>
      <c r="C2363" t="s">
        <v>2618</v>
      </c>
      <c r="D2363" s="9" t="s">
        <v>231</v>
      </c>
      <c r="E2363">
        <f>SUM(BIASA[[#This Row],[AWAL]]-BIASA[[#This Row],[KELUAR]])</f>
        <v>4</v>
      </c>
      <c r="F2363">
        <v>4</v>
      </c>
      <c r="G2363" t="str">
        <f>IFERROR(INDEX(masuk[CTN],MATCH("B"&amp;ROW()-ROWS($A$1:$A$2),masuk[id],0)),"")</f>
        <v/>
      </c>
      <c r="H2363">
        <f>SUMIF(keluar[concat],BIASA[[#This Row],[concat]],keluar[CTN])</f>
        <v>0</v>
      </c>
      <c r="I2363" s="16" t="str">
        <f>IF(BIASA[[#This Row],[CTN]]=BIASA[[#This Row],[AWAL]],"",BIASA[[#This Row],[CTN]])</f>
        <v/>
      </c>
    </row>
    <row r="2364" spans="1:9" x14ac:dyDescent="0.25">
      <c r="A2364" t="str">
        <f>LOWER(SUBSTITUTE(SUBSTITUTE(SUBSTITUTE(BIASA[[#This Row],[NAMA BARANG]]," ",""),"-",""),".",""))</f>
        <v>tipeexcandycc5001</v>
      </c>
      <c r="B2364">
        <f>IF(BIASA[[#This Row],[CTN]]=0,"",COUNT($B$2:$B2363)+1)</f>
        <v>2362</v>
      </c>
      <c r="C2364" t="s">
        <v>2619</v>
      </c>
      <c r="D2364" s="9" t="s">
        <v>207</v>
      </c>
      <c r="E2364">
        <f>SUM(BIASA[[#This Row],[AWAL]]-BIASA[[#This Row],[KELUAR]])</f>
        <v>1</v>
      </c>
      <c r="F2364">
        <v>1</v>
      </c>
      <c r="G2364" t="str">
        <f>IFERROR(INDEX(masuk[CTN],MATCH("B"&amp;ROW()-ROWS($A$1:$A$2),masuk[id],0)),"")</f>
        <v/>
      </c>
      <c r="H2364">
        <f>SUMIF(keluar[concat],BIASA[[#This Row],[concat]],keluar[CTN])</f>
        <v>0</v>
      </c>
      <c r="I2364" s="16" t="str">
        <f>IF(BIASA[[#This Row],[CTN]]=BIASA[[#This Row],[AWAL]],"",BIASA[[#This Row],[CTN]])</f>
        <v/>
      </c>
    </row>
    <row r="2365" spans="1:9" x14ac:dyDescent="0.25">
      <c r="A2365" t="str">
        <f>LOWER(SUBSTITUTE(SUBSTITUTE(SUBSTITUTE(BIASA[[#This Row],[NAMA BARANG]]," ",""),"-",""),".",""))</f>
        <v>tipeexcf6004</v>
      </c>
      <c r="B2365">
        <f>IF(BIASA[[#This Row],[CTN]]=0,"",COUNT($B$2:$B2364)+1)</f>
        <v>2363</v>
      </c>
      <c r="C2365" t="s">
        <v>2620</v>
      </c>
      <c r="E2365">
        <f>SUM(BIASA[[#This Row],[AWAL]]-BIASA[[#This Row],[KELUAR]])</f>
        <v>1</v>
      </c>
      <c r="F2365">
        <v>1</v>
      </c>
      <c r="G2365" t="str">
        <f>IFERROR(INDEX(masuk[CTN],MATCH("B"&amp;ROW()-ROWS($A$1:$A$2),masuk[id],0)),"")</f>
        <v/>
      </c>
      <c r="H2365">
        <f>SUMIF(keluar[concat],BIASA[[#This Row],[concat]],keluar[CTN])</f>
        <v>0</v>
      </c>
      <c r="I2365" s="16" t="str">
        <f>IF(BIASA[[#This Row],[CTN]]=BIASA[[#This Row],[AWAL]],"",BIASA[[#This Row],[CTN]])</f>
        <v/>
      </c>
    </row>
    <row r="2366" spans="1:9" x14ac:dyDescent="0.25">
      <c r="A2366" t="str">
        <f>LOWER(SUBSTITUTE(SUBSTITUTE(SUBSTITUTE(BIASA[[#This Row],[NAMA BARANG]]," ",""),"-",""),".",""))</f>
        <v>tipeexcp8237</v>
      </c>
      <c r="B2366">
        <f>IF(BIASA[[#This Row],[CTN]]=0,"",COUNT($B$2:$B2365)+1)</f>
        <v>2364</v>
      </c>
      <c r="C2366" t="s">
        <v>2621</v>
      </c>
      <c r="D2366" s="9" t="s">
        <v>2798</v>
      </c>
      <c r="E2366">
        <f>SUM(BIASA[[#This Row],[AWAL]]-BIASA[[#This Row],[KELUAR]])</f>
        <v>1</v>
      </c>
      <c r="F2366">
        <v>1</v>
      </c>
      <c r="G2366" t="str">
        <f>IFERROR(INDEX(masuk[CTN],MATCH("B"&amp;ROW()-ROWS($A$1:$A$2),masuk[id],0)),"")</f>
        <v/>
      </c>
      <c r="H2366">
        <f>SUMIF(keluar[concat],BIASA[[#This Row],[concat]],keluar[CTN])</f>
        <v>0</v>
      </c>
      <c r="I2366" s="16" t="str">
        <f>IF(BIASA[[#This Row],[CTN]]=BIASA[[#This Row],[AWAL]],"",BIASA[[#This Row],[CTN]])</f>
        <v/>
      </c>
    </row>
    <row r="2367" spans="1:9" x14ac:dyDescent="0.25">
      <c r="A2367" t="str">
        <f>LOWER(SUBSTITUTE(SUBSTITUTE(SUBSTITUTE(BIASA[[#This Row],[NAMA BARANG]]," ",""),"-",""),".",""))</f>
        <v>tipeexcr811(blk)</v>
      </c>
      <c r="B2367">
        <f>IF(BIASA[[#This Row],[CTN]]=0,"",COUNT($B$2:$B2366)+1)</f>
        <v>2365</v>
      </c>
      <c r="C2367" t="s">
        <v>2622</v>
      </c>
      <c r="D2367" s="9" t="s">
        <v>239</v>
      </c>
      <c r="E2367">
        <f>SUM(BIASA[[#This Row],[AWAL]]-BIASA[[#This Row],[KELUAR]])</f>
        <v>26</v>
      </c>
      <c r="F2367">
        <v>26</v>
      </c>
      <c r="G2367" t="str">
        <f>IFERROR(INDEX(masuk[CTN],MATCH("B"&amp;ROW()-ROWS($A$1:$A$2),masuk[id],0)),"")</f>
        <v/>
      </c>
      <c r="H2367">
        <f>SUMIF(keluar[concat],BIASA[[#This Row],[concat]],keluar[CTN])</f>
        <v>0</v>
      </c>
      <c r="I2367" s="16" t="str">
        <f>IF(BIASA[[#This Row],[CTN]]=BIASA[[#This Row],[AWAL]],"",BIASA[[#This Row],[CTN]])</f>
        <v/>
      </c>
    </row>
    <row r="2368" spans="1:9" x14ac:dyDescent="0.25">
      <c r="A2368" t="str">
        <f>LOWER(SUBSTITUTE(SUBSTITUTE(SUBSTITUTE(BIASA[[#This Row],[NAMA BARANG]]," ",""),"-",""),".",""))</f>
        <v>tipeexcr837/5x3d(1box24pc)</v>
      </c>
      <c r="B2368">
        <f>IF(BIASA[[#This Row],[CTN]]=0,"",COUNT($B$2:$B2367)+1)</f>
        <v>2366</v>
      </c>
      <c r="C2368" t="s">
        <v>2623</v>
      </c>
      <c r="D2368" s="9" t="s">
        <v>2884</v>
      </c>
      <c r="E2368">
        <f>SUM(BIASA[[#This Row],[AWAL]]-BIASA[[#This Row],[KELUAR]])</f>
        <v>7</v>
      </c>
      <c r="F2368">
        <v>7</v>
      </c>
      <c r="G2368" t="str">
        <f>IFERROR(INDEX(masuk[CTN],MATCH("B"&amp;ROW()-ROWS($A$1:$A$2),masuk[id],0)),"")</f>
        <v/>
      </c>
      <c r="H2368">
        <f>SUMIF(keluar[concat],BIASA[[#This Row],[concat]],keluar[CTN])</f>
        <v>0</v>
      </c>
      <c r="I2368" s="16" t="str">
        <f>IF(BIASA[[#This Row],[CTN]]=BIASA[[#This Row],[AWAL]],"",BIASA[[#This Row],[CTN]])</f>
        <v/>
      </c>
    </row>
    <row r="2369" spans="1:9" x14ac:dyDescent="0.25">
      <c r="A2369" t="str">
        <f>LOWER(SUBSTITUTE(SUBSTITUTE(SUBSTITUTE(BIASA[[#This Row],[NAMA BARANG]]," ",""),"-",""),".",""))</f>
        <v>tipeexcr853(24)</v>
      </c>
      <c r="B2369">
        <f>IF(BIASA[[#This Row],[CTN]]=0,"",COUNT($B$2:$B2368)+1)</f>
        <v>2367</v>
      </c>
      <c r="C2369" t="s">
        <v>2624</v>
      </c>
      <c r="D2369" s="9" t="s">
        <v>2853</v>
      </c>
      <c r="E2369">
        <f>SUM(BIASA[[#This Row],[AWAL]]-BIASA[[#This Row],[KELUAR]])</f>
        <v>6</v>
      </c>
      <c r="F2369">
        <v>6</v>
      </c>
      <c r="G2369" t="str">
        <f>IFERROR(INDEX(masuk[CTN],MATCH("B"&amp;ROW()-ROWS($A$1:$A$2),masuk[id],0)),"")</f>
        <v/>
      </c>
      <c r="H2369">
        <f>SUMIF(keluar[concat],BIASA[[#This Row],[concat]],keluar[CTN])</f>
        <v>0</v>
      </c>
      <c r="I2369" s="16" t="str">
        <f>IF(BIASA[[#This Row],[CTN]]=BIASA[[#This Row],[AWAL]],"",BIASA[[#This Row],[CTN]])</f>
        <v/>
      </c>
    </row>
    <row r="2370" spans="1:9" x14ac:dyDescent="0.25">
      <c r="A2370" t="str">
        <f>LOWER(SUBSTITUTE(SUBSTITUTE(SUBSTITUTE(BIASA[[#This Row],[NAMA BARANG]]," ",""),"-",""),".",""))</f>
        <v>tipeexcr881</v>
      </c>
      <c r="B2370">
        <f>IF(BIASA[[#This Row],[CTN]]=0,"",COUNT($B$2:$B2369)+1)</f>
        <v>2368</v>
      </c>
      <c r="C2370" t="s">
        <v>2625</v>
      </c>
      <c r="D2370" s="9" t="s">
        <v>3068</v>
      </c>
      <c r="E2370">
        <f>SUM(BIASA[[#This Row],[AWAL]]-BIASA[[#This Row],[KELUAR]])</f>
        <v>1</v>
      </c>
      <c r="F2370">
        <v>1</v>
      </c>
      <c r="G2370" t="str">
        <f>IFERROR(INDEX(masuk[CTN],MATCH("B"&amp;ROW()-ROWS($A$1:$A$2),masuk[id],0)),"")</f>
        <v/>
      </c>
      <c r="H2370">
        <f>SUMIF(keluar[concat],BIASA[[#This Row],[concat]],keluar[CTN])</f>
        <v>0</v>
      </c>
      <c r="I2370" s="16" t="str">
        <f>IF(BIASA[[#This Row],[CTN]]=BIASA[[#This Row],[AWAL]],"",BIASA[[#This Row],[CTN]])</f>
        <v/>
      </c>
    </row>
    <row r="2371" spans="1:9" x14ac:dyDescent="0.25">
      <c r="A2371" t="str">
        <f>LOWER(SUBSTITUTE(SUBSTITUTE(SUBSTITUTE(BIASA[[#This Row],[NAMA BARANG]]," ",""),"-",""),".",""))</f>
        <v>tipeexct328/325</v>
      </c>
      <c r="B2371">
        <f>IF(BIASA[[#This Row],[CTN]]=0,"",COUNT($B$2:$B2370)+1)</f>
        <v>2369</v>
      </c>
      <c r="C2371" t="s">
        <v>2626</v>
      </c>
      <c r="D2371" s="9" t="s">
        <v>239</v>
      </c>
      <c r="E2371">
        <f>SUM(BIASA[[#This Row],[AWAL]]-BIASA[[#This Row],[KELUAR]])</f>
        <v>5</v>
      </c>
      <c r="F2371">
        <v>5</v>
      </c>
      <c r="G2371" t="str">
        <f>IFERROR(INDEX(masuk[CTN],MATCH("B"&amp;ROW()-ROWS($A$1:$A$2),masuk[id],0)),"")</f>
        <v/>
      </c>
      <c r="H2371">
        <f>SUMIF(keluar[concat],BIASA[[#This Row],[concat]],keluar[CTN])</f>
        <v>0</v>
      </c>
      <c r="I2371" s="16" t="str">
        <f>IF(BIASA[[#This Row],[CTN]]=BIASA[[#This Row],[AWAL]],"",BIASA[[#This Row],[CTN]])</f>
        <v/>
      </c>
    </row>
    <row r="2372" spans="1:9" x14ac:dyDescent="0.25">
      <c r="A2372" t="str">
        <f>LOWER(SUBSTITUTE(SUBSTITUTE(SUBSTITUTE(BIASA[[#This Row],[NAMA BARANG]]," ",""),"-",""),".",""))</f>
        <v>tipeexdms304(36)</v>
      </c>
      <c r="B2372">
        <f>IF(BIASA[[#This Row],[CTN]]=0,"",COUNT($B$2:$B2371)+1)</f>
        <v>2370</v>
      </c>
      <c r="C2372" t="s">
        <v>2627</v>
      </c>
      <c r="D2372" s="9" t="s">
        <v>231</v>
      </c>
      <c r="E2372">
        <f>SUM(BIASA[[#This Row],[AWAL]]-BIASA[[#This Row],[KELUAR]])</f>
        <v>8</v>
      </c>
      <c r="F2372">
        <v>8</v>
      </c>
      <c r="G2372" t="str">
        <f>IFERROR(INDEX(masuk[CTN],MATCH("B"&amp;ROW()-ROWS($A$1:$A$2),masuk[id],0)),"")</f>
        <v/>
      </c>
      <c r="H2372">
        <f>SUMIF(keluar[concat],BIASA[[#This Row],[concat]],keluar[CTN])</f>
        <v>0</v>
      </c>
      <c r="I2372" s="16" t="str">
        <f>IF(BIASA[[#This Row],[CTN]]=BIASA[[#This Row],[AWAL]],"",BIASA[[#This Row],[CTN]])</f>
        <v/>
      </c>
    </row>
    <row r="2373" spans="1:9" x14ac:dyDescent="0.25">
      <c r="A2373" t="str">
        <f>LOWER(SUBSTITUTE(SUBSTITUTE(SUBSTITUTE(BIASA[[#This Row],[NAMA BARANG]]," ",""),"-",""),".",""))</f>
        <v>tipeexdms312(36)</v>
      </c>
      <c r="B2373">
        <f>IF(BIASA[[#This Row],[CTN]]=0,"",COUNT($B$2:$B2372)+1)</f>
        <v>2371</v>
      </c>
      <c r="C2373" t="s">
        <v>2628</v>
      </c>
      <c r="D2373" s="9" t="s">
        <v>2852</v>
      </c>
      <c r="E2373">
        <f>SUM(BIASA[[#This Row],[AWAL]]-BIASA[[#This Row],[KELUAR]])</f>
        <v>1</v>
      </c>
      <c r="F2373">
        <v>1</v>
      </c>
      <c r="G2373" t="str">
        <f>IFERROR(INDEX(masuk[CTN],MATCH("B"&amp;ROW()-ROWS($A$1:$A$2),masuk[id],0)),"")</f>
        <v/>
      </c>
      <c r="H2373">
        <f>SUMIF(keluar[concat],BIASA[[#This Row],[concat]],keluar[CTN])</f>
        <v>0</v>
      </c>
      <c r="I2373" s="16" t="str">
        <f>IF(BIASA[[#This Row],[CTN]]=BIASA[[#This Row],[AWAL]],"",BIASA[[#This Row],[CTN]])</f>
        <v/>
      </c>
    </row>
    <row r="2374" spans="1:9" x14ac:dyDescent="0.25">
      <c r="A2374" t="str">
        <f>LOWER(SUBSTITUTE(SUBSTITUTE(SUBSTITUTE(BIASA[[#This Row],[NAMA BARANG]]," ",""),"-",""),".",""))</f>
        <v>tipeexdms332(48)</v>
      </c>
      <c r="B2374">
        <f>IF(BIASA[[#This Row],[CTN]]=0,"",COUNT($B$2:$B2373)+1)</f>
        <v>2372</v>
      </c>
      <c r="C2374" t="s">
        <v>2629</v>
      </c>
      <c r="D2374" s="9" t="s">
        <v>234</v>
      </c>
      <c r="E2374">
        <f>SUM(BIASA[[#This Row],[AWAL]]-BIASA[[#This Row],[KELUAR]])</f>
        <v>7</v>
      </c>
      <c r="F2374">
        <v>7</v>
      </c>
      <c r="G2374" t="str">
        <f>IFERROR(INDEX(masuk[CTN],MATCH("B"&amp;ROW()-ROWS($A$1:$A$2),masuk[id],0)),"")</f>
        <v/>
      </c>
      <c r="H2374">
        <f>SUMIF(keluar[concat],BIASA[[#This Row],[concat]],keluar[CTN])</f>
        <v>0</v>
      </c>
      <c r="I2374" s="16" t="str">
        <f>IF(BIASA[[#This Row],[CTN]]=BIASA[[#This Row],[AWAL]],"",BIASA[[#This Row],[CTN]])</f>
        <v/>
      </c>
    </row>
    <row r="2375" spans="1:9" x14ac:dyDescent="0.25">
      <c r="A2375" t="str">
        <f>LOWER(SUBSTITUTE(SUBSTITUTE(SUBSTITUTE(BIASA[[#This Row],[NAMA BARANG]]," ",""),"-",""),".",""))</f>
        <v>tipeexdms336</v>
      </c>
      <c r="B2375">
        <f>IF(BIASA[[#This Row],[CTN]]=0,"",COUNT($B$2:$B2374)+1)</f>
        <v>2373</v>
      </c>
      <c r="C2375" t="s">
        <v>2630</v>
      </c>
      <c r="D2375" s="9" t="s">
        <v>2960</v>
      </c>
      <c r="E2375">
        <f>SUM(BIASA[[#This Row],[AWAL]]-BIASA[[#This Row],[KELUAR]])</f>
        <v>1</v>
      </c>
      <c r="F2375">
        <v>1</v>
      </c>
      <c r="G2375" t="str">
        <f>IFERROR(INDEX(masuk[CTN],MATCH("B"&amp;ROW()-ROWS($A$1:$A$2),masuk[id],0)),"")</f>
        <v/>
      </c>
      <c r="H2375">
        <f>SUMIF(keluar[concat],BIASA[[#This Row],[concat]],keluar[CTN])</f>
        <v>0</v>
      </c>
      <c r="I2375" s="16" t="str">
        <f>IF(BIASA[[#This Row],[CTN]]=BIASA[[#This Row],[AWAL]],"",BIASA[[#This Row],[CTN]])</f>
        <v/>
      </c>
    </row>
    <row r="2376" spans="1:9" x14ac:dyDescent="0.25">
      <c r="A2376" t="str">
        <f>LOWER(SUBSTITUTE(SUBSTITUTE(SUBSTITUTE(BIASA[[#This Row],[NAMA BARANG]]," ",""),"-",""),".",""))</f>
        <v>tipeexdms338</v>
      </c>
      <c r="B2376">
        <f>IF(BIASA[[#This Row],[CTN]]=0,"",COUNT($B$2:$B2375)+1)</f>
        <v>2374</v>
      </c>
      <c r="C2376" t="s">
        <v>2631</v>
      </c>
      <c r="D2376" s="9" t="s">
        <v>2960</v>
      </c>
      <c r="E2376">
        <f>SUM(BIASA[[#This Row],[AWAL]]-BIASA[[#This Row],[KELUAR]])</f>
        <v>3</v>
      </c>
      <c r="F2376">
        <v>3</v>
      </c>
      <c r="G2376" t="str">
        <f>IFERROR(INDEX(masuk[CTN],MATCH("B"&amp;ROW()-ROWS($A$1:$A$2),masuk[id],0)),"")</f>
        <v/>
      </c>
      <c r="H2376">
        <f>SUMIF(keluar[concat],BIASA[[#This Row],[concat]],keluar[CTN])</f>
        <v>0</v>
      </c>
      <c r="I2376" s="16" t="str">
        <f>IF(BIASA[[#This Row],[CTN]]=BIASA[[#This Row],[AWAL]],"",BIASA[[#This Row],[CTN]])</f>
        <v/>
      </c>
    </row>
    <row r="2377" spans="1:9" x14ac:dyDescent="0.25">
      <c r="A2377" t="str">
        <f>LOWER(SUBSTITUTE(SUBSTITUTE(SUBSTITUTE(BIASA[[#This Row],[NAMA BARANG]]," ",""),"-",""),".",""))</f>
        <v>tipeexdms342(3)/347(8)</v>
      </c>
      <c r="B2377">
        <f>IF(BIASA[[#This Row],[CTN]]=0,"",COUNT($B$2:$B2376)+1)</f>
        <v>2375</v>
      </c>
      <c r="C2377" t="s">
        <v>2632</v>
      </c>
      <c r="D2377" s="9">
        <v>432</v>
      </c>
      <c r="E2377">
        <f>SUM(BIASA[[#This Row],[AWAL]]-BIASA[[#This Row],[KELUAR]])</f>
        <v>11</v>
      </c>
      <c r="F2377">
        <v>11</v>
      </c>
      <c r="G2377" t="str">
        <f>IFERROR(INDEX(masuk[CTN],MATCH("B"&amp;ROW()-ROWS($A$1:$A$2),masuk[id],0)),"")</f>
        <v/>
      </c>
      <c r="H2377">
        <f>SUMIF(keluar[concat],BIASA[[#This Row],[concat]],keluar[CTN])</f>
        <v>0</v>
      </c>
      <c r="I2377" s="16" t="str">
        <f>IF(BIASA[[#This Row],[CTN]]=BIASA[[#This Row],[AWAL]],"",BIASA[[#This Row],[CTN]])</f>
        <v/>
      </c>
    </row>
    <row r="2378" spans="1:9" x14ac:dyDescent="0.25">
      <c r="A2378" t="str">
        <f>LOWER(SUBSTITUTE(SUBSTITUTE(SUBSTITUTE(BIASA[[#This Row],[NAMA BARANG]]," ",""),"-",""),".",""))</f>
        <v>tipeexdominicdp8908fr</v>
      </c>
      <c r="B2378">
        <f>IF(BIASA[[#This Row],[CTN]]=0,"",COUNT($B$2:$B2377)+1)</f>
        <v>2376</v>
      </c>
      <c r="C2378" t="s">
        <v>2633</v>
      </c>
      <c r="D2378" s="9" t="s">
        <v>2798</v>
      </c>
      <c r="E2378">
        <f>SUM(BIASA[[#This Row],[AWAL]]-BIASA[[#This Row],[KELUAR]])</f>
        <v>2</v>
      </c>
      <c r="F2378">
        <v>2</v>
      </c>
      <c r="G2378" t="str">
        <f>IFERROR(INDEX(masuk[CTN],MATCH("B"&amp;ROW()-ROWS($A$1:$A$2),masuk[id],0)),"")</f>
        <v/>
      </c>
      <c r="H2378">
        <f>SUMIF(keluar[concat],BIASA[[#This Row],[concat]],keluar[CTN])</f>
        <v>0</v>
      </c>
      <c r="I2378" s="16" t="str">
        <f>IF(BIASA[[#This Row],[CTN]]=BIASA[[#This Row],[AWAL]],"",BIASA[[#This Row],[CTN]])</f>
        <v/>
      </c>
    </row>
    <row r="2379" spans="1:9" x14ac:dyDescent="0.25">
      <c r="A2379" t="str">
        <f>LOWER(SUBSTITUTE(SUBSTITUTE(SUBSTITUTE(BIASA[[#This Row],[NAMA BARANG]]," ",""),"-",""),".",""))</f>
        <v>tipeexdp3147berisibotol</v>
      </c>
      <c r="B2379">
        <f>IF(BIASA[[#This Row],[CTN]]=0,"",COUNT($B$2:$B2378)+1)</f>
        <v>2377</v>
      </c>
      <c r="C2379" t="s">
        <v>2634</v>
      </c>
      <c r="D2379" s="9" t="s">
        <v>231</v>
      </c>
      <c r="E2379">
        <f>SUM(BIASA[[#This Row],[AWAL]]-BIASA[[#This Row],[KELUAR]])</f>
        <v>5</v>
      </c>
      <c r="F2379">
        <v>5</v>
      </c>
      <c r="G2379" t="str">
        <f>IFERROR(INDEX(masuk[CTN],MATCH("B"&amp;ROW()-ROWS($A$1:$A$2),masuk[id],0)),"")</f>
        <v/>
      </c>
      <c r="H2379">
        <f>SUMIF(keluar[concat],BIASA[[#This Row],[concat]],keluar[CTN])</f>
        <v>0</v>
      </c>
      <c r="I2379" s="16" t="str">
        <f>IF(BIASA[[#This Row],[CTN]]=BIASA[[#This Row],[AWAL]],"",BIASA[[#This Row],[CTN]])</f>
        <v/>
      </c>
    </row>
    <row r="2380" spans="1:9" x14ac:dyDescent="0.25">
      <c r="A2380" t="str">
        <f>LOWER(SUBSTITUTE(SUBSTITUTE(SUBSTITUTE(BIASA[[#This Row],[NAMA BARANG]]," ",""),"-",""),".",""))</f>
        <v>tipeexdp8152</v>
      </c>
      <c r="B2380">
        <f>IF(BIASA[[#This Row],[CTN]]=0,"",COUNT($B$2:$B2379)+1)</f>
        <v>2378</v>
      </c>
      <c r="C2380" t="s">
        <v>2635</v>
      </c>
      <c r="D2380" s="9" t="s">
        <v>2795</v>
      </c>
      <c r="E2380">
        <f>SUM(BIASA[[#This Row],[AWAL]]-BIASA[[#This Row],[KELUAR]])</f>
        <v>1</v>
      </c>
      <c r="F2380">
        <v>1</v>
      </c>
      <c r="G2380" t="str">
        <f>IFERROR(INDEX(masuk[CTN],MATCH("B"&amp;ROW()-ROWS($A$1:$A$2),masuk[id],0)),"")</f>
        <v/>
      </c>
      <c r="H2380">
        <f>SUMIF(keluar[concat],BIASA[[#This Row],[concat]],keluar[CTN])</f>
        <v>0</v>
      </c>
      <c r="I2380" s="16" t="str">
        <f>IF(BIASA[[#This Row],[CTN]]=BIASA[[#This Row],[AWAL]],"",BIASA[[#This Row],[CTN]])</f>
        <v/>
      </c>
    </row>
    <row r="2381" spans="1:9" x14ac:dyDescent="0.25">
      <c r="A2381" t="str">
        <f>LOWER(SUBSTITUTE(SUBSTITUTE(SUBSTITUTE(BIASA[[#This Row],[NAMA BARANG]]," ",""),"-",""),".",""))</f>
        <v>tipeexdp8181</v>
      </c>
      <c r="B2381">
        <f>IF(BIASA[[#This Row],[CTN]]=0,"",COUNT($B$2:$B2380)+1)</f>
        <v>2379</v>
      </c>
      <c r="C2381" t="s">
        <v>2636</v>
      </c>
      <c r="D2381" s="9" t="s">
        <v>2795</v>
      </c>
      <c r="E2381">
        <f>SUM(BIASA[[#This Row],[AWAL]]-BIASA[[#This Row],[KELUAR]])</f>
        <v>9</v>
      </c>
      <c r="F2381">
        <v>9</v>
      </c>
      <c r="G2381" t="str">
        <f>IFERROR(INDEX(masuk[CTN],MATCH("B"&amp;ROW()-ROWS($A$1:$A$2),masuk[id],0)),"")</f>
        <v/>
      </c>
      <c r="H2381">
        <f>SUMIF(keluar[concat],BIASA[[#This Row],[concat]],keluar[CTN])</f>
        <v>0</v>
      </c>
      <c r="I2381" s="16" t="str">
        <f>IF(BIASA[[#This Row],[CTN]]=BIASA[[#This Row],[AWAL]],"",BIASA[[#This Row],[CTN]])</f>
        <v/>
      </c>
    </row>
    <row r="2382" spans="1:9" x14ac:dyDescent="0.25">
      <c r="A2382" t="str">
        <f>LOWER(SUBSTITUTE(SUBSTITUTE(SUBSTITUTE(BIASA[[#This Row],[NAMA BARANG]]," ",""),"-",""),".",""))</f>
        <v>tipeexdt50504</v>
      </c>
      <c r="B2382">
        <f>IF(BIASA[[#This Row],[CTN]]=0,"",COUNT($B$2:$B2381)+1)</f>
        <v>2380</v>
      </c>
      <c r="C2382" t="s">
        <v>2637</v>
      </c>
      <c r="D2382" s="9" t="s">
        <v>239</v>
      </c>
      <c r="E2382">
        <f>SUM(BIASA[[#This Row],[AWAL]]-BIASA[[#This Row],[KELUAR]])</f>
        <v>5</v>
      </c>
      <c r="F2382">
        <v>5</v>
      </c>
      <c r="G2382" t="str">
        <f>IFERROR(INDEX(masuk[CTN],MATCH("B"&amp;ROW()-ROWS($A$1:$A$2),masuk[id],0)),"")</f>
        <v/>
      </c>
      <c r="H2382">
        <f>SUMIF(keluar[concat],BIASA[[#This Row],[concat]],keluar[CTN])</f>
        <v>0</v>
      </c>
      <c r="I2382" s="16" t="str">
        <f>IF(BIASA[[#This Row],[CTN]]=BIASA[[#This Row],[AWAL]],"",BIASA[[#This Row],[CTN]])</f>
        <v/>
      </c>
    </row>
    <row r="2383" spans="1:9" x14ac:dyDescent="0.25">
      <c r="A2383" t="str">
        <f>LOWER(SUBSTITUTE(SUBSTITUTE(SUBSTITUTE(BIASA[[#This Row],[NAMA BARANG]]," ",""),"-",""),".",""))</f>
        <v>tipeexhk0810</v>
      </c>
      <c r="B2383">
        <f>IF(BIASA[[#This Row],[CTN]]=0,"",COUNT($B$2:$B2382)+1)</f>
        <v>2381</v>
      </c>
      <c r="C2383" t="s">
        <v>2638</v>
      </c>
      <c r="D2383" s="9" t="s">
        <v>211</v>
      </c>
      <c r="E2383">
        <f>SUM(BIASA[[#This Row],[AWAL]]-BIASA[[#This Row],[KELUAR]])</f>
        <v>21</v>
      </c>
      <c r="F2383">
        <v>21</v>
      </c>
      <c r="G2383" t="str">
        <f>IFERROR(INDEX(masuk[CTN],MATCH("B"&amp;ROW()-ROWS($A$1:$A$2),masuk[id],0)),"")</f>
        <v/>
      </c>
      <c r="H2383">
        <f>SUMIF(keluar[concat],BIASA[[#This Row],[concat]],keluar[CTN])</f>
        <v>0</v>
      </c>
      <c r="I2383" s="16" t="str">
        <f>IF(BIASA[[#This Row],[CTN]]=BIASA[[#This Row],[AWAL]],"",BIASA[[#This Row],[CTN]])</f>
        <v/>
      </c>
    </row>
    <row r="2384" spans="1:9" x14ac:dyDescent="0.25">
      <c r="A2384" t="str">
        <f>LOWER(SUBSTITUTE(SUBSTITUTE(SUBSTITUTE(BIASA[[#This Row],[NAMA BARANG]]," ",""),"-",""),".",""))</f>
        <v>tipeexjoscf01b</v>
      </c>
      <c r="B2384">
        <f>IF(BIASA[[#This Row],[CTN]]=0,"",COUNT($B$2:$B2383)+1)</f>
        <v>2382</v>
      </c>
      <c r="C2384" t="s">
        <v>2639</v>
      </c>
      <c r="D2384" s="9" t="s">
        <v>239</v>
      </c>
      <c r="E2384">
        <f>SUM(BIASA[[#This Row],[AWAL]]-BIASA[[#This Row],[KELUAR]])</f>
        <v>23</v>
      </c>
      <c r="F2384">
        <v>23</v>
      </c>
      <c r="G2384" t="str">
        <f>IFERROR(INDEX(masuk[CTN],MATCH("B"&amp;ROW()-ROWS($A$1:$A$2),masuk[id],0)),"")</f>
        <v/>
      </c>
      <c r="H2384">
        <f>SUMIF(keluar[concat],BIASA[[#This Row],[concat]],keluar[CTN])</f>
        <v>0</v>
      </c>
      <c r="I2384" s="16" t="str">
        <f>IF(BIASA[[#This Row],[CTN]]=BIASA[[#This Row],[AWAL]],"",BIASA[[#This Row],[CTN]])</f>
        <v/>
      </c>
    </row>
    <row r="2385" spans="1:9" x14ac:dyDescent="0.25">
      <c r="A2385" t="str">
        <f>LOWER(SUBSTITUTE(SUBSTITUTE(SUBSTITUTE(BIASA[[#This Row],[NAMA BARANG]]," ",""),"-",""),".",""))</f>
        <v>tipeexkc2088</v>
      </c>
      <c r="B2385">
        <f>IF(BIASA[[#This Row],[CTN]]=0,"",COUNT($B$2:$B2384)+1)</f>
        <v>2383</v>
      </c>
      <c r="C2385" t="s">
        <v>2640</v>
      </c>
      <c r="D2385" s="9">
        <v>1440</v>
      </c>
      <c r="E2385">
        <f>SUM(BIASA[[#This Row],[AWAL]]-BIASA[[#This Row],[KELUAR]])</f>
        <v>3</v>
      </c>
      <c r="F2385">
        <v>3</v>
      </c>
      <c r="G2385" t="str">
        <f>IFERROR(INDEX(masuk[CTN],MATCH("B"&amp;ROW()-ROWS($A$1:$A$2),masuk[id],0)),"")</f>
        <v/>
      </c>
      <c r="H2385">
        <f>SUMIF(keluar[concat],BIASA[[#This Row],[concat]],keluar[CTN])</f>
        <v>0</v>
      </c>
      <c r="I2385" s="16" t="str">
        <f>IF(BIASA[[#This Row],[CTN]]=BIASA[[#This Row],[AWAL]],"",BIASA[[#This Row],[CTN]])</f>
        <v/>
      </c>
    </row>
    <row r="2386" spans="1:9" x14ac:dyDescent="0.25">
      <c r="A2386" t="str">
        <f>LOWER(SUBSTITUTE(SUBSTITUTE(SUBSTITUTE(BIASA[[#This Row],[NAMA BARANG]]," ",""),"-",""),".",""))</f>
        <v>tipeexkl409arobot</v>
      </c>
      <c r="B2386">
        <f>IF(BIASA[[#This Row],[CTN]]=0,"",COUNT($B$2:$B2385)+1)</f>
        <v>2384</v>
      </c>
      <c r="C2386" t="s">
        <v>2641</v>
      </c>
      <c r="D2386" s="9" t="s">
        <v>239</v>
      </c>
      <c r="E2386">
        <f>SUM(BIASA[[#This Row],[AWAL]]-BIASA[[#This Row],[KELUAR]])</f>
        <v>1</v>
      </c>
      <c r="F2386">
        <v>1</v>
      </c>
      <c r="G2386" t="str">
        <f>IFERROR(INDEX(masuk[CTN],MATCH("B"&amp;ROW()-ROWS($A$1:$A$2),masuk[id],0)),"")</f>
        <v/>
      </c>
      <c r="H2386">
        <f>SUMIF(keluar[concat],BIASA[[#This Row],[concat]],keluar[CTN])</f>
        <v>0</v>
      </c>
      <c r="I2386" s="16" t="str">
        <f>IF(BIASA[[#This Row],[CTN]]=BIASA[[#This Row],[AWAL]],"",BIASA[[#This Row],[CTN]])</f>
        <v/>
      </c>
    </row>
    <row r="2387" spans="1:9" x14ac:dyDescent="0.25">
      <c r="A2387" t="str">
        <f>LOWER(SUBSTITUTE(SUBSTITUTE(SUBSTITUTE(BIASA[[#This Row],[NAMA BARANG]]," ",""),"-",""),".",""))</f>
        <v>tipeexkt1126/kitty</v>
      </c>
      <c r="B2387">
        <f>IF(BIASA[[#This Row],[CTN]]=0,"",COUNT($B$2:$B2386)+1)</f>
        <v>2385</v>
      </c>
      <c r="C2387" t="s">
        <v>2642</v>
      </c>
      <c r="D2387" s="9" t="s">
        <v>2795</v>
      </c>
      <c r="E2387">
        <f>SUM(BIASA[[#This Row],[AWAL]]-BIASA[[#This Row],[KELUAR]])</f>
        <v>5</v>
      </c>
      <c r="F2387">
        <v>5</v>
      </c>
      <c r="G2387" t="str">
        <f>IFERROR(INDEX(masuk[CTN],MATCH("B"&amp;ROW()-ROWS($A$1:$A$2),masuk[id],0)),"")</f>
        <v/>
      </c>
      <c r="H2387">
        <f>SUMIF(keluar[concat],BIASA[[#This Row],[concat]],keluar[CTN])</f>
        <v>0</v>
      </c>
      <c r="I2387" s="16" t="str">
        <f>IF(BIASA[[#This Row],[CTN]]=BIASA[[#This Row],[AWAL]],"",BIASA[[#This Row],[CTN]])</f>
        <v/>
      </c>
    </row>
    <row r="2388" spans="1:9" x14ac:dyDescent="0.25">
      <c r="A2388" t="str">
        <f>LOWER(SUBSTITUTE(SUBSTITUTE(SUBSTITUTE(BIASA[[#This Row],[NAMA BARANG]]," ",""),"-",""),".",""))</f>
        <v>tipeexkyct486blk</v>
      </c>
      <c r="B2388">
        <f>IF(BIASA[[#This Row],[CTN]]=0,"",COUNT($B$2:$B2387)+1)</f>
        <v>2386</v>
      </c>
      <c r="C2388" t="s">
        <v>2643</v>
      </c>
      <c r="D2388" s="9" t="s">
        <v>234</v>
      </c>
      <c r="E2388">
        <f>SUM(BIASA[[#This Row],[AWAL]]-BIASA[[#This Row],[KELUAR]])</f>
        <v>30</v>
      </c>
      <c r="F2388">
        <v>30</v>
      </c>
      <c r="G2388" t="str">
        <f>IFERROR(INDEX(masuk[CTN],MATCH("B"&amp;ROW()-ROWS($A$1:$A$2),masuk[id],0)),"")</f>
        <v/>
      </c>
      <c r="H2388">
        <f>SUMIF(keluar[concat],BIASA[[#This Row],[concat]],keluar[CTN])</f>
        <v>0</v>
      </c>
      <c r="I2388" s="16" t="str">
        <f>IF(BIASA[[#This Row],[CTN]]=BIASA[[#This Row],[AWAL]],"",BIASA[[#This Row],[CTN]])</f>
        <v/>
      </c>
    </row>
    <row r="2389" spans="1:9" x14ac:dyDescent="0.25">
      <c r="A2389" t="str">
        <f>LOWER(SUBSTITUTE(SUBSTITUTE(SUBSTITUTE(BIASA[[#This Row],[NAMA BARANG]]," ",""),"-",""),".",""))</f>
        <v>tipeexkyct487blk</v>
      </c>
      <c r="B2389">
        <f>IF(BIASA[[#This Row],[CTN]]=0,"",COUNT($B$2:$B2388)+1)</f>
        <v>2387</v>
      </c>
      <c r="C2389" t="s">
        <v>2644</v>
      </c>
      <c r="D2389" s="9" t="s">
        <v>234</v>
      </c>
      <c r="E2389">
        <f>SUM(BIASA[[#This Row],[AWAL]]-BIASA[[#This Row],[KELUAR]])</f>
        <v>31</v>
      </c>
      <c r="F2389">
        <v>31</v>
      </c>
      <c r="G2389" t="str">
        <f>IFERROR(INDEX(masuk[CTN],MATCH("B"&amp;ROW()-ROWS($A$1:$A$2),masuk[id],0)),"")</f>
        <v/>
      </c>
      <c r="H2389">
        <f>SUMIF(keluar[concat],BIASA[[#This Row],[concat]],keluar[CTN])</f>
        <v>0</v>
      </c>
      <c r="I2389" s="16" t="str">
        <f>IF(BIASA[[#This Row],[CTN]]=BIASA[[#This Row],[AWAL]],"",BIASA[[#This Row],[CTN]])</f>
        <v/>
      </c>
    </row>
    <row r="2390" spans="1:9" x14ac:dyDescent="0.25">
      <c r="A2390" t="str">
        <f>LOWER(SUBSTITUTE(SUBSTITUTE(SUBSTITUTE(BIASA[[#This Row],[NAMA BARANG]]," ",""),"-",""),".",""))</f>
        <v>tipeexkydb7001</v>
      </c>
      <c r="B2390">
        <f>IF(BIASA[[#This Row],[CTN]]=0,"",COUNT($B$2:$B2389)+1)</f>
        <v>2388</v>
      </c>
      <c r="C2390" t="s">
        <v>2645</v>
      </c>
      <c r="D2390" s="9" t="s">
        <v>231</v>
      </c>
      <c r="E2390">
        <f>SUM(BIASA[[#This Row],[AWAL]]-BIASA[[#This Row],[KELUAR]])</f>
        <v>13</v>
      </c>
      <c r="F2390">
        <v>13</v>
      </c>
      <c r="G2390" t="str">
        <f>IFERROR(INDEX(masuk[CTN],MATCH("B"&amp;ROW()-ROWS($A$1:$A$2),masuk[id],0)),"")</f>
        <v/>
      </c>
      <c r="H2390">
        <f>SUMIF(keluar[concat],BIASA[[#This Row],[concat]],keluar[CTN])</f>
        <v>0</v>
      </c>
      <c r="I2390" s="16" t="str">
        <f>IF(BIASA[[#This Row],[CTN]]=BIASA[[#This Row],[AWAL]],"",BIASA[[#This Row],[CTN]])</f>
        <v/>
      </c>
    </row>
    <row r="2391" spans="1:9" x14ac:dyDescent="0.25">
      <c r="A2391" t="str">
        <f>LOWER(SUBSTITUTE(SUBSTITUTE(SUBSTITUTE(BIASA[[#This Row],[NAMA BARANG]]," ",""),"-",""),".",""))</f>
        <v>tipeexkydb7002</v>
      </c>
      <c r="B2391">
        <f>IF(BIASA[[#This Row],[CTN]]=0,"",COUNT($B$2:$B2390)+1)</f>
        <v>2389</v>
      </c>
      <c r="C2391" t="s">
        <v>2646</v>
      </c>
      <c r="D2391" s="9" t="s">
        <v>231</v>
      </c>
      <c r="E2391">
        <f>SUM(BIASA[[#This Row],[AWAL]]-BIASA[[#This Row],[KELUAR]])</f>
        <v>12</v>
      </c>
      <c r="F2391">
        <v>12</v>
      </c>
      <c r="G2391" t="str">
        <f>IFERROR(INDEX(masuk[CTN],MATCH("B"&amp;ROW()-ROWS($A$1:$A$2),masuk[id],0)),"")</f>
        <v/>
      </c>
      <c r="H2391">
        <f>SUMIF(keluar[concat],BIASA[[#This Row],[concat]],keluar[CTN])</f>
        <v>0</v>
      </c>
      <c r="I2391" s="16" t="str">
        <f>IF(BIASA[[#This Row],[CTN]]=BIASA[[#This Row],[AWAL]],"",BIASA[[#This Row],[CTN]])</f>
        <v/>
      </c>
    </row>
    <row r="2392" spans="1:9" x14ac:dyDescent="0.25">
      <c r="A2392" t="str">
        <f>LOWER(SUBSTITUTE(SUBSTITUTE(SUBSTITUTE(BIASA[[#This Row],[NAMA BARANG]]," ",""),"-",""),".",""))</f>
        <v>tipeexlabu1878</v>
      </c>
      <c r="B2392">
        <f>IF(BIASA[[#This Row],[CTN]]=0,"",COUNT($B$2:$B2391)+1)</f>
        <v>2390</v>
      </c>
      <c r="C2392" t="s">
        <v>2647</v>
      </c>
      <c r="D2392" s="9" t="s">
        <v>231</v>
      </c>
      <c r="E2392">
        <f>SUM(BIASA[[#This Row],[AWAL]]-BIASA[[#This Row],[KELUAR]])</f>
        <v>52</v>
      </c>
      <c r="F2392">
        <v>52</v>
      </c>
      <c r="G2392" t="str">
        <f>IFERROR(INDEX(masuk[CTN],MATCH("B"&amp;ROW()-ROWS($A$1:$A$2),masuk[id],0)),"")</f>
        <v/>
      </c>
      <c r="H2392">
        <f>SUMIF(keluar[concat],BIASA[[#This Row],[concat]],keluar[CTN])</f>
        <v>0</v>
      </c>
      <c r="I2392" s="16" t="str">
        <f>IF(BIASA[[#This Row],[CTN]]=BIASA[[#This Row],[AWAL]],"",BIASA[[#This Row],[CTN]])</f>
        <v/>
      </c>
    </row>
    <row r="2393" spans="1:9" x14ac:dyDescent="0.25">
      <c r="A2393" t="str">
        <f>LOWER(SUBSTITUTE(SUBSTITUTE(SUBSTITUTE(BIASA[[#This Row],[NAMA BARANG]]," ",""),"-",""),".",""))</f>
        <v>tipeexsakura328pjg</v>
      </c>
      <c r="B2393">
        <f>IF(BIASA[[#This Row],[CTN]]=0,"",COUNT($B$2:$B2392)+1)</f>
        <v>2391</v>
      </c>
      <c r="C2393" t="s">
        <v>2648</v>
      </c>
      <c r="D2393" s="9" t="s">
        <v>231</v>
      </c>
      <c r="E2393">
        <f>SUM(BIASA[[#This Row],[AWAL]]-BIASA[[#This Row],[KELUAR]])</f>
        <v>6</v>
      </c>
      <c r="F2393">
        <v>6</v>
      </c>
      <c r="G2393" t="str">
        <f>IFERROR(INDEX(masuk[CTN],MATCH("B"&amp;ROW()-ROWS($A$1:$A$2),masuk[id],0)),"")</f>
        <v/>
      </c>
      <c r="H2393">
        <f>SUMIF(keluar[concat],BIASA[[#This Row],[concat]],keluar[CTN])</f>
        <v>0</v>
      </c>
      <c r="I2393" s="16" t="str">
        <f>IF(BIASA[[#This Row],[CTN]]=BIASA[[#This Row],[AWAL]],"",BIASA[[#This Row],[CTN]])</f>
        <v/>
      </c>
    </row>
    <row r="2394" spans="1:9" x14ac:dyDescent="0.25">
      <c r="A2394" t="str">
        <f>LOWER(SUBSTITUTE(SUBSTITUTE(SUBSTITUTE(BIASA[[#This Row],[NAMA BARANG]]," ",""),"-",""),".",""))</f>
        <v>tipeexsenter5000hk</v>
      </c>
      <c r="B2394">
        <f>IF(BIASA[[#This Row],[CTN]]=0,"",COUNT($B$2:$B2393)+1)</f>
        <v>2392</v>
      </c>
      <c r="C2394" t="s">
        <v>2649</v>
      </c>
      <c r="D2394" s="9" t="s">
        <v>2795</v>
      </c>
      <c r="E2394">
        <f>SUM(BIASA[[#This Row],[AWAL]]-BIASA[[#This Row],[KELUAR]])</f>
        <v>1</v>
      </c>
      <c r="F2394">
        <v>1</v>
      </c>
      <c r="G2394" t="str">
        <f>IFERROR(INDEX(masuk[CTN],MATCH("B"&amp;ROW()-ROWS($A$1:$A$2),masuk[id],0)),"")</f>
        <v/>
      </c>
      <c r="H2394">
        <f>SUMIF(keluar[concat],BIASA[[#This Row],[concat]],keluar[CTN])</f>
        <v>0</v>
      </c>
      <c r="I2394" s="16" t="str">
        <f>IF(BIASA[[#This Row],[CTN]]=BIASA[[#This Row],[AWAL]],"",BIASA[[#This Row],[CTN]])</f>
        <v/>
      </c>
    </row>
    <row r="2395" spans="1:9" x14ac:dyDescent="0.25">
      <c r="A2395" t="str">
        <f>LOWER(SUBSTITUTE(SUBSTITUTE(SUBSTITUTE(BIASA[[#This Row],[NAMA BARANG]]," ",""),"-",""),".",""))</f>
        <v>tipeexsenter5012smurf</v>
      </c>
      <c r="B2395">
        <f>IF(BIASA[[#This Row],[CTN]]=0,"",COUNT($B$2:$B2394)+1)</f>
        <v>2393</v>
      </c>
      <c r="C2395" t="s">
        <v>2650</v>
      </c>
      <c r="D2395" s="9" t="s">
        <v>2795</v>
      </c>
      <c r="E2395">
        <f>SUM(BIASA[[#This Row],[AWAL]]-BIASA[[#This Row],[KELUAR]])</f>
        <v>1</v>
      </c>
      <c r="F2395">
        <v>1</v>
      </c>
      <c r="G2395" t="str">
        <f>IFERROR(INDEX(masuk[CTN],MATCH("B"&amp;ROW()-ROWS($A$1:$A$2),masuk[id],0)),"")</f>
        <v/>
      </c>
      <c r="H2395">
        <f>SUMIF(keluar[concat],BIASA[[#This Row],[concat]],keluar[CTN])</f>
        <v>0</v>
      </c>
      <c r="I2395" s="16" t="str">
        <f>IF(BIASA[[#This Row],[CTN]]=BIASA[[#This Row],[AWAL]],"",BIASA[[#This Row],[CTN]])</f>
        <v/>
      </c>
    </row>
    <row r="2396" spans="1:9" x14ac:dyDescent="0.25">
      <c r="A2396" t="str">
        <f>LOWER(SUBSTITUTE(SUBSTITUTE(SUBSTITUTE(BIASA[[#This Row],[NAMA BARANG]]," ",""),"-",""),".",""))</f>
        <v>tipeexxdm702</v>
      </c>
      <c r="B2396">
        <f>IF(BIASA[[#This Row],[CTN]]=0,"",COUNT($B$2:$B2395)+1)</f>
        <v>2394</v>
      </c>
      <c r="C2396" t="s">
        <v>2651</v>
      </c>
      <c r="D2396" s="9" t="s">
        <v>3069</v>
      </c>
      <c r="E2396">
        <f>SUM(BIASA[[#This Row],[AWAL]]-BIASA[[#This Row],[KELUAR]])</f>
        <v>3</v>
      </c>
      <c r="F2396">
        <v>3</v>
      </c>
      <c r="G2396" t="str">
        <f>IFERROR(INDEX(masuk[CTN],MATCH("B"&amp;ROW()-ROWS($A$1:$A$2),masuk[id],0)),"")</f>
        <v/>
      </c>
      <c r="H2396">
        <f>SUMIF(keluar[concat],BIASA[[#This Row],[concat]],keluar[CTN])</f>
        <v>0</v>
      </c>
      <c r="I2396" s="16" t="str">
        <f>IF(BIASA[[#This Row],[CTN]]=BIASA[[#This Row],[AWAL]],"",BIASA[[#This Row],[CTN]])</f>
        <v/>
      </c>
    </row>
    <row r="2397" spans="1:9" x14ac:dyDescent="0.25">
      <c r="A2397" t="str">
        <f>LOWER(SUBSTITUTE(SUBSTITUTE(SUBSTITUTE(BIASA[[#This Row],[NAMA BARANG]]," ",""),"-",""),".",""))</f>
        <v>tipeexxdm752(48)</v>
      </c>
      <c r="B2397">
        <f>IF(BIASA[[#This Row],[CTN]]=0,"",COUNT($B$2:$B2396)+1)</f>
        <v>2395</v>
      </c>
      <c r="C2397" t="s">
        <v>2652</v>
      </c>
      <c r="D2397" s="9" t="s">
        <v>2853</v>
      </c>
      <c r="E2397">
        <f>SUM(BIASA[[#This Row],[AWAL]]-BIASA[[#This Row],[KELUAR]])</f>
        <v>5</v>
      </c>
      <c r="F2397">
        <v>5</v>
      </c>
      <c r="G2397" t="str">
        <f>IFERROR(INDEX(masuk[CTN],MATCH("B"&amp;ROW()-ROWS($A$1:$A$2),masuk[id],0)),"")</f>
        <v/>
      </c>
      <c r="H2397">
        <f>SUMIF(keluar[concat],BIASA[[#This Row],[concat]],keluar[CTN])</f>
        <v>0</v>
      </c>
      <c r="I2397" s="16" t="str">
        <f>IF(BIASA[[#This Row],[CTN]]=BIASA[[#This Row],[AWAL]],"",BIASA[[#This Row],[CTN]])</f>
        <v/>
      </c>
    </row>
    <row r="2398" spans="1:9" x14ac:dyDescent="0.25">
      <c r="A2398" t="str">
        <f>LOWER(SUBSTITUTE(SUBSTITUTE(SUBSTITUTE(BIASA[[#This Row],[NAMA BARANG]]," ",""),"-",""),".",""))</f>
        <v>tipeexys1082</v>
      </c>
      <c r="B2398">
        <f>IF(BIASA[[#This Row],[CTN]]=0,"",COUNT($B$2:$B2397)+1)</f>
        <v>2396</v>
      </c>
      <c r="C2398" t="s">
        <v>2653</v>
      </c>
      <c r="D2398" s="9" t="s">
        <v>2795</v>
      </c>
      <c r="E2398">
        <f>SUM(BIASA[[#This Row],[AWAL]]-BIASA[[#This Row],[KELUAR]])</f>
        <v>3</v>
      </c>
      <c r="F2398">
        <v>3</v>
      </c>
      <c r="G2398" t="str">
        <f>IFERROR(INDEX(masuk[CTN],MATCH("B"&amp;ROW()-ROWS($A$1:$A$2),masuk[id],0)),"")</f>
        <v/>
      </c>
      <c r="H2398">
        <f>SUMIF(keluar[concat],BIASA[[#This Row],[concat]],keluar[CTN])</f>
        <v>0</v>
      </c>
      <c r="I2398" s="16" t="str">
        <f>IF(BIASA[[#This Row],[CTN]]=BIASA[[#This Row],[AWAL]],"",BIASA[[#This Row],[CTN]])</f>
        <v/>
      </c>
    </row>
    <row r="2399" spans="1:9" x14ac:dyDescent="0.25">
      <c r="A2399" s="16" t="str">
        <f>LOWER(SUBSTITUTE(SUBSTITUTE(SUBSTITUTE(BIASA[[#This Row],[NAMA BARANG]]," ",""),"-",""),".",""))</f>
        <v>tipeex737</v>
      </c>
      <c r="B2399" s="16">
        <f>IF(BIASA[[#This Row],[CTN]]=0,"",COUNT($B$2:$B2398)+1)</f>
        <v>2397</v>
      </c>
      <c r="C2399" t="s">
        <v>3318</v>
      </c>
      <c r="D2399" s="9" t="s">
        <v>56</v>
      </c>
      <c r="E2399" s="16">
        <f>SUM(BIASA[[#This Row],[AWAL]]-BIASA[[#This Row],[KELUAR]])</f>
        <v>4</v>
      </c>
      <c r="F2399">
        <v>4</v>
      </c>
      <c r="G2399" s="16" t="str">
        <f>IFERROR(INDEX(masuk[CTN],MATCH("B"&amp;ROW()-ROWS($A$1:$A$2),masuk[id],0)),"")</f>
        <v/>
      </c>
      <c r="H2399" s="16">
        <f>SUMIF(keluar[concat],BIASA[[#This Row],[concat]],keluar[CTN])</f>
        <v>0</v>
      </c>
      <c r="I2399" s="16" t="str">
        <f>IF(BIASA[[#This Row],[CTN]]=BIASA[[#This Row],[AWAL]],"",BIASA[[#This Row],[CTN]])</f>
        <v/>
      </c>
    </row>
    <row r="2400" spans="1:9" x14ac:dyDescent="0.25">
      <c r="A2400" t="str">
        <f>LOWER(SUBSTITUTE(SUBSTITUTE(SUBSTITUTE(BIASA[[#This Row],[NAMA BARANG]]," ",""),"-",""),".",""))</f>
        <v>tipeex9187</v>
      </c>
      <c r="B2400">
        <f>IF(BIASA[[#This Row],[CTN]]=0,"",COUNT($B$2:$B2399)+1)</f>
        <v>2398</v>
      </c>
      <c r="C2400" t="s">
        <v>2654</v>
      </c>
      <c r="D2400" s="9" t="s">
        <v>231</v>
      </c>
      <c r="E2400">
        <f>SUM(BIASA[[#This Row],[AWAL]]-BIASA[[#This Row],[KELUAR]])</f>
        <v>13</v>
      </c>
      <c r="F2400">
        <v>13</v>
      </c>
      <c r="G2400" t="str">
        <f>IFERROR(INDEX(masuk[CTN],MATCH("B"&amp;ROW()-ROWS($A$1:$A$2),masuk[id],0)),"")</f>
        <v/>
      </c>
      <c r="H2400">
        <f>SUMIF(keluar[concat],BIASA[[#This Row],[concat]],keluar[CTN])</f>
        <v>0</v>
      </c>
      <c r="I2400" s="16" t="str">
        <f>IF(BIASA[[#This Row],[CTN]]=BIASA[[#This Row],[AWAL]],"",BIASA[[#This Row],[CTN]])</f>
        <v/>
      </c>
    </row>
    <row r="2401" spans="1:9" x14ac:dyDescent="0.25">
      <c r="A2401" t="str">
        <f>LOWER(SUBSTITUTE(SUBSTITUTE(SUBSTITUTE(BIASA[[#This Row],[NAMA BARANG]]," ",""),"-",""),".",""))</f>
        <v>tipeex9189</v>
      </c>
      <c r="B2401">
        <f>IF(BIASA[[#This Row],[CTN]]=0,"",COUNT($B$2:$B2400)+1)</f>
        <v>2399</v>
      </c>
      <c r="C2401" t="s">
        <v>2655</v>
      </c>
      <c r="D2401" s="9" t="s">
        <v>231</v>
      </c>
      <c r="E2401">
        <f>SUM(BIASA[[#This Row],[AWAL]]-BIASA[[#This Row],[KELUAR]])</f>
        <v>11</v>
      </c>
      <c r="F2401">
        <v>11</v>
      </c>
      <c r="G2401" t="str">
        <f>IFERROR(INDEX(masuk[CTN],MATCH("B"&amp;ROW()-ROWS($A$1:$A$2),masuk[id],0)),"")</f>
        <v/>
      </c>
      <c r="H2401">
        <f>SUMIF(keluar[concat],BIASA[[#This Row],[concat]],keluar[CTN])</f>
        <v>0</v>
      </c>
      <c r="I2401" s="16" t="str">
        <f>IF(BIASA[[#This Row],[CTN]]=BIASA[[#This Row],[AWAL]],"",BIASA[[#This Row],[CTN]])</f>
        <v/>
      </c>
    </row>
    <row r="2402" spans="1:9" x14ac:dyDescent="0.25">
      <c r="A2402" t="str">
        <f>LOWER(SUBSTITUTE(SUBSTITUTE(SUBSTITUTE(BIASA[[#This Row],[NAMA BARANG]]," ",""),"-",""),".",""))</f>
        <v>tipeexmicrotop737</v>
      </c>
      <c r="B2402">
        <f>IF(BIASA[[#This Row],[CTN]]=0,"",COUNT($B$2:$B2401)+1)</f>
        <v>2400</v>
      </c>
      <c r="C2402" t="s">
        <v>2656</v>
      </c>
      <c r="D2402" s="9" t="s">
        <v>231</v>
      </c>
      <c r="E2402">
        <f>SUM(BIASA[[#This Row],[AWAL]]-BIASA[[#This Row],[KELUAR]])</f>
        <v>5</v>
      </c>
      <c r="F2402">
        <v>5</v>
      </c>
      <c r="G2402" t="str">
        <f>IFERROR(INDEX(masuk[CTN],MATCH("B"&amp;ROW()-ROWS($A$1:$A$2),masuk[id],0)),"")</f>
        <v/>
      </c>
      <c r="H2402">
        <f>SUMIF(keluar[concat],BIASA[[#This Row],[concat]],keluar[CTN])</f>
        <v>0</v>
      </c>
      <c r="I2402" s="16" t="str">
        <f>IF(BIASA[[#This Row],[CTN]]=BIASA[[#This Row],[AWAL]],"",BIASA[[#This Row],[CTN]])</f>
        <v/>
      </c>
    </row>
    <row r="2403" spans="1:9" x14ac:dyDescent="0.25">
      <c r="A2403" t="str">
        <f>LOWER(SUBSTITUTE(SUBSTITUTE(SUBSTITUTE(BIASA[[#This Row],[NAMA BARANG]]," ",""),"-",""),".",""))</f>
        <v>topengultah129/55isi10</v>
      </c>
      <c r="B2403">
        <f>IF(BIASA[[#This Row],[CTN]]=0,"",COUNT($B$2:$B2402)+1)</f>
        <v>2401</v>
      </c>
      <c r="C2403" t="s">
        <v>2657</v>
      </c>
      <c r="D2403" s="9" t="s">
        <v>3070</v>
      </c>
      <c r="E2403">
        <f>SUM(BIASA[[#This Row],[AWAL]]-BIASA[[#This Row],[KELUAR]])</f>
        <v>2</v>
      </c>
      <c r="F2403">
        <v>2</v>
      </c>
      <c r="G2403" t="str">
        <f>IFERROR(INDEX(masuk[CTN],MATCH("B"&amp;ROW()-ROWS($A$1:$A$2),masuk[id],0)),"")</f>
        <v/>
      </c>
      <c r="H2403">
        <f>SUMIF(keluar[concat],BIASA[[#This Row],[concat]],keluar[CTN])</f>
        <v>0</v>
      </c>
      <c r="I2403" s="16" t="str">
        <f>IF(BIASA[[#This Row],[CTN]]=BIASA[[#This Row],[AWAL]],"",BIASA[[#This Row],[CTN]])</f>
        <v/>
      </c>
    </row>
    <row r="2404" spans="1:9" x14ac:dyDescent="0.25">
      <c r="A2404" t="str">
        <f>LOWER(SUBSTITUTE(SUBSTITUTE(SUBSTITUTE(BIASA[[#This Row],[NAMA BARANG]]," ",""),"-",""),".",""))</f>
        <v>topifancypartycrown(mahkota)</v>
      </c>
      <c r="B2404">
        <f>IF(BIASA[[#This Row],[CTN]]=0,"",COUNT($B$2:$B2403)+1)</f>
        <v>2402</v>
      </c>
      <c r="C2404" t="s">
        <v>2658</v>
      </c>
      <c r="D2404" s="9">
        <v>600</v>
      </c>
      <c r="E2404">
        <f>SUM(BIASA[[#This Row],[AWAL]]-BIASA[[#This Row],[KELUAR]])</f>
        <v>2</v>
      </c>
      <c r="F2404">
        <v>2</v>
      </c>
      <c r="G2404" t="str">
        <f>IFERROR(INDEX(masuk[CTN],MATCH("B"&amp;ROW()-ROWS($A$1:$A$2),masuk[id],0)),"")</f>
        <v/>
      </c>
      <c r="H2404">
        <f>SUMIF(keluar[concat],BIASA[[#This Row],[concat]],keluar[CTN])</f>
        <v>0</v>
      </c>
      <c r="I2404" s="16" t="str">
        <f>IF(BIASA[[#This Row],[CTN]]=BIASA[[#This Row],[AWAL]],"",BIASA[[#This Row],[CTN]])</f>
        <v/>
      </c>
    </row>
    <row r="2405" spans="1:9" x14ac:dyDescent="0.25">
      <c r="A2405" t="str">
        <f>LOWER(SUBSTITUTE(SUBSTITUTE(SUBSTITUTE(BIASA[[#This Row],[NAMA BARANG]]," ",""),"-",""),".",""))</f>
        <v>topikerucut</v>
      </c>
      <c r="B2405">
        <f>IF(BIASA[[#This Row],[CTN]]=0,"",COUNT($B$2:$B2404)+1)</f>
        <v>2403</v>
      </c>
      <c r="C2405" t="s">
        <v>2659</v>
      </c>
      <c r="D2405" s="9" t="s">
        <v>3071</v>
      </c>
      <c r="E2405">
        <f>SUM(BIASA[[#This Row],[AWAL]]-BIASA[[#This Row],[KELUAR]])</f>
        <v>20</v>
      </c>
      <c r="F2405">
        <v>20</v>
      </c>
      <c r="G2405" t="str">
        <f>IFERROR(INDEX(masuk[CTN],MATCH("B"&amp;ROW()-ROWS($A$1:$A$2),masuk[id],0)),"")</f>
        <v/>
      </c>
      <c r="H2405">
        <f>SUMIF(keluar[concat],BIASA[[#This Row],[concat]],keluar[CTN])</f>
        <v>0</v>
      </c>
      <c r="I2405" s="16" t="str">
        <f>IF(BIASA[[#This Row],[CTN]]=BIASA[[#This Row],[AWAL]],"",BIASA[[#This Row],[CTN]])</f>
        <v/>
      </c>
    </row>
    <row r="2406" spans="1:9" x14ac:dyDescent="0.25">
      <c r="A2406" t="str">
        <f>LOWER(SUBSTITUTE(SUBSTITUTE(SUBSTITUTE(BIASA[[#This Row],[NAMA BARANG]]," ",""),"-",""),".",""))</f>
        <v>topikerucutalpindo</v>
      </c>
      <c r="B2406">
        <f>IF(BIASA[[#This Row],[CTN]]=0,"",COUNT($B$2:$B2405)+1)</f>
        <v>2404</v>
      </c>
      <c r="C2406" t="s">
        <v>2660</v>
      </c>
      <c r="D2406" s="9" t="s">
        <v>3070</v>
      </c>
      <c r="E2406">
        <f>SUM(BIASA[[#This Row],[AWAL]]-BIASA[[#This Row],[KELUAR]])</f>
        <v>8</v>
      </c>
      <c r="F2406">
        <v>8</v>
      </c>
      <c r="G2406" t="str">
        <f>IFERROR(INDEX(masuk[CTN],MATCH("B"&amp;ROW()-ROWS($A$1:$A$2),masuk[id],0)),"")</f>
        <v/>
      </c>
      <c r="H2406">
        <f>SUMIF(keluar[concat],BIASA[[#This Row],[concat]],keluar[CTN])</f>
        <v>0</v>
      </c>
      <c r="I2406" s="16" t="str">
        <f>IF(BIASA[[#This Row],[CTN]]=BIASA[[#This Row],[AWAL]],"",BIASA[[#This Row],[CTN]])</f>
        <v/>
      </c>
    </row>
    <row r="2407" spans="1:9" x14ac:dyDescent="0.25">
      <c r="A2407" t="str">
        <f>LOWER(SUBSTITUTE(SUBSTITUTE(SUBSTITUTE(BIASA[[#This Row],[NAMA BARANG]]," ",""),"-",""),".",""))</f>
        <v>topiultahdisney</v>
      </c>
      <c r="B2407">
        <f>IF(BIASA[[#This Row],[CTN]]=0,"",COUNT($B$2:$B2406)+1)</f>
        <v>2405</v>
      </c>
      <c r="C2407" t="s">
        <v>2661</v>
      </c>
      <c r="D2407" s="9" t="s">
        <v>2787</v>
      </c>
      <c r="E2407">
        <f>SUM(BIASA[[#This Row],[AWAL]]-BIASA[[#This Row],[KELUAR]])</f>
        <v>4</v>
      </c>
      <c r="F2407">
        <v>4</v>
      </c>
      <c r="G2407" t="str">
        <f>IFERROR(INDEX(masuk[CTN],MATCH("B"&amp;ROW()-ROWS($A$1:$A$2),masuk[id],0)),"")</f>
        <v/>
      </c>
      <c r="H2407">
        <f>SUMIF(keluar[concat],BIASA[[#This Row],[concat]],keluar[CTN])</f>
        <v>0</v>
      </c>
      <c r="I2407" s="16" t="str">
        <f>IF(BIASA[[#This Row],[CTN]]=BIASA[[#This Row],[AWAL]],"",BIASA[[#This Row],[CTN]])</f>
        <v/>
      </c>
    </row>
    <row r="2408" spans="1:9" x14ac:dyDescent="0.25">
      <c r="A2408" t="str">
        <f>LOWER(SUBSTITUTE(SUBSTITUTE(SUBSTITUTE(BIASA[[#This Row],[NAMA BARANG]]," ",""),"-",""),".",""))</f>
        <v>topiultahisi5etj</v>
      </c>
      <c r="B2408">
        <f>IF(BIASA[[#This Row],[CTN]]=0,"",COUNT($B$2:$B2407)+1)</f>
        <v>2406</v>
      </c>
      <c r="C2408" t="s">
        <v>2662</v>
      </c>
      <c r="D2408" s="9" t="s">
        <v>2796</v>
      </c>
      <c r="E2408">
        <f>SUM(BIASA[[#This Row],[AWAL]]-BIASA[[#This Row],[KELUAR]])</f>
        <v>3</v>
      </c>
      <c r="F2408">
        <v>3</v>
      </c>
      <c r="G2408" t="str">
        <f>IFERROR(INDEX(masuk[CTN],MATCH("B"&amp;ROW()-ROWS($A$1:$A$2),masuk[id],0)),"")</f>
        <v/>
      </c>
      <c r="H2408">
        <f>SUMIF(keluar[concat],BIASA[[#This Row],[concat]],keluar[CTN])</f>
        <v>0</v>
      </c>
      <c r="I2408" s="16" t="str">
        <f>IF(BIASA[[#This Row],[CTN]]=BIASA[[#This Row],[AWAL]],"",BIASA[[#This Row],[CTN]])</f>
        <v/>
      </c>
    </row>
    <row r="2409" spans="1:9" x14ac:dyDescent="0.25">
      <c r="A2409" t="str">
        <f>LOWER(SUBSTITUTE(SUBSTITUTE(SUBSTITUTE(BIASA[[#This Row],[NAMA BARANG]]," ",""),"-",""),".",""))</f>
        <v>watercolourvancoca110(9ml)</v>
      </c>
      <c r="B2409">
        <f>IF(BIASA[[#This Row],[CTN]]=0,"",COUNT($B$2:$B2408)+1)</f>
        <v>2407</v>
      </c>
      <c r="C2409" t="s">
        <v>2663</v>
      </c>
      <c r="D2409" s="9" t="s">
        <v>223</v>
      </c>
      <c r="E2409">
        <f>SUM(BIASA[[#This Row],[AWAL]]-BIASA[[#This Row],[KELUAR]])</f>
        <v>5</v>
      </c>
      <c r="F2409">
        <v>5</v>
      </c>
      <c r="G2409" t="str">
        <f>IFERROR(INDEX(masuk[CTN],MATCH("B"&amp;ROW()-ROWS($A$1:$A$2),masuk[id],0)),"")</f>
        <v/>
      </c>
      <c r="H2409">
        <f>SUMIF(keluar[concat],BIASA[[#This Row],[concat]],keluar[CTN])</f>
        <v>0</v>
      </c>
      <c r="I2409" s="16" t="str">
        <f>IF(BIASA[[#This Row],[CTN]]=BIASA[[#This Row],[AWAL]],"",BIASA[[#This Row],[CTN]])</f>
        <v/>
      </c>
    </row>
    <row r="2410" spans="1:9" x14ac:dyDescent="0.25">
      <c r="A2410" t="str">
        <f>LOWER(SUBSTITUTE(SUBSTITUTE(SUBSTITUTE(BIASA[[#This Row],[NAMA BARANG]]," ",""),"-",""),".",""))</f>
        <v>wc110n/120osama</v>
      </c>
      <c r="B2410">
        <f>IF(BIASA[[#This Row],[CTN]]=0,"",COUNT($B$2:$B2409)+1)</f>
        <v>2408</v>
      </c>
      <c r="C2410" t="s">
        <v>2664</v>
      </c>
      <c r="D2410" s="9" t="s">
        <v>235</v>
      </c>
      <c r="E2410">
        <f>SUM(BIASA[[#This Row],[AWAL]]-BIASA[[#This Row],[KELUAR]])</f>
        <v>8</v>
      </c>
      <c r="F2410">
        <v>8</v>
      </c>
      <c r="G2410" t="str">
        <f>IFERROR(INDEX(masuk[CTN],MATCH("B"&amp;ROW()-ROWS($A$1:$A$2),masuk[id],0)),"")</f>
        <v/>
      </c>
      <c r="H2410">
        <f>SUMIF(keluar[concat],BIASA[[#This Row],[concat]],keluar[CTN])</f>
        <v>0</v>
      </c>
      <c r="I2410" s="16" t="str">
        <f>IF(BIASA[[#This Row],[CTN]]=BIASA[[#This Row],[AWAL]],"",BIASA[[#This Row],[CTN]])</f>
        <v/>
      </c>
    </row>
    <row r="2411" spans="1:9" x14ac:dyDescent="0.25">
      <c r="A2411" t="str">
        <f>LOWER(SUBSTITUTE(SUBSTITUTE(SUBSTITUTE(BIASA[[#This Row],[NAMA BARANG]]," ",""),"-",""),".",""))</f>
        <v>wcmarries1306/12w9m</v>
      </c>
      <c r="B2411">
        <f>IF(BIASA[[#This Row],[CTN]]=0,"",COUNT($B$2:$B2410)+1)</f>
        <v>2409</v>
      </c>
      <c r="C2411" t="s">
        <v>2665</v>
      </c>
      <c r="D2411" s="9" t="s">
        <v>210</v>
      </c>
      <c r="E2411">
        <f>SUM(BIASA[[#This Row],[AWAL]]-BIASA[[#This Row],[KELUAR]])</f>
        <v>42</v>
      </c>
      <c r="F2411">
        <v>42</v>
      </c>
      <c r="G2411" t="str">
        <f>IFERROR(INDEX(masuk[CTN],MATCH("B"&amp;ROW()-ROWS($A$1:$A$2),masuk[id],0)),"")</f>
        <v/>
      </c>
      <c r="H2411">
        <f>SUMIF(keluar[concat],BIASA[[#This Row],[concat]],keluar[CTN])</f>
        <v>0</v>
      </c>
      <c r="I2411" s="16" t="str">
        <f>IF(BIASA[[#This Row],[CTN]]=BIASA[[#This Row],[AWAL]],"",BIASA[[#This Row],[CTN]])</f>
        <v/>
      </c>
    </row>
    <row r="2412" spans="1:9" x14ac:dyDescent="0.25">
      <c r="A2412" t="str">
        <f>LOWER(SUBSTITUTE(SUBSTITUTE(SUBSTITUTE(BIASA[[#This Row],[NAMA BARANG]]," ",""),"-",""),".",""))</f>
        <v>wcmarries1325/12wbt</v>
      </c>
      <c r="B2412">
        <f>IF(BIASA[[#This Row],[CTN]]=0,"",COUNT($B$2:$B2411)+1)</f>
        <v>2410</v>
      </c>
      <c r="C2412" t="s">
        <v>2666</v>
      </c>
      <c r="D2412" s="9" t="s">
        <v>2881</v>
      </c>
      <c r="E2412">
        <f>SUM(BIASA[[#This Row],[AWAL]]-BIASA[[#This Row],[KELUAR]])</f>
        <v>14</v>
      </c>
      <c r="F2412">
        <v>14</v>
      </c>
      <c r="G2412" t="str">
        <f>IFERROR(INDEX(masuk[CTN],MATCH("B"&amp;ROW()-ROWS($A$1:$A$2),masuk[id],0)),"")</f>
        <v/>
      </c>
      <c r="H2412">
        <f>SUMIF(keluar[concat],BIASA[[#This Row],[concat]],keluar[CTN])</f>
        <v>0</v>
      </c>
      <c r="I2412" s="16" t="str">
        <f>IF(BIASA[[#This Row],[CTN]]=BIASA[[#This Row],[AWAL]],"",BIASA[[#This Row],[CTN]])</f>
        <v/>
      </c>
    </row>
    <row r="2413" spans="1:9" x14ac:dyDescent="0.25">
      <c r="A2413" t="str">
        <f>LOWER(SUBSTITUTE(SUBSTITUTE(SUBSTITUTE(BIASA[[#This Row],[NAMA BARANG]]," ",""),"-",""),".",""))</f>
        <v>wcmarries1325/12wsby</v>
      </c>
      <c r="B2413">
        <f>IF(BIASA[[#This Row],[CTN]]=0,"",COUNT($B$2:$B2412)+1)</f>
        <v>2411</v>
      </c>
      <c r="C2413" t="s">
        <v>2667</v>
      </c>
      <c r="D2413" s="9" t="s">
        <v>214</v>
      </c>
      <c r="E2413">
        <f>SUM(BIASA[[#This Row],[AWAL]]-BIASA[[#This Row],[KELUAR]])</f>
        <v>14</v>
      </c>
      <c r="F2413">
        <v>14</v>
      </c>
      <c r="G2413" t="str">
        <f>IFERROR(INDEX(masuk[CTN],MATCH("B"&amp;ROW()-ROWS($A$1:$A$2),masuk[id],0)),"")</f>
        <v/>
      </c>
      <c r="H2413">
        <f>SUMIF(keluar[concat],BIASA[[#This Row],[concat]],keluar[CTN])</f>
        <v>0</v>
      </c>
      <c r="I2413" s="16" t="str">
        <f>IF(BIASA[[#This Row],[CTN]]=BIASA[[#This Row],[AWAL]],"",BIASA[[#This Row],[CTN]])</f>
        <v/>
      </c>
    </row>
    <row r="2414" spans="1:9" x14ac:dyDescent="0.25">
      <c r="A2414" t="str">
        <f>LOWER(SUBSTITUTE(SUBSTITUTE(SUBSTITUTE(BIASA[[#This Row],[NAMA BARANG]]," ",""),"-",""),".",""))</f>
        <v>wcmarriese1337b/14w</v>
      </c>
      <c r="B2414">
        <f>IF(BIASA[[#This Row],[CTN]]=0,"",COUNT($B$2:$B2413)+1)</f>
        <v>2412</v>
      </c>
      <c r="C2414" t="s">
        <v>2668</v>
      </c>
      <c r="D2414" s="9" t="s">
        <v>2770</v>
      </c>
      <c r="E2414">
        <f>SUM(BIASA[[#This Row],[AWAL]]-BIASA[[#This Row],[KELUAR]])</f>
        <v>3</v>
      </c>
      <c r="F2414">
        <v>3</v>
      </c>
      <c r="G2414" t="str">
        <f>IFERROR(INDEX(masuk[CTN],MATCH("B"&amp;ROW()-ROWS($A$1:$A$2),masuk[id],0)),"")</f>
        <v/>
      </c>
      <c r="H2414">
        <f>SUMIF(keluar[concat],BIASA[[#This Row],[concat]],keluar[CTN])</f>
        <v>0</v>
      </c>
      <c r="I2414" s="16" t="str">
        <f>IF(BIASA[[#This Row],[CTN]]=BIASA[[#This Row],[AWAL]],"",BIASA[[#This Row],[CTN]])</f>
        <v/>
      </c>
    </row>
    <row r="2415" spans="1:9" x14ac:dyDescent="0.25">
      <c r="A2415" t="str">
        <f>LOWER(SUBSTITUTE(SUBSTITUTE(SUBSTITUTE(BIASA[[#This Row],[NAMA BARANG]]," ",""),"-",""),".",""))</f>
        <v>wctfwc1331pp</v>
      </c>
      <c r="B2415">
        <f>IF(BIASA[[#This Row],[CTN]]=0,"",COUNT($B$2:$B2414)+1)</f>
        <v>2413</v>
      </c>
      <c r="C2415" t="s">
        <v>2669</v>
      </c>
      <c r="D2415" s="9" t="s">
        <v>2990</v>
      </c>
      <c r="E2415">
        <f>SUM(BIASA[[#This Row],[AWAL]]-BIASA[[#This Row],[KELUAR]])</f>
        <v>44</v>
      </c>
      <c r="F2415">
        <v>44</v>
      </c>
      <c r="G2415" t="str">
        <f>IFERROR(INDEX(masuk[CTN],MATCH("B"&amp;ROW()-ROWS($A$1:$A$2),masuk[id],0)),"")</f>
        <v/>
      </c>
      <c r="H2415">
        <f>SUMIF(keluar[concat],BIASA[[#This Row],[concat]],keluar[CTN])</f>
        <v>0</v>
      </c>
      <c r="I2415" s="16" t="str">
        <f>IF(BIASA[[#This Row],[CTN]]=BIASA[[#This Row],[AWAL]],"",BIASA[[#This Row],[CTN]])</f>
        <v/>
      </c>
    </row>
    <row r="2416" spans="1:9" x14ac:dyDescent="0.25">
      <c r="A2416" t="str">
        <f>LOWER(SUBSTITUTE(SUBSTITUTE(SUBSTITUTE(BIASA[[#This Row],[NAMA BARANG]]," ",""),"-",""),".",""))</f>
        <v>zipperdataenvelopedef4(1)lama</v>
      </c>
      <c r="B2416">
        <f>IF(BIASA[[#This Row],[CTN]]=0,"",COUNT($B$2:$B2415)+1)</f>
        <v>2414</v>
      </c>
      <c r="C2416" t="s">
        <v>2670</v>
      </c>
      <c r="D2416" s="9" t="s">
        <v>231</v>
      </c>
      <c r="E2416">
        <f>SUM(BIASA[[#This Row],[AWAL]]-BIASA[[#This Row],[KELUAR]])</f>
        <v>1</v>
      </c>
      <c r="F2416">
        <v>1</v>
      </c>
      <c r="G2416" t="str">
        <f>IFERROR(INDEX(masuk[CTN],MATCH("B"&amp;ROW()-ROWS($A$1:$A$2),masuk[id],0)),"")</f>
        <v/>
      </c>
      <c r="H2416">
        <f>SUMIF(keluar[concat],BIASA[[#This Row],[concat]],keluar[CTN])</f>
        <v>0</v>
      </c>
      <c r="I2416" s="16" t="str">
        <f>IF(BIASA[[#This Row],[CTN]]=BIASA[[#This Row],[AWAL]],"",BIASA[[#This Row],[CTN]])</f>
        <v/>
      </c>
    </row>
    <row r="2417" spans="1:9" x14ac:dyDescent="0.25">
      <c r="A2417" t="str">
        <f>LOWER(SUBSTITUTE(SUBSTITUTE(SUBSTITUTE(BIASA[[#This Row],[NAMA BARANG]]," ",""),"-",""),".",""))</f>
        <v>addresstelp3dimensimobil/barbie(128)</v>
      </c>
      <c r="B2417" t="str">
        <f>IF(BIASA[[#This Row],[CTN]]=0,"",COUNT($B$2:$B2416)+1)</f>
        <v/>
      </c>
      <c r="C2417" t="s">
        <v>289</v>
      </c>
      <c r="D2417" s="9" t="s">
        <v>216</v>
      </c>
      <c r="E2417">
        <f>SUM(BIASA[[#This Row],[AWAL]]-BIASA[[#This Row],[KELUAR]])</f>
        <v>0</v>
      </c>
      <c r="F2417">
        <v>1</v>
      </c>
      <c r="G2417" t="str">
        <f>IFERROR(INDEX(masuk[CTN],MATCH("B"&amp;ROW()-ROWS($A$1:$A$2),masuk[id],0)),"")</f>
        <v/>
      </c>
      <c r="H2417">
        <f>SUMIF(keluar[concat],BIASA[[#This Row],[concat]],keluar[CTN])</f>
        <v>1</v>
      </c>
      <c r="I2417" s="16">
        <f>IF(BIASA[[#This Row],[CTN]]=BIASA[[#This Row],[AWAL]],"",BIASA[[#This Row],[CTN]])</f>
        <v>0</v>
      </c>
    </row>
    <row r="2418" spans="1:9" x14ac:dyDescent="0.25">
      <c r="A2418" t="str">
        <f>LOWER(SUBSTITUTE(SUBSTITUTE(SUBSTITUTE(BIASA[[#This Row],[NAMA BARANG]]," ",""),"-",""),".",""))</f>
        <v>agenda1601</v>
      </c>
      <c r="B2418" t="str">
        <f>IF(BIASA[[#This Row],[CTN]]=0,"",COUNT($B$2:$B2417)+1)</f>
        <v/>
      </c>
      <c r="C2418" t="s">
        <v>292</v>
      </c>
      <c r="D2418" s="9" t="s">
        <v>2786</v>
      </c>
      <c r="E2418">
        <f>SUM(BIASA[[#This Row],[AWAL]]-BIASA[[#This Row],[KELUAR]])</f>
        <v>0</v>
      </c>
      <c r="F2418">
        <v>1</v>
      </c>
      <c r="G2418" t="str">
        <f>IFERROR(INDEX(masuk[CTN],MATCH("B"&amp;ROW()-ROWS($A$1:$A$2),masuk[id],0)),"")</f>
        <v/>
      </c>
      <c r="H2418">
        <f>SUMIF(keluar[concat],BIASA[[#This Row],[concat]],keluar[CTN])</f>
        <v>1</v>
      </c>
      <c r="I2418" s="16">
        <f>IF(BIASA[[#This Row],[CTN]]=BIASA[[#This Row],[AWAL]],"",BIASA[[#This Row],[CTN]])</f>
        <v>0</v>
      </c>
    </row>
    <row r="2419" spans="1:9" x14ac:dyDescent="0.25">
      <c r="A2419" t="str">
        <f>LOWER(SUBSTITUTE(SUBSTITUTE(SUBSTITUTE(BIASA[[#This Row],[NAMA BARANG]]," ",""),"-",""),".",""))</f>
        <v>agenda5325</v>
      </c>
      <c r="B2419" t="str">
        <f>IF(BIASA[[#This Row],[CTN]]=0,"",COUNT($B$2:$B2418)+1)</f>
        <v/>
      </c>
      <c r="C2419" t="s">
        <v>297</v>
      </c>
      <c r="D2419" s="9" t="s">
        <v>2786</v>
      </c>
      <c r="E2419">
        <f>SUM(BIASA[[#This Row],[AWAL]]-BIASA[[#This Row],[KELUAR]])</f>
        <v>0</v>
      </c>
      <c r="F2419">
        <v>1</v>
      </c>
      <c r="G2419" t="str">
        <f>IFERROR(INDEX(masuk[CTN],MATCH("B"&amp;ROW()-ROWS($A$1:$A$2),masuk[id],0)),"")</f>
        <v/>
      </c>
      <c r="H2419">
        <f>SUMIF(keluar[concat],BIASA[[#This Row],[concat]],keluar[CTN])</f>
        <v>1</v>
      </c>
      <c r="I2419" s="16">
        <f>IF(BIASA[[#This Row],[CTN]]=BIASA[[#This Row],[AWAL]],"",BIASA[[#This Row],[CTN]])</f>
        <v>0</v>
      </c>
    </row>
    <row r="2420" spans="1:9" x14ac:dyDescent="0.25">
      <c r="A2420" t="str">
        <f>LOWER(SUBSTITUTE(SUBSTITUTE(SUBSTITUTE(BIASA[[#This Row],[NAMA BARANG]]," ",""),"-",""),".",""))</f>
        <v>asahan5114lol(24)</v>
      </c>
      <c r="B2420" t="str">
        <f>IF(BIASA[[#This Row],[CTN]]=0,"",COUNT($B$2:$B2419)+1)</f>
        <v/>
      </c>
      <c r="C2420" t="s">
        <v>342</v>
      </c>
      <c r="D2420" s="9" t="s">
        <v>2803</v>
      </c>
      <c r="E2420">
        <f>SUM(BIASA[[#This Row],[AWAL]]-BIASA[[#This Row],[KELUAR]])</f>
        <v>0</v>
      </c>
      <c r="F2420">
        <v>1</v>
      </c>
      <c r="G2420" t="str">
        <f>IFERROR(INDEX(masuk[CTN],MATCH("B"&amp;ROW()-ROWS($A$1:$A$2),masuk[id],0)),"")</f>
        <v/>
      </c>
      <c r="H2420">
        <f>SUMIF(keluar[concat],BIASA[[#This Row],[concat]],keluar[CTN])</f>
        <v>1</v>
      </c>
      <c r="I2420" s="16">
        <f>IF(BIASA[[#This Row],[CTN]]=BIASA[[#This Row],[AWAL]],"",BIASA[[#This Row],[CTN]])</f>
        <v>0</v>
      </c>
    </row>
    <row r="2421" spans="1:9" x14ac:dyDescent="0.25">
      <c r="A2421" t="str">
        <f>LOWER(SUBSTITUTE(SUBSTITUTE(SUBSTITUTE(BIASA[[#This Row],[NAMA BARANG]]," ",""),"-",""),".",""))</f>
        <v>asahan664b/smurf(24)</v>
      </c>
      <c r="B2421" t="str">
        <f>IF(BIASA[[#This Row],[CTN]]=0,"",COUNT($B$2:$B2420)+1)</f>
        <v/>
      </c>
      <c r="C2421" t="s">
        <v>347</v>
      </c>
      <c r="D2421" s="9" t="s">
        <v>2799</v>
      </c>
      <c r="E2421">
        <f>SUM(BIASA[[#This Row],[AWAL]]-BIASA[[#This Row],[KELUAR]])</f>
        <v>0</v>
      </c>
      <c r="F2421">
        <v>1</v>
      </c>
      <c r="G2421" t="str">
        <f>IFERROR(INDEX(masuk[CTN],MATCH("B"&amp;ROW()-ROWS($A$1:$A$2),masuk[id],0)),"")</f>
        <v/>
      </c>
      <c r="H2421">
        <f>SUMIF(keluar[concat],BIASA[[#This Row],[concat]],keluar[CTN])</f>
        <v>1</v>
      </c>
      <c r="I2421" s="16">
        <f>IF(BIASA[[#This Row],[CTN]]=BIASA[[#This Row],[AWAL]],"",BIASA[[#This Row],[CTN]])</f>
        <v>0</v>
      </c>
    </row>
    <row r="2422" spans="1:9" x14ac:dyDescent="0.25">
      <c r="A2422" t="str">
        <f>LOWER(SUBSTITUTE(SUBSTITUTE(SUBSTITUTE(BIASA[[#This Row],[NAMA BARANG]]," ",""),"-",""),".",""))</f>
        <v>asahan6814tomy1x8</v>
      </c>
      <c r="B2422" t="str">
        <f>IF(BIASA[[#This Row],[CTN]]=0,"",COUNT($B$2:$B2421)+1)</f>
        <v/>
      </c>
      <c r="C2422" t="s">
        <v>348</v>
      </c>
      <c r="D2422" s="9" t="s">
        <v>215</v>
      </c>
      <c r="E2422">
        <f>SUM(BIASA[[#This Row],[AWAL]]-BIASA[[#This Row],[KELUAR]])</f>
        <v>0</v>
      </c>
      <c r="F2422">
        <v>1</v>
      </c>
      <c r="G2422" t="str">
        <f>IFERROR(INDEX(masuk[CTN],MATCH("B"&amp;ROW()-ROWS($A$1:$A$2),masuk[id],0)),"")</f>
        <v/>
      </c>
      <c r="H2422">
        <f>SUMIF(keluar[concat],BIASA[[#This Row],[concat]],keluar[CTN])</f>
        <v>1</v>
      </c>
      <c r="I2422" s="16">
        <f>IF(BIASA[[#This Row],[CTN]]=BIASA[[#This Row],[AWAL]],"",BIASA[[#This Row],[CTN]])</f>
        <v>0</v>
      </c>
    </row>
    <row r="2423" spans="1:9" x14ac:dyDescent="0.25">
      <c r="A2423" t="str">
        <f>LOWER(SUBSTITUTE(SUBSTITUTE(SUBSTITUTE(BIASA[[#This Row],[NAMA BARANG]]," ",""),"-",""),".",""))</f>
        <v>asahan917(48)</v>
      </c>
      <c r="B2423" t="str">
        <f>IF(BIASA[[#This Row],[CTN]]=0,"",COUNT($B$2:$B2422)+1)</f>
        <v/>
      </c>
      <c r="C2423" t="s">
        <v>355</v>
      </c>
      <c r="D2423" s="9" t="s">
        <v>2808</v>
      </c>
      <c r="E2423">
        <f>SUM(BIASA[[#This Row],[AWAL]]-BIASA[[#This Row],[KELUAR]])</f>
        <v>0</v>
      </c>
      <c r="F2423">
        <v>1</v>
      </c>
      <c r="G2423" t="str">
        <f>IFERROR(INDEX(masuk[CTN],MATCH("B"&amp;ROW()-ROWS($A$1:$A$2),masuk[id],0)),"")</f>
        <v/>
      </c>
      <c r="H2423">
        <f>SUMIF(keluar[concat],BIASA[[#This Row],[concat]],keluar[CTN])</f>
        <v>1</v>
      </c>
      <c r="I2423" s="16">
        <f>IF(BIASA[[#This Row],[CTN]]=BIASA[[#This Row],[AWAL]],"",BIASA[[#This Row],[CTN]])</f>
        <v>0</v>
      </c>
    </row>
    <row r="2424" spans="1:9" x14ac:dyDescent="0.25">
      <c r="A2424" t="str">
        <f>LOWER(SUBSTITUTE(SUBSTITUTE(SUBSTITUTE(BIASA[[#This Row],[NAMA BARANG]]," ",""),"-",""),".",""))</f>
        <v>asahanmeja9233</v>
      </c>
      <c r="B2424" t="str">
        <f>IF(BIASA[[#This Row],[CTN]]=0,"",COUNT($B$2:$B2423)+1)</f>
        <v/>
      </c>
      <c r="C2424" t="s">
        <v>416</v>
      </c>
      <c r="D2424" s="9" t="s">
        <v>235</v>
      </c>
      <c r="E2424">
        <f>SUM(BIASA[[#This Row],[AWAL]]-BIASA[[#This Row],[KELUAR]])</f>
        <v>0</v>
      </c>
      <c r="F2424">
        <v>1</v>
      </c>
      <c r="G2424" t="str">
        <f>IFERROR(INDEX(masuk[CTN],MATCH("B"&amp;ROW()-ROWS($A$1:$A$2),masuk[id],0)),"")</f>
        <v/>
      </c>
      <c r="H2424">
        <f>SUMIF(keluar[concat],BIASA[[#This Row],[concat]],keluar[CTN])</f>
        <v>1</v>
      </c>
      <c r="I2424" s="16">
        <f>IF(BIASA[[#This Row],[CTN]]=BIASA[[#This Row],[AWAL]],"",BIASA[[#This Row],[CTN]])</f>
        <v>0</v>
      </c>
    </row>
    <row r="2425" spans="1:9" x14ac:dyDescent="0.25">
      <c r="A2425" t="str">
        <f>LOWER(SUBSTITUTE(SUBSTITUTE(SUBSTITUTE(BIASA[[#This Row],[NAMA BARANG]]," ",""),"-",""),".",""))</f>
        <v>asahanmejaxcs551mobil</v>
      </c>
      <c r="B2425" t="str">
        <f>IF(BIASA[[#This Row],[CTN]]=0,"",COUNT($B$2:$B2424)+1)</f>
        <v/>
      </c>
      <c r="C2425" t="s">
        <v>429</v>
      </c>
      <c r="D2425" s="9" t="s">
        <v>206</v>
      </c>
      <c r="E2425">
        <f>SUM(BIASA[[#This Row],[AWAL]]-BIASA[[#This Row],[KELUAR]])</f>
        <v>0</v>
      </c>
      <c r="F2425">
        <v>1</v>
      </c>
      <c r="G2425" t="str">
        <f>IFERROR(INDEX(masuk[CTN],MATCH("B"&amp;ROW()-ROWS($A$1:$A$2),masuk[id],0)),"")</f>
        <v/>
      </c>
      <c r="H2425">
        <f>SUMIF(keluar[concat],BIASA[[#This Row],[concat]],keluar[CTN])</f>
        <v>1</v>
      </c>
      <c r="I2425" s="16">
        <f>IF(BIASA[[#This Row],[CTN]]=BIASA[[#This Row],[AWAL]],"",BIASA[[#This Row],[CTN]])</f>
        <v>0</v>
      </c>
    </row>
    <row r="2426" spans="1:9" x14ac:dyDescent="0.25">
      <c r="A2426" t="str">
        <f>LOWER(SUBSTITUTE(SUBSTITUTE(SUBSTITUTE(BIASA[[#This Row],[NAMA BARANG]]," ",""),"-",""),".",""))</f>
        <v>asahanpswtxzg8808(96)</v>
      </c>
      <c r="B2426" t="str">
        <f>IF(BIASA[[#This Row],[CTN]]=0,"",COUNT($B$2:$B2425)+1)</f>
        <v/>
      </c>
      <c r="C2426" t="s">
        <v>438</v>
      </c>
      <c r="D2426" s="9" t="s">
        <v>207</v>
      </c>
      <c r="E2426">
        <f>SUM(BIASA[[#This Row],[AWAL]]-BIASA[[#This Row],[KELUAR]])</f>
        <v>0</v>
      </c>
      <c r="F2426">
        <v>1</v>
      </c>
      <c r="G2426" t="str">
        <f>IFERROR(INDEX(masuk[CTN],MATCH("B"&amp;ROW()-ROWS($A$1:$A$2),masuk[id],0)),"")</f>
        <v/>
      </c>
      <c r="H2426">
        <f>SUMIF(keluar[concat],BIASA[[#This Row],[concat]],keluar[CTN])</f>
        <v>1</v>
      </c>
      <c r="I2426" s="16">
        <f>IF(BIASA[[#This Row],[CTN]]=BIASA[[#This Row],[AWAL]],"",BIASA[[#This Row],[CTN]])</f>
        <v>0</v>
      </c>
    </row>
    <row r="2427" spans="1:9" x14ac:dyDescent="0.25">
      <c r="A2427" t="str">
        <f>LOWER(SUBSTITUTE(SUBSTITUTE(SUBSTITUTE(BIASA[[#This Row],[NAMA BARANG]]," ",""),"-",""),".",""))</f>
        <v>asahanputar0544doll</v>
      </c>
      <c r="B2427" t="str">
        <f>IF(BIASA[[#This Row],[CTN]]=0,"",COUNT($B$2:$B2426)+1)</f>
        <v/>
      </c>
      <c r="C2427" t="s">
        <v>439</v>
      </c>
      <c r="D2427" s="9" t="s">
        <v>2823</v>
      </c>
      <c r="E2427">
        <f>SUM(BIASA[[#This Row],[AWAL]]-BIASA[[#This Row],[KELUAR]])</f>
        <v>0</v>
      </c>
      <c r="F2427">
        <v>1</v>
      </c>
      <c r="G2427" t="str">
        <f>IFERROR(INDEX(masuk[CTN],MATCH("B"&amp;ROW()-ROWS($A$1:$A$2),masuk[id],0)),"")</f>
        <v/>
      </c>
      <c r="H2427">
        <f>SUMIF(keluar[concat],BIASA[[#This Row],[concat]],keluar[CTN])</f>
        <v>1</v>
      </c>
      <c r="I2427" s="16">
        <f>IF(BIASA[[#This Row],[CTN]]=BIASA[[#This Row],[AWAL]],"",BIASA[[#This Row],[CTN]])</f>
        <v>0</v>
      </c>
    </row>
    <row r="2428" spans="1:9" x14ac:dyDescent="0.25">
      <c r="A2428" t="str">
        <f>LOWER(SUBSTITUTE(SUBSTITUTE(SUBSTITUTE(BIASA[[#This Row],[NAMA BARANG]]," ",""),"-",""),".",""))</f>
        <v>asahanputar0617sepeda</v>
      </c>
      <c r="B2428" t="str">
        <f>IF(BIASA[[#This Row],[CTN]]=0,"",COUNT($B$2:$B2427)+1)</f>
        <v/>
      </c>
      <c r="C2428" t="s">
        <v>440</v>
      </c>
      <c r="D2428" s="9" t="s">
        <v>2824</v>
      </c>
      <c r="E2428">
        <f>SUM(BIASA[[#This Row],[AWAL]]-BIASA[[#This Row],[KELUAR]])</f>
        <v>0</v>
      </c>
      <c r="F2428">
        <v>1</v>
      </c>
      <c r="G2428" t="str">
        <f>IFERROR(INDEX(masuk[CTN],MATCH("B"&amp;ROW()-ROWS($A$1:$A$2),masuk[id],0)),"")</f>
        <v/>
      </c>
      <c r="H2428">
        <f>SUMIF(keluar[concat],BIASA[[#This Row],[concat]],keluar[CTN])</f>
        <v>1</v>
      </c>
      <c r="I2428" s="16">
        <f>IF(BIASA[[#This Row],[CTN]]=BIASA[[#This Row],[AWAL]],"",BIASA[[#This Row],[CTN]])</f>
        <v>0</v>
      </c>
    </row>
    <row r="2429" spans="1:9" x14ac:dyDescent="0.25">
      <c r="A2429" t="str">
        <f>LOWER(SUBSTITUTE(SUBSTITUTE(SUBSTITUTE(BIASA[[#This Row],[NAMA BARANG]]," ",""),"-",""),".",""))</f>
        <v>asahanputar6008</v>
      </c>
      <c r="B2429" t="str">
        <f>IF(BIASA[[#This Row],[CTN]]=0,"",COUNT($B$2:$B2428)+1)</f>
        <v/>
      </c>
      <c r="C2429" t="s">
        <v>441</v>
      </c>
      <c r="D2429" s="9" t="s">
        <v>223</v>
      </c>
      <c r="E2429">
        <f>SUM(BIASA[[#This Row],[AWAL]]-BIASA[[#This Row],[KELUAR]])</f>
        <v>0</v>
      </c>
      <c r="F2429">
        <v>1</v>
      </c>
      <c r="G2429" t="str">
        <f>IFERROR(INDEX(masuk[CTN],MATCH("B"&amp;ROW()-ROWS($A$1:$A$2),masuk[id],0)),"")</f>
        <v/>
      </c>
      <c r="H2429">
        <f>SUMIF(keluar[concat],BIASA[[#This Row],[concat]],keluar[CTN])</f>
        <v>1</v>
      </c>
      <c r="I2429" s="16">
        <f>IF(BIASA[[#This Row],[CTN]]=BIASA[[#This Row],[AWAL]],"",BIASA[[#This Row],[CTN]])</f>
        <v>0</v>
      </c>
    </row>
    <row r="2430" spans="1:9" x14ac:dyDescent="0.25">
      <c r="A2430" t="str">
        <f>LOWER(SUBSTITUTE(SUBSTITUTE(SUBSTITUTE(BIASA[[#This Row],[NAMA BARANG]]," ",""),"-",""),".",""))</f>
        <v>asahanr435(24)</v>
      </c>
      <c r="B2430" t="str">
        <f>IF(BIASA[[#This Row],[CTN]]=0,"",COUNT($B$2:$B2429)+1)</f>
        <v/>
      </c>
      <c r="C2430" t="s">
        <v>443</v>
      </c>
      <c r="D2430" s="9" t="s">
        <v>226</v>
      </c>
      <c r="E2430">
        <f>SUM(BIASA[[#This Row],[AWAL]]-BIASA[[#This Row],[KELUAR]])</f>
        <v>0</v>
      </c>
      <c r="F2430">
        <v>1</v>
      </c>
      <c r="G2430" t="str">
        <f>IFERROR(INDEX(masuk[CTN],MATCH("B"&amp;ROW()-ROWS($A$1:$A$2),masuk[id],0)),"")</f>
        <v/>
      </c>
      <c r="H2430">
        <f>SUMIF(keluar[concat],BIASA[[#This Row],[concat]],keluar[CTN])</f>
        <v>1</v>
      </c>
      <c r="I2430" s="16">
        <f>IF(BIASA[[#This Row],[CTN]]=BIASA[[#This Row],[AWAL]],"",BIASA[[#This Row],[CTN]])</f>
        <v>0</v>
      </c>
    </row>
    <row r="2431" spans="1:9" x14ac:dyDescent="0.25">
      <c r="A2431" t="str">
        <f>LOWER(SUBSTITUTE(SUBSTITUTE(SUBSTITUTE(BIASA[[#This Row],[NAMA BARANG]]," ",""),"-",""),".",""))</f>
        <v>asahanxl378hedgehog(36)</v>
      </c>
      <c r="B2431" t="str">
        <f>IF(BIASA[[#This Row],[CTN]]=0,"",COUNT($B$2:$B2430)+1)</f>
        <v/>
      </c>
      <c r="C2431" t="s">
        <v>479</v>
      </c>
      <c r="D2431" s="9" t="s">
        <v>2829</v>
      </c>
      <c r="E2431">
        <f>SUM(BIASA[[#This Row],[AWAL]]-BIASA[[#This Row],[KELUAR]])</f>
        <v>0</v>
      </c>
      <c r="F2431">
        <v>1</v>
      </c>
      <c r="G2431" t="str">
        <f>IFERROR(INDEX(masuk[CTN],MATCH("B"&amp;ROW()-ROWS($A$1:$A$2),masuk[id],0)),"")</f>
        <v/>
      </c>
      <c r="H2431">
        <f>SUMIF(keluar[concat],BIASA[[#This Row],[concat]],keluar[CTN])</f>
        <v>1</v>
      </c>
      <c r="I2431" s="16">
        <f>IF(BIASA[[#This Row],[CTN]]=BIASA[[#This Row],[AWAL]],"",BIASA[[#This Row],[CTN]])</f>
        <v>0</v>
      </c>
    </row>
    <row r="2432" spans="1:9" x14ac:dyDescent="0.25">
      <c r="A2432" t="str">
        <f>LOWER(SUBSTITUTE(SUBSTITUTE(SUBSTITUTE(BIASA[[#This Row],[NAMA BARANG]]," ",""),"-",""),".",""))</f>
        <v>balonmetaliklmp2800</v>
      </c>
      <c r="B2432" t="str">
        <f>IF(BIASA[[#This Row],[CTN]]=0,"",COUNT($B$2:$B2431)+1)</f>
        <v/>
      </c>
      <c r="C2432" t="s">
        <v>2671</v>
      </c>
      <c r="D2432" s="9" t="s">
        <v>237</v>
      </c>
      <c r="E2432">
        <f>SUM(BIASA[[#This Row],[AWAL]]-BIASA[[#This Row],[KELUAR]])</f>
        <v>0</v>
      </c>
      <c r="F2432">
        <v>0</v>
      </c>
      <c r="G2432" t="str">
        <f>IFERROR(INDEX(masuk[CTN],MATCH("B"&amp;ROW()-ROWS($A$1:$A$2),masuk[id],0)),"")</f>
        <v/>
      </c>
      <c r="H2432">
        <f>SUMIF(keluar[concat],BIASA[[#This Row],[concat]],keluar[CTN])</f>
        <v>0</v>
      </c>
      <c r="I2432" s="16" t="str">
        <f>IF(BIASA[[#This Row],[CTN]]=BIASA[[#This Row],[AWAL]],"",BIASA[[#This Row],[CTN]])</f>
        <v/>
      </c>
    </row>
    <row r="2433" spans="1:9" x14ac:dyDescent="0.25">
      <c r="A2433" t="str">
        <f>LOWER(SUBSTITUTE(SUBSTITUTE(SUBSTITUTE(BIASA[[#This Row],[NAMA BARANG]]," ",""),"-",""),".",""))</f>
        <v>balonsablonlkf3200m13</v>
      </c>
      <c r="B2433" t="str">
        <f>IF(BIASA[[#This Row],[CTN]]=0,"",COUNT($B$2:$B2432)+1)</f>
        <v/>
      </c>
      <c r="C2433" t="s">
        <v>2672</v>
      </c>
      <c r="D2433" s="9">
        <v>50</v>
      </c>
      <c r="E2433">
        <f>SUM(BIASA[[#This Row],[AWAL]]-BIASA[[#This Row],[KELUAR]])</f>
        <v>0</v>
      </c>
      <c r="F2433">
        <v>0</v>
      </c>
      <c r="G2433" t="str">
        <f>IFERROR(INDEX(masuk[CTN],MATCH("B"&amp;ROW()-ROWS($A$1:$A$2),masuk[id],0)),"")</f>
        <v/>
      </c>
      <c r="H2433">
        <f>SUMIF(keluar[concat],BIASA[[#This Row],[concat]],keluar[CTN])</f>
        <v>0</v>
      </c>
      <c r="I2433" s="16" t="str">
        <f>IF(BIASA[[#This Row],[CTN]]=BIASA[[#This Row],[AWAL]],"",BIASA[[#This Row],[CTN]])</f>
        <v/>
      </c>
    </row>
    <row r="2434" spans="1:9" x14ac:dyDescent="0.25">
      <c r="A2434" t="str">
        <f>LOWER(SUBSTITUTE(SUBSTITUTE(SUBSTITUTE(BIASA[[#This Row],[NAMA BARANG]]," ",""),"-",""),".",""))</f>
        <v>balonsablonlkm2200</v>
      </c>
      <c r="B2434" t="str">
        <f>IF(BIASA[[#This Row],[CTN]]=0,"",COUNT($B$2:$B2433)+1)</f>
        <v/>
      </c>
      <c r="C2434" t="s">
        <v>2673</v>
      </c>
      <c r="D2434" s="9" t="s">
        <v>237</v>
      </c>
      <c r="E2434">
        <f>SUM(BIASA[[#This Row],[AWAL]]-BIASA[[#This Row],[KELUAR]])</f>
        <v>0</v>
      </c>
      <c r="F2434">
        <v>0</v>
      </c>
      <c r="G2434" t="str">
        <f>IFERROR(INDEX(masuk[CTN],MATCH("B"&amp;ROW()-ROWS($A$1:$A$2),masuk[id],0)),"")</f>
        <v/>
      </c>
      <c r="H2434">
        <f>SUMIF(keluar[concat],BIASA[[#This Row],[concat]],keluar[CTN])</f>
        <v>0</v>
      </c>
      <c r="I2434" s="16" t="str">
        <f>IF(BIASA[[#This Row],[CTN]]=BIASA[[#This Row],[AWAL]],"",BIASA[[#This Row],[CTN]])</f>
        <v/>
      </c>
    </row>
    <row r="2435" spans="1:9" x14ac:dyDescent="0.25">
      <c r="A2435" t="str">
        <f>LOWER(SUBSTITUTE(SUBSTITUTE(SUBSTITUTE(BIASA[[#This Row],[NAMA BARANG]]," ",""),"-",""),".",""))</f>
        <v>balonsablonpolkadot1232</v>
      </c>
      <c r="B2435" t="str">
        <f>IF(BIASA[[#This Row],[CTN]]=0,"",COUNT($B$2:$B2434)+1)</f>
        <v/>
      </c>
      <c r="C2435" t="s">
        <v>514</v>
      </c>
      <c r="D2435" s="9">
        <v>50</v>
      </c>
      <c r="E2435">
        <f>SUM(BIASA[[#This Row],[AWAL]]-BIASA[[#This Row],[KELUAR]])</f>
        <v>0</v>
      </c>
      <c r="F2435">
        <v>1</v>
      </c>
      <c r="G2435" t="str">
        <f>IFERROR(INDEX(masuk[CTN],MATCH("B"&amp;ROW()-ROWS($A$1:$A$2),masuk[id],0)),"")</f>
        <v/>
      </c>
      <c r="H2435">
        <f>SUMIF(keluar[concat],BIASA[[#This Row],[concat]],keluar[CTN])</f>
        <v>1</v>
      </c>
      <c r="I2435" s="16">
        <f>IF(BIASA[[#This Row],[CTN]]=BIASA[[#This Row],[AWAL]],"",BIASA[[#This Row],[CTN]])</f>
        <v>0</v>
      </c>
    </row>
    <row r="2436" spans="1:9" x14ac:dyDescent="0.25">
      <c r="A2436" t="str">
        <f>LOWER(SUBSTITUTE(SUBSTITUTE(SUBSTITUTE(BIASA[[#This Row],[NAMA BARANG]]," ",""),"-",""),".",""))</f>
        <v>balonunimas009(4)</v>
      </c>
      <c r="B2436" t="str">
        <f>IF(BIASA[[#This Row],[CTN]]=0,"",COUNT($B$2:$B2435)+1)</f>
        <v/>
      </c>
      <c r="C2436" t="s">
        <v>2674</v>
      </c>
      <c r="D2436" s="9" t="s">
        <v>2910</v>
      </c>
      <c r="E2436">
        <f>SUM(BIASA[[#This Row],[AWAL]]-BIASA[[#This Row],[KELUAR]])</f>
        <v>0</v>
      </c>
      <c r="F2436">
        <v>0</v>
      </c>
      <c r="G2436" t="str">
        <f>IFERROR(INDEX(masuk[CTN],MATCH("B"&amp;ROW()-ROWS($A$1:$A$2),masuk[id],0)),"")</f>
        <v/>
      </c>
      <c r="H2436">
        <f>SUMIF(keluar[concat],BIASA[[#This Row],[concat]],keluar[CTN])</f>
        <v>0</v>
      </c>
      <c r="I2436" s="16" t="str">
        <f>IF(BIASA[[#This Row],[CTN]]=BIASA[[#This Row],[AWAL]],"",BIASA[[#This Row],[CTN]])</f>
        <v/>
      </c>
    </row>
    <row r="2437" spans="1:9" x14ac:dyDescent="0.25">
      <c r="A2437" t="str">
        <f>LOWER(SUBSTITUTE(SUBSTITUTE(SUBSTITUTE(BIASA[[#This Row],[NAMA BARANG]]," ",""),"-",""),".",""))</f>
        <v>bkbpbkwarto</v>
      </c>
      <c r="B2437" t="str">
        <f>IF(BIASA[[#This Row],[CTN]]=0,"",COUNT($B$2:$B2436)+1)</f>
        <v/>
      </c>
      <c r="C2437" t="s">
        <v>2675</v>
      </c>
      <c r="D2437" s="9">
        <v>100</v>
      </c>
      <c r="E2437">
        <f>SUM(BIASA[[#This Row],[AWAL]]-BIASA[[#This Row],[KELUAR]])</f>
        <v>0</v>
      </c>
      <c r="F2437">
        <v>0</v>
      </c>
      <c r="G2437" t="str">
        <f>IFERROR(INDEX(masuk[CTN],MATCH("B"&amp;ROW()-ROWS($A$1:$A$2),masuk[id],0)),"")</f>
        <v/>
      </c>
      <c r="H2437">
        <f>SUMIF(keluar[concat],BIASA[[#This Row],[concat]],keluar[CTN])</f>
        <v>0</v>
      </c>
      <c r="I2437" s="16" t="str">
        <f>IF(BIASA[[#This Row],[CTN]]=BIASA[[#This Row],[AWAL]],"",BIASA[[#This Row],[CTN]])</f>
        <v/>
      </c>
    </row>
    <row r="2438" spans="1:9" x14ac:dyDescent="0.25">
      <c r="A2438" t="str">
        <f>LOWER(SUBSTITUTE(SUBSTITUTE(SUBSTITUTE(BIASA[[#This Row],[NAMA BARANG]]," ",""),"-",""),".",""))</f>
        <v>bkmewarnaiarta4besar</v>
      </c>
      <c r="B2438" t="str">
        <f>IF(BIASA[[#This Row],[CTN]]=0,"",COUNT($B$2:$B2437)+1)</f>
        <v/>
      </c>
      <c r="C2438" t="s">
        <v>2676</v>
      </c>
      <c r="D2438" s="9" t="s">
        <v>2949</v>
      </c>
      <c r="E2438">
        <f>SUM(BIASA[[#This Row],[AWAL]]-BIASA[[#This Row],[KELUAR]])</f>
        <v>0</v>
      </c>
      <c r="F2438">
        <v>0</v>
      </c>
      <c r="G2438" t="str">
        <f>IFERROR(INDEX(masuk[CTN],MATCH("B"&amp;ROW()-ROWS($A$1:$A$2),masuk[id],0)),"")</f>
        <v/>
      </c>
      <c r="H2438">
        <f>SUMIF(keluar[concat],BIASA[[#This Row],[concat]],keluar[CTN])</f>
        <v>0</v>
      </c>
      <c r="I2438" s="16" t="str">
        <f>IF(BIASA[[#This Row],[CTN]]=BIASA[[#This Row],[AWAL]],"",BIASA[[#This Row],[CTN]])</f>
        <v/>
      </c>
    </row>
    <row r="2439" spans="1:9" x14ac:dyDescent="0.25">
      <c r="A2439" t="str">
        <f>LOWER(SUBSTITUTE(SUBSTITUTE(SUBSTITUTE(BIASA[[#This Row],[NAMA BARANG]]," ",""),"-",""),".",""))</f>
        <v>bnb5no164</v>
      </c>
      <c r="B2439" t="str">
        <f>IF(BIASA[[#This Row],[CTN]]=0,"",COUNT($B$2:$B2438)+1)</f>
        <v/>
      </c>
      <c r="C2439" t="s">
        <v>2677</v>
      </c>
      <c r="D2439" s="9" t="s">
        <v>206</v>
      </c>
      <c r="E2439">
        <f>SUM(BIASA[[#This Row],[AWAL]]-BIASA[[#This Row],[KELUAR]])</f>
        <v>0</v>
      </c>
      <c r="F2439">
        <v>0</v>
      </c>
      <c r="G2439" t="str">
        <f>IFERROR(INDEX(masuk[CTN],MATCH("B"&amp;ROW()-ROWS($A$1:$A$2),masuk[id],0)),"")</f>
        <v/>
      </c>
      <c r="H2439">
        <f>SUMIF(keluar[concat],BIASA[[#This Row],[concat]],keluar[CTN])</f>
        <v>0</v>
      </c>
      <c r="I2439" s="16" t="str">
        <f>IF(BIASA[[#This Row],[CTN]]=BIASA[[#This Row],[AWAL]],"",BIASA[[#This Row],[CTN]])</f>
        <v/>
      </c>
    </row>
    <row r="2440" spans="1:9" x14ac:dyDescent="0.25">
      <c r="A2440" t="str">
        <f>LOWER(SUBSTITUTE(SUBSTITUTE(SUBSTITUTE(BIASA[[#This Row],[NAMA BARANG]]," ",""),"-",""),".",""))</f>
        <v>bngastaa5np200sp</v>
      </c>
      <c r="B2440" t="str">
        <f>IF(BIASA[[#This Row],[CTN]]=0,"",COUNT($B$2:$B2439)+1)</f>
        <v/>
      </c>
      <c r="C2440" t="s">
        <v>2678</v>
      </c>
      <c r="D2440" s="9" t="s">
        <v>206</v>
      </c>
      <c r="E2440">
        <f>SUM(BIASA[[#This Row],[AWAL]]-BIASA[[#This Row],[KELUAR]])</f>
        <v>0</v>
      </c>
      <c r="F2440">
        <v>0</v>
      </c>
      <c r="G2440" t="str">
        <f>IFERROR(INDEX(masuk[CTN],MATCH("B"&amp;ROW()-ROWS($A$1:$A$2),masuk[id],0)),"")</f>
        <v/>
      </c>
      <c r="H2440">
        <f>SUMIF(keluar[concat],BIASA[[#This Row],[concat]],keluar[CTN])</f>
        <v>0</v>
      </c>
      <c r="I2440" s="16" t="str">
        <f>IF(BIASA[[#This Row],[CTN]]=BIASA[[#This Row],[AWAL]],"",BIASA[[#This Row],[CTN]])</f>
        <v/>
      </c>
    </row>
    <row r="2441" spans="1:9" x14ac:dyDescent="0.25">
      <c r="A2441" t="str">
        <f>LOWER(SUBSTITUTE(SUBSTITUTE(SUBSTITUTE(BIASA[[#This Row],[NAMA BARANG]]," ",""),"-",""),".",""))</f>
        <v>bp2330</v>
      </c>
      <c r="B2441" t="str">
        <f>IF(BIASA[[#This Row],[CTN]]=0,"",COUNT($B$2:$B2440)+1)</f>
        <v/>
      </c>
      <c r="C2441" t="s">
        <v>620</v>
      </c>
      <c r="D2441" s="9" t="s">
        <v>207</v>
      </c>
      <c r="E2441">
        <f>SUM(BIASA[[#This Row],[AWAL]]-BIASA[[#This Row],[KELUAR]])</f>
        <v>0</v>
      </c>
      <c r="F2441">
        <v>1</v>
      </c>
      <c r="G2441" t="str">
        <f>IFERROR(INDEX(masuk[CTN],MATCH("B"&amp;ROW()-ROWS($A$1:$A$2),masuk[id],0)),"")</f>
        <v/>
      </c>
      <c r="H2441">
        <f>SUMIF(keluar[concat],BIASA[[#This Row],[concat]],keluar[CTN])</f>
        <v>1</v>
      </c>
      <c r="I2441" s="16">
        <f>IF(BIASA[[#This Row],[CTN]]=BIASA[[#This Row],[AWAL]],"",BIASA[[#This Row],[CTN]])</f>
        <v>0</v>
      </c>
    </row>
    <row r="2442" spans="1:9" x14ac:dyDescent="0.25">
      <c r="A2442" t="str">
        <f>LOWER(SUBSTITUTE(SUBSTITUTE(SUBSTITUTE(BIASA[[#This Row],[NAMA BARANG]]," ",""),"-",""),".",""))</f>
        <v>bp2c26894wdny</v>
      </c>
      <c r="B2442" t="str">
        <f>IF(BIASA[[#This Row],[CTN]]=0,"",COUNT($B$2:$B2441)+1)</f>
        <v/>
      </c>
      <c r="C2442" t="s">
        <v>627</v>
      </c>
      <c r="D2442" s="9" t="s">
        <v>207</v>
      </c>
      <c r="E2442">
        <f>SUM(BIASA[[#This Row],[AWAL]]-BIASA[[#This Row],[KELUAR]])</f>
        <v>0</v>
      </c>
      <c r="F2442">
        <v>1</v>
      </c>
      <c r="G2442" t="str">
        <f>IFERROR(INDEX(masuk[CTN],MATCH("B"&amp;ROW()-ROWS($A$1:$A$2),masuk[id],0)),"")</f>
        <v/>
      </c>
      <c r="H2442">
        <f>SUMIF(keluar[concat],BIASA[[#This Row],[concat]],keluar[CTN])</f>
        <v>1</v>
      </c>
      <c r="I2442" s="16">
        <f>IF(BIASA[[#This Row],[CTN]]=BIASA[[#This Row],[AWAL]],"",BIASA[[#This Row],[CTN]])</f>
        <v>0</v>
      </c>
    </row>
    <row r="2443" spans="1:9" x14ac:dyDescent="0.25">
      <c r="A2443" t="str">
        <f>LOWER(SUBSTITUTE(SUBSTITUTE(SUBSTITUTE(BIASA[[#This Row],[NAMA BARANG]]," ",""),"-",""),".",""))</f>
        <v>bpcandy806</v>
      </c>
      <c r="B2443" t="str">
        <f>IF(BIASA[[#This Row],[CTN]]=0,"",COUNT($B$2:$B2442)+1)</f>
        <v/>
      </c>
      <c r="C2443" t="s">
        <v>673</v>
      </c>
      <c r="D2443" s="9" t="s">
        <v>207</v>
      </c>
      <c r="E2443">
        <f>SUM(BIASA[[#This Row],[AWAL]]-BIASA[[#This Row],[KELUAR]])</f>
        <v>0</v>
      </c>
      <c r="F2443">
        <v>1</v>
      </c>
      <c r="G2443" t="str">
        <f>IFERROR(INDEX(masuk[CTN],MATCH("B"&amp;ROW()-ROWS($A$1:$A$2),masuk[id],0)),"")</f>
        <v/>
      </c>
      <c r="H2443">
        <f>SUMIF(keluar[concat],BIASA[[#This Row],[concat]],keluar[CTN])</f>
        <v>1</v>
      </c>
      <c r="I2443" s="16">
        <f>IF(BIASA[[#This Row],[CTN]]=BIASA[[#This Row],[AWAL]],"",BIASA[[#This Row],[CTN]])</f>
        <v>0</v>
      </c>
    </row>
    <row r="2444" spans="1:9" x14ac:dyDescent="0.25">
      <c r="A2444" t="str">
        <f>LOWER(SUBSTITUTE(SUBSTITUTE(SUBSTITUTE(BIASA[[#This Row],[NAMA BARANG]]," ",""),"-",""),".",""))</f>
        <v>bpcandycc810</v>
      </c>
      <c r="B2444" t="str">
        <f>IF(BIASA[[#This Row],[CTN]]=0,"",COUNT($B$2:$B2443)+1)</f>
        <v/>
      </c>
      <c r="C2444" t="s">
        <v>674</v>
      </c>
      <c r="D2444" s="9" t="s">
        <v>207</v>
      </c>
      <c r="E2444">
        <f>SUM(BIASA[[#This Row],[AWAL]]-BIASA[[#This Row],[KELUAR]])</f>
        <v>0</v>
      </c>
      <c r="F2444">
        <v>1</v>
      </c>
      <c r="G2444" t="str">
        <f>IFERROR(INDEX(masuk[CTN],MATCH("B"&amp;ROW()-ROWS($A$1:$A$2),masuk[id],0)),"")</f>
        <v/>
      </c>
      <c r="H2444">
        <f>SUMIF(keluar[concat],BIASA[[#This Row],[concat]],keluar[CTN])</f>
        <v>1</v>
      </c>
      <c r="I2444" s="16">
        <f>IF(BIASA[[#This Row],[CTN]]=BIASA[[#This Row],[AWAL]],"",BIASA[[#This Row],[CTN]])</f>
        <v>0</v>
      </c>
    </row>
    <row r="2445" spans="1:9" x14ac:dyDescent="0.25">
      <c r="A2445" t="str">
        <f>LOWER(SUBSTITUTE(SUBSTITUTE(SUBSTITUTE(BIASA[[#This Row],[NAMA BARANG]]," ",""),"-",""),".",""))</f>
        <v>bpcandycc916</v>
      </c>
      <c r="B2445" t="str">
        <f>IF(BIASA[[#This Row],[CTN]]=0,"",COUNT($B$2:$B2444)+1)</f>
        <v/>
      </c>
      <c r="C2445" t="s">
        <v>675</v>
      </c>
      <c r="D2445" s="9" t="s">
        <v>207</v>
      </c>
      <c r="E2445">
        <f>SUM(BIASA[[#This Row],[AWAL]]-BIASA[[#This Row],[KELUAR]])</f>
        <v>0</v>
      </c>
      <c r="F2445">
        <v>1</v>
      </c>
      <c r="G2445" t="str">
        <f>IFERROR(INDEX(masuk[CTN],MATCH("B"&amp;ROW()-ROWS($A$1:$A$2),masuk[id],0)),"")</f>
        <v/>
      </c>
      <c r="H2445">
        <f>SUMIF(keluar[concat],BIASA[[#This Row],[concat]],keluar[CTN])</f>
        <v>1</v>
      </c>
      <c r="I2445" s="16">
        <f>IF(BIASA[[#This Row],[CTN]]=BIASA[[#This Row],[AWAL]],"",BIASA[[#This Row],[CTN]])</f>
        <v>0</v>
      </c>
    </row>
    <row r="2446" spans="1:9" x14ac:dyDescent="0.25">
      <c r="A2446" t="str">
        <f>LOWER(SUBSTITUTE(SUBSTITUTE(SUBSTITUTE(BIASA[[#This Row],[NAMA BARANG]]," ",""),"-",""),".",""))</f>
        <v>bpgell8727</v>
      </c>
      <c r="B2446" t="str">
        <f>IF(BIASA[[#This Row],[CTN]]=0,"",COUNT($B$2:$B2445)+1)</f>
        <v/>
      </c>
      <c r="C2446" t="s">
        <v>720</v>
      </c>
      <c r="D2446" s="9" t="s">
        <v>235</v>
      </c>
      <c r="E2446">
        <f>SUM(BIASA[[#This Row],[AWAL]]-BIASA[[#This Row],[KELUAR]])</f>
        <v>0</v>
      </c>
      <c r="F2446">
        <v>1</v>
      </c>
      <c r="G2446" t="str">
        <f>IFERROR(INDEX(masuk[CTN],MATCH("B"&amp;ROW()-ROWS($A$1:$A$2),masuk[id],0)),"")</f>
        <v/>
      </c>
      <c r="H2446">
        <f>SUMIF(keluar[concat],BIASA[[#This Row],[concat]],keluar[CTN])</f>
        <v>1</v>
      </c>
      <c r="I2446" s="16">
        <f>IF(BIASA[[#This Row],[CTN]]=BIASA[[#This Row],[AWAL]],"",BIASA[[#This Row],[CTN]])</f>
        <v>0</v>
      </c>
    </row>
    <row r="2447" spans="1:9" x14ac:dyDescent="0.25">
      <c r="A2447" t="str">
        <f>LOWER(SUBSTITUTE(SUBSTITUTE(SUBSTITUTE(BIASA[[#This Row],[NAMA BARANG]]," ",""),"-",""),".",""))</f>
        <v>bpgell9865</v>
      </c>
      <c r="B2447" t="str">
        <f>IF(BIASA[[#This Row],[CTN]]=0,"",COUNT($B$2:$B2446)+1)</f>
        <v/>
      </c>
      <c r="C2447" t="s">
        <v>724</v>
      </c>
      <c r="D2447" s="9" t="s">
        <v>207</v>
      </c>
      <c r="E2447">
        <f>SUM(BIASA[[#This Row],[AWAL]]-BIASA[[#This Row],[KELUAR]])</f>
        <v>0</v>
      </c>
      <c r="F2447">
        <v>1</v>
      </c>
      <c r="G2447" t="str">
        <f>IFERROR(INDEX(masuk[CTN],MATCH("B"&amp;ROW()-ROWS($A$1:$A$2),masuk[id],0)),"")</f>
        <v/>
      </c>
      <c r="H2447">
        <f>SUMIF(keluar[concat],BIASA[[#This Row],[concat]],keluar[CTN])</f>
        <v>1</v>
      </c>
      <c r="I2447" s="16">
        <f>IF(BIASA[[#This Row],[CTN]]=BIASA[[#This Row],[AWAL]],"",BIASA[[#This Row],[CTN]])</f>
        <v>0</v>
      </c>
    </row>
    <row r="2448" spans="1:9" x14ac:dyDescent="0.25">
      <c r="A2448" t="str">
        <f>LOWER(SUBSTITUTE(SUBSTITUTE(SUBSTITUTE(BIASA[[#This Row],[NAMA BARANG]]," ",""),"-",""),".",""))</f>
        <v>bpgell9926</v>
      </c>
      <c r="B2448" t="str">
        <f>IF(BIASA[[#This Row],[CTN]]=0,"",COUNT($B$2:$B2447)+1)</f>
        <v/>
      </c>
      <c r="C2448" t="s">
        <v>725</v>
      </c>
      <c r="D2448" s="9" t="s">
        <v>207</v>
      </c>
      <c r="E2448">
        <f>SUM(BIASA[[#This Row],[AWAL]]-BIASA[[#This Row],[KELUAR]])</f>
        <v>0</v>
      </c>
      <c r="F2448">
        <v>1</v>
      </c>
      <c r="G2448" t="str">
        <f>IFERROR(INDEX(masuk[CTN],MATCH("B"&amp;ROW()-ROWS($A$1:$A$2),masuk[id],0)),"")</f>
        <v/>
      </c>
      <c r="H2448">
        <f>SUMIF(keluar[concat],BIASA[[#This Row],[concat]],keluar[CTN])</f>
        <v>1</v>
      </c>
      <c r="I2448" s="16">
        <f>IF(BIASA[[#This Row],[CTN]]=BIASA[[#This Row],[AWAL]],"",BIASA[[#This Row],[CTN]])</f>
        <v>0</v>
      </c>
    </row>
    <row r="2449" spans="1:9" x14ac:dyDescent="0.25">
      <c r="A2449" t="str">
        <f>LOWER(SUBSTITUTE(SUBSTITUTE(SUBSTITUTE(BIASA[[#This Row],[NAMA BARANG]]," ",""),"-",""),".",""))</f>
        <v>bpgellagp13672</v>
      </c>
      <c r="B2449" t="str">
        <f>IF(BIASA[[#This Row],[CTN]]=0,"",COUNT($B$2:$B2448)+1)</f>
        <v/>
      </c>
      <c r="C2449" t="s">
        <v>726</v>
      </c>
      <c r="D2449" s="9" t="s">
        <v>207</v>
      </c>
      <c r="E2449">
        <f>SUM(BIASA[[#This Row],[AWAL]]-BIASA[[#This Row],[KELUAR]])</f>
        <v>0</v>
      </c>
      <c r="F2449">
        <v>1</v>
      </c>
      <c r="G2449" t="str">
        <f>IFERROR(INDEX(masuk[CTN],MATCH("B"&amp;ROW()-ROWS($A$1:$A$2),masuk[id],0)),"")</f>
        <v/>
      </c>
      <c r="H2449">
        <f>SUMIF(keluar[concat],BIASA[[#This Row],[concat]],keluar[CTN])</f>
        <v>1</v>
      </c>
      <c r="I2449" s="16">
        <f>IF(BIASA[[#This Row],[CTN]]=BIASA[[#This Row],[AWAL]],"",BIASA[[#This Row],[CTN]])</f>
        <v>0</v>
      </c>
    </row>
    <row r="2450" spans="1:9" x14ac:dyDescent="0.25">
      <c r="A2450" t="str">
        <f>LOWER(SUBSTITUTE(SUBSTITUTE(SUBSTITUTE(BIASA[[#This Row],[NAMA BARANG]]," ",""),"-",""),".",""))</f>
        <v>bpgellhb2258</v>
      </c>
      <c r="B2450" t="str">
        <f>IF(BIASA[[#This Row],[CTN]]=0,"",COUNT($B$2:$B2449)+1)</f>
        <v/>
      </c>
      <c r="C2450" t="s">
        <v>740</v>
      </c>
      <c r="D2450" s="9" t="s">
        <v>207</v>
      </c>
      <c r="E2450">
        <f>SUM(BIASA[[#This Row],[AWAL]]-BIASA[[#This Row],[KELUAR]])</f>
        <v>0</v>
      </c>
      <c r="F2450">
        <v>1</v>
      </c>
      <c r="G2450" t="str">
        <f>IFERROR(INDEX(masuk[CTN],MATCH("B"&amp;ROW()-ROWS($A$1:$A$2),masuk[id],0)),"")</f>
        <v/>
      </c>
      <c r="H2450">
        <f>SUMIF(keluar[concat],BIASA[[#This Row],[concat]],keluar[CTN])</f>
        <v>1</v>
      </c>
      <c r="I2450" s="16">
        <f>IF(BIASA[[#This Row],[CTN]]=BIASA[[#This Row],[AWAL]],"",BIASA[[#This Row],[CTN]])</f>
        <v>0</v>
      </c>
    </row>
    <row r="2451" spans="1:9" x14ac:dyDescent="0.25">
      <c r="A2451" t="str">
        <f>LOWER(SUBSTITUTE(SUBSTITUTE(SUBSTITUTE(BIASA[[#This Row],[NAMA BARANG]]," ",""),"-",""),".",""))</f>
        <v>bpgellhbk0898</v>
      </c>
      <c r="B2451" t="str">
        <f>IF(BIASA[[#This Row],[CTN]]=0,"",COUNT($B$2:$B2450)+1)</f>
        <v/>
      </c>
      <c r="C2451" t="s">
        <v>741</v>
      </c>
      <c r="D2451" s="9" t="s">
        <v>207</v>
      </c>
      <c r="E2451">
        <f>SUM(BIASA[[#This Row],[AWAL]]-BIASA[[#This Row],[KELUAR]])</f>
        <v>0</v>
      </c>
      <c r="F2451">
        <v>1</v>
      </c>
      <c r="G2451" t="str">
        <f>IFERROR(INDEX(masuk[CTN],MATCH("B"&amp;ROW()-ROWS($A$1:$A$2),masuk[id],0)),"")</f>
        <v/>
      </c>
      <c r="H2451">
        <f>SUMIF(keluar[concat],BIASA[[#This Row],[concat]],keluar[CTN])</f>
        <v>1</v>
      </c>
      <c r="I2451" s="16">
        <f>IF(BIASA[[#This Row],[CTN]]=BIASA[[#This Row],[AWAL]],"",BIASA[[#This Row],[CTN]])</f>
        <v>0</v>
      </c>
    </row>
    <row r="2452" spans="1:9" x14ac:dyDescent="0.25">
      <c r="A2452" t="str">
        <f>LOWER(SUBSTITUTE(SUBSTITUTE(SUBSTITUTE(BIASA[[#This Row],[NAMA BARANG]]," ",""),"-",""),".",""))</f>
        <v>bpgellmp013(karunghj)</v>
      </c>
      <c r="B2452" t="str">
        <f>IF(BIASA[[#This Row],[CTN]]=0,"",COUNT($B$2:$B2451)+1)</f>
        <v/>
      </c>
      <c r="C2452" t="s">
        <v>748</v>
      </c>
      <c r="D2452" s="9" t="s">
        <v>207</v>
      </c>
      <c r="E2452">
        <f>SUM(BIASA[[#This Row],[AWAL]]-BIASA[[#This Row],[KELUAR]])</f>
        <v>0</v>
      </c>
      <c r="F2452">
        <v>1</v>
      </c>
      <c r="G2452" t="str">
        <f>IFERROR(INDEX(masuk[CTN],MATCH("B"&amp;ROW()-ROWS($A$1:$A$2),masuk[id],0)),"")</f>
        <v/>
      </c>
      <c r="H2452">
        <f>SUMIF(keluar[concat],BIASA[[#This Row],[concat]],keluar[CTN])</f>
        <v>1</v>
      </c>
      <c r="I2452" s="16">
        <f>IF(BIASA[[#This Row],[CTN]]=BIASA[[#This Row],[AWAL]],"",BIASA[[#This Row],[CTN]])</f>
        <v>0</v>
      </c>
    </row>
    <row r="2453" spans="1:9" x14ac:dyDescent="0.25">
      <c r="A2453" t="str">
        <f>LOWER(SUBSTITUTE(SUBSTITUTE(SUBSTITUTE(BIASA[[#This Row],[NAMA BARANG]]," ",""),"-",""),".",""))</f>
        <v>bpgellsanmao9638</v>
      </c>
      <c r="B2453" t="str">
        <f>IF(BIASA[[#This Row],[CTN]]=0,"",COUNT($B$2:$B2452)+1)</f>
        <v/>
      </c>
      <c r="C2453" t="s">
        <v>756</v>
      </c>
      <c r="D2453" s="9" t="s">
        <v>207</v>
      </c>
      <c r="E2453">
        <f>SUM(BIASA[[#This Row],[AWAL]]-BIASA[[#This Row],[KELUAR]])</f>
        <v>0</v>
      </c>
      <c r="F2453">
        <v>1</v>
      </c>
      <c r="G2453" t="str">
        <f>IFERROR(INDEX(masuk[CTN],MATCH("B"&amp;ROW()-ROWS($A$1:$A$2),masuk[id],0)),"")</f>
        <v/>
      </c>
      <c r="H2453">
        <f>SUMIF(keluar[concat],BIASA[[#This Row],[concat]],keluar[CTN])</f>
        <v>1</v>
      </c>
      <c r="I2453" s="16">
        <f>IF(BIASA[[#This Row],[CTN]]=BIASA[[#This Row],[AWAL]],"",BIASA[[#This Row],[CTN]])</f>
        <v>0</v>
      </c>
    </row>
    <row r="2454" spans="1:9" x14ac:dyDescent="0.25">
      <c r="A2454" t="str">
        <f>LOWER(SUBSTITUTE(SUBSTITUTE(SUBSTITUTE(BIASA[[#This Row],[NAMA BARANG]]," ",""),"-",""),".",""))</f>
        <v>bpgellsanmao9983</v>
      </c>
      <c r="B2454" t="str">
        <f>IF(BIASA[[#This Row],[CTN]]=0,"",COUNT($B$2:$B2453)+1)</f>
        <v/>
      </c>
      <c r="C2454" t="s">
        <v>759</v>
      </c>
      <c r="D2454" s="9" t="s">
        <v>207</v>
      </c>
      <c r="E2454">
        <f>SUM(BIASA[[#This Row],[AWAL]]-BIASA[[#This Row],[KELUAR]])</f>
        <v>0</v>
      </c>
      <c r="F2454">
        <v>1</v>
      </c>
      <c r="G2454" t="str">
        <f>IFERROR(INDEX(masuk[CTN],MATCH("B"&amp;ROW()-ROWS($A$1:$A$2),masuk[id],0)),"")</f>
        <v/>
      </c>
      <c r="H2454">
        <f>SUMIF(keluar[concat],BIASA[[#This Row],[concat]],keluar[CTN])</f>
        <v>1</v>
      </c>
      <c r="I2454" s="16">
        <f>IF(BIASA[[#This Row],[CTN]]=BIASA[[#This Row],[AWAL]],"",BIASA[[#This Row],[CTN]])</f>
        <v>0</v>
      </c>
    </row>
    <row r="2455" spans="1:9" x14ac:dyDescent="0.25">
      <c r="A2455" t="str">
        <f>LOWER(SUBSTITUTE(SUBSTITUTE(SUBSTITUTE(BIASA[[#This Row],[NAMA BARANG]]," ",""),"-",""),".",""))</f>
        <v>bpgellvanco1,0(v6000)</v>
      </c>
      <c r="B2455" t="str">
        <f>IF(BIASA[[#This Row],[CTN]]=0,"",COUNT($B$2:$B2454)+1)</f>
        <v/>
      </c>
      <c r="C2455" t="s">
        <v>2679</v>
      </c>
      <c r="D2455" s="9" t="s">
        <v>207</v>
      </c>
      <c r="E2455">
        <f>SUM(BIASA[[#This Row],[AWAL]]-BIASA[[#This Row],[KELUAR]])</f>
        <v>0</v>
      </c>
      <c r="F2455">
        <v>0</v>
      </c>
      <c r="G2455" t="str">
        <f>IFERROR(INDEX(masuk[CTN],MATCH("B"&amp;ROW()-ROWS($A$1:$A$2),masuk[id],0)),"")</f>
        <v/>
      </c>
      <c r="H2455">
        <f>SUMIF(keluar[concat],BIASA[[#This Row],[concat]],keluar[CTN])</f>
        <v>0</v>
      </c>
      <c r="I2455" s="16" t="str">
        <f>IF(BIASA[[#This Row],[CTN]]=BIASA[[#This Row],[AWAL]],"",BIASA[[#This Row],[CTN]])</f>
        <v/>
      </c>
    </row>
    <row r="2456" spans="1:9" x14ac:dyDescent="0.25">
      <c r="A2456" t="str">
        <f>LOWER(SUBSTITUTE(SUBSTITUTE(SUBSTITUTE(BIASA[[#This Row],[NAMA BARANG]]," ",""),"-",""),".",""))</f>
        <v>bpkc6nanotip</v>
      </c>
      <c r="B2456" t="str">
        <f>IF(BIASA[[#This Row],[CTN]]=0,"",COUNT($B$2:$B2455)+1)</f>
        <v/>
      </c>
      <c r="C2456" t="s">
        <v>2680</v>
      </c>
      <c r="D2456" s="9" t="s">
        <v>207</v>
      </c>
      <c r="E2456">
        <f>SUM(BIASA[[#This Row],[AWAL]]-BIASA[[#This Row],[KELUAR]])</f>
        <v>0</v>
      </c>
      <c r="F2456">
        <v>0</v>
      </c>
      <c r="G2456" t="str">
        <f>IFERROR(INDEX(masuk[CTN],MATCH("B"&amp;ROW()-ROWS($A$1:$A$2),masuk[id],0)),"")</f>
        <v/>
      </c>
      <c r="H2456">
        <f>SUMIF(keluar[concat],BIASA[[#This Row],[concat]],keluar[CTN])</f>
        <v>0</v>
      </c>
      <c r="I2456" s="16" t="str">
        <f>IF(BIASA[[#This Row],[CTN]]=BIASA[[#This Row],[AWAL]],"",BIASA[[#This Row],[CTN]])</f>
        <v/>
      </c>
    </row>
    <row r="2457" spans="1:9" x14ac:dyDescent="0.25">
      <c r="A2457" t="str">
        <f>LOWER(SUBSTITUTE(SUBSTITUTE(SUBSTITUTE(BIASA[[#This Row],[NAMA BARANG]]," ",""),"-",""),".",""))</f>
        <v>bpkoxifancykx705</v>
      </c>
      <c r="B2457" t="str">
        <f>IF(BIASA[[#This Row],[CTN]]=0,"",COUNT($B$2:$B2456)+1)</f>
        <v/>
      </c>
      <c r="C2457" t="s">
        <v>781</v>
      </c>
      <c r="D2457" s="9" t="s">
        <v>207</v>
      </c>
      <c r="E2457">
        <f>SUM(BIASA[[#This Row],[AWAL]]-BIASA[[#This Row],[KELUAR]])</f>
        <v>0</v>
      </c>
      <c r="F2457">
        <v>1</v>
      </c>
      <c r="G2457" t="str">
        <f>IFERROR(INDEX(masuk[CTN],MATCH("B"&amp;ROW()-ROWS($A$1:$A$2),masuk[id],0)),"")</f>
        <v/>
      </c>
      <c r="H2457">
        <f>SUMIF(keluar[concat],BIASA[[#This Row],[concat]],keluar[CTN])</f>
        <v>1</v>
      </c>
      <c r="I2457" s="16">
        <f>IF(BIASA[[#This Row],[CTN]]=BIASA[[#This Row],[AWAL]],"",BIASA[[#This Row],[CTN]])</f>
        <v>0</v>
      </c>
    </row>
    <row r="2458" spans="1:9" x14ac:dyDescent="0.25">
      <c r="A2458" t="str">
        <f>LOWER(SUBSTITUTE(SUBSTITUTE(SUBSTITUTE(BIASA[[#This Row],[NAMA BARANG]]," ",""),"-",""),".",""))</f>
        <v>bpm1xdata</v>
      </c>
      <c r="B2458" t="str">
        <f>IF(BIASA[[#This Row],[CTN]]=0,"",COUNT($B$2:$B2457)+1)</f>
        <v/>
      </c>
      <c r="C2458" t="s">
        <v>2681</v>
      </c>
      <c r="D2458" s="9" t="s">
        <v>2958</v>
      </c>
      <c r="E2458">
        <f>SUM(BIASA[[#This Row],[AWAL]]-BIASA[[#This Row],[KELUAR]])</f>
        <v>0</v>
      </c>
      <c r="F2458">
        <v>0</v>
      </c>
      <c r="G2458" t="str">
        <f>IFERROR(INDEX(masuk[CTN],MATCH("B"&amp;ROW()-ROWS($A$1:$A$2),masuk[id],0)),"")</f>
        <v/>
      </c>
      <c r="H2458">
        <f>SUMIF(keluar[concat],BIASA[[#This Row],[concat]],keluar[CTN])</f>
        <v>0</v>
      </c>
      <c r="I2458" s="16" t="str">
        <f>IF(BIASA[[#This Row],[CTN]]=BIASA[[#This Row],[AWAL]],"",BIASA[[#This Row],[CTN]])</f>
        <v/>
      </c>
    </row>
    <row r="2459" spans="1:9" x14ac:dyDescent="0.25">
      <c r="A2459" t="str">
        <f>LOWER(SUBSTITUTE(SUBSTITUTE(SUBSTITUTE(BIASA[[#This Row],[NAMA BARANG]]," ",""),"-",""),".",""))</f>
        <v>bppelangi006</v>
      </c>
      <c r="B2459" t="str">
        <f>IF(BIASA[[#This Row],[CTN]]=0,"",COUNT($B$2:$B2458)+1)</f>
        <v/>
      </c>
      <c r="C2459" t="s">
        <v>800</v>
      </c>
      <c r="D2459" s="9" t="s">
        <v>2811</v>
      </c>
      <c r="E2459">
        <f>SUM(BIASA[[#This Row],[AWAL]]-BIASA[[#This Row],[KELUAR]])</f>
        <v>0</v>
      </c>
      <c r="F2459">
        <v>1</v>
      </c>
      <c r="G2459" t="str">
        <f>IFERROR(INDEX(masuk[CTN],MATCH("B"&amp;ROW()-ROWS($A$1:$A$2),masuk[id],0)),"")</f>
        <v/>
      </c>
      <c r="H2459">
        <f>SUMIF(keluar[concat],BIASA[[#This Row],[concat]],keluar[CTN])</f>
        <v>1</v>
      </c>
      <c r="I2459" s="16">
        <f>IF(BIASA[[#This Row],[CTN]]=BIASA[[#This Row],[AWAL]],"",BIASA[[#This Row],[CTN]])</f>
        <v>0</v>
      </c>
    </row>
    <row r="2460" spans="1:9" x14ac:dyDescent="0.25">
      <c r="A2460" t="str">
        <f>LOWER(SUBSTITUTE(SUBSTITUTE(SUBSTITUTE(BIASA[[#This Row],[NAMA BARANG]]," ",""),"-",""),".",""))</f>
        <v>bptf1190ht</v>
      </c>
      <c r="B2460" t="str">
        <f>IF(BIASA[[#This Row],[CTN]]=0,"",COUNT($B$2:$B2459)+1)</f>
        <v/>
      </c>
      <c r="C2460" t="s">
        <v>2682</v>
      </c>
      <c r="D2460" s="9" t="s">
        <v>207</v>
      </c>
      <c r="E2460">
        <f>SUM(BIASA[[#This Row],[AWAL]]-BIASA[[#This Row],[KELUAR]])</f>
        <v>0</v>
      </c>
      <c r="F2460">
        <v>0</v>
      </c>
      <c r="G2460" t="str">
        <f>IFERROR(INDEX(masuk[CTN],MATCH("B"&amp;ROW()-ROWS($A$1:$A$2),masuk[id],0)),"")</f>
        <v/>
      </c>
      <c r="H2460">
        <f>SUMIF(keluar[concat],BIASA[[#This Row],[concat]],keluar[CTN])</f>
        <v>0</v>
      </c>
      <c r="I2460" s="16" t="str">
        <f>IF(BIASA[[#This Row],[CTN]]=BIASA[[#This Row],[AWAL]],"",BIASA[[#This Row],[CTN]])</f>
        <v/>
      </c>
    </row>
    <row r="2461" spans="1:9" x14ac:dyDescent="0.25">
      <c r="A2461" t="str">
        <f>LOWER(SUBSTITUTE(SUBSTITUTE(SUBSTITUTE(BIASA[[#This Row],[NAMA BARANG]]," ",""),"-",""),".",""))</f>
        <v>bptf1191ht</v>
      </c>
      <c r="B2461" t="str">
        <f>IF(BIASA[[#This Row],[CTN]]=0,"",COUNT($B$2:$B2460)+1)</f>
        <v/>
      </c>
      <c r="C2461" t="s">
        <v>2683</v>
      </c>
      <c r="D2461" s="9" t="s">
        <v>207</v>
      </c>
      <c r="E2461">
        <f>SUM(BIASA[[#This Row],[AWAL]]-BIASA[[#This Row],[KELUAR]])</f>
        <v>0</v>
      </c>
      <c r="F2461">
        <v>0</v>
      </c>
      <c r="G2461" t="str">
        <f>IFERROR(INDEX(masuk[CTN],MATCH("B"&amp;ROW()-ROWS($A$1:$A$2),masuk[id],0)),"")</f>
        <v/>
      </c>
      <c r="H2461">
        <f>SUMIF(keluar[concat],BIASA[[#This Row],[concat]],keluar[CTN])</f>
        <v>0</v>
      </c>
      <c r="I2461" s="16" t="str">
        <f>IF(BIASA[[#This Row],[CTN]]=BIASA[[#This Row],[AWAL]],"",BIASA[[#This Row],[CTN]])</f>
        <v/>
      </c>
    </row>
    <row r="2462" spans="1:9" x14ac:dyDescent="0.25">
      <c r="A2462" t="str">
        <f>LOWER(SUBSTITUTE(SUBSTITUTE(SUBSTITUTE(BIASA[[#This Row],[NAMA BARANG]]," ",""),"-",""),".",""))</f>
        <v>bptf3115</v>
      </c>
      <c r="B2462" t="str">
        <f>IF(BIASA[[#This Row],[CTN]]=0,"",COUNT($B$2:$B2461)+1)</f>
        <v/>
      </c>
      <c r="C2462" t="s">
        <v>2684</v>
      </c>
      <c r="D2462" s="9" t="s">
        <v>207</v>
      </c>
      <c r="E2462">
        <f>SUM(BIASA[[#This Row],[AWAL]]-BIASA[[#This Row],[KELUAR]])</f>
        <v>0</v>
      </c>
      <c r="F2462">
        <v>0</v>
      </c>
      <c r="G2462" t="str">
        <f>IFERROR(INDEX(masuk[CTN],MATCH("B"&amp;ROW()-ROWS($A$1:$A$2),masuk[id],0)),"")</f>
        <v/>
      </c>
      <c r="H2462">
        <f>SUMIF(keluar[concat],BIASA[[#This Row],[concat]],keluar[CTN])</f>
        <v>0</v>
      </c>
      <c r="I2462" s="16" t="str">
        <f>IF(BIASA[[#This Row],[CTN]]=BIASA[[#This Row],[AWAL]],"",BIASA[[#This Row],[CTN]])</f>
        <v/>
      </c>
    </row>
    <row r="2463" spans="1:9" x14ac:dyDescent="0.25">
      <c r="A2463" t="str">
        <f>LOWER(SUBSTITUTE(SUBSTITUTE(SUBSTITUTE(BIASA[[#This Row],[NAMA BARANG]]," ",""),"-",""),".",""))</f>
        <v>bptg340biru</v>
      </c>
      <c r="B2463" t="str">
        <f>IF(BIASA[[#This Row],[CTN]]=0,"",COUNT($B$2:$B2462)+1)</f>
        <v/>
      </c>
      <c r="C2463" t="s">
        <v>2685</v>
      </c>
      <c r="D2463" s="9" t="s">
        <v>2782</v>
      </c>
      <c r="E2463">
        <f>SUM(BIASA[[#This Row],[AWAL]]-BIASA[[#This Row],[KELUAR]])</f>
        <v>0</v>
      </c>
      <c r="F2463">
        <v>0</v>
      </c>
      <c r="G2463" t="str">
        <f>IFERROR(INDEX(masuk[CTN],MATCH("B"&amp;ROW()-ROWS($A$1:$A$2),masuk[id],0)),"")</f>
        <v/>
      </c>
      <c r="H2463">
        <f>SUMIF(keluar[concat],BIASA[[#This Row],[concat]],keluar[CTN])</f>
        <v>0</v>
      </c>
      <c r="I2463" s="16" t="str">
        <f>IF(BIASA[[#This Row],[CTN]]=BIASA[[#This Row],[AWAL]],"",BIASA[[#This Row],[CTN]])</f>
        <v/>
      </c>
    </row>
    <row r="2464" spans="1:9" x14ac:dyDescent="0.25">
      <c r="A2464" t="str">
        <f>LOWER(SUBSTITUTE(SUBSTITUTE(SUBSTITUTE(BIASA[[#This Row],[NAMA BARANG]]," ",""),"-",""),".",""))</f>
        <v>bptg340ht</v>
      </c>
      <c r="B2464" t="str">
        <f>IF(BIASA[[#This Row],[CTN]]=0,"",COUNT($B$2:$B2463)+1)</f>
        <v/>
      </c>
      <c r="C2464" t="s">
        <v>2686</v>
      </c>
      <c r="D2464" s="9" t="s">
        <v>2873</v>
      </c>
      <c r="E2464">
        <f>SUM(BIASA[[#This Row],[AWAL]]-BIASA[[#This Row],[KELUAR]])</f>
        <v>0</v>
      </c>
      <c r="F2464">
        <v>0</v>
      </c>
      <c r="G2464" t="str">
        <f>IFERROR(INDEX(masuk[CTN],MATCH("B"&amp;ROW()-ROWS($A$1:$A$2),masuk[id],0)),"")</f>
        <v/>
      </c>
      <c r="H2464">
        <f>SUMIF(keluar[concat],BIASA[[#This Row],[concat]],keluar[CTN])</f>
        <v>0</v>
      </c>
      <c r="I2464" s="16" t="str">
        <f>IF(BIASA[[#This Row],[CTN]]=BIASA[[#This Row],[AWAL]],"",BIASA[[#This Row],[CTN]])</f>
        <v/>
      </c>
    </row>
    <row r="2465" spans="1:9" x14ac:dyDescent="0.25">
      <c r="A2465" t="str">
        <f>LOWER(SUBSTITUTE(SUBSTITUTE(SUBSTITUTE(BIASA[[#This Row],[NAMA BARANG]]," ",""),"-",""),".",""))</f>
        <v>bptizo30802d</v>
      </c>
      <c r="B2465" t="str">
        <f>IF(BIASA[[#This Row],[CTN]]=0,"",COUNT($B$2:$B2464)+1)</f>
        <v/>
      </c>
      <c r="C2465" t="s">
        <v>2687</v>
      </c>
      <c r="D2465" s="9" t="s">
        <v>207</v>
      </c>
      <c r="E2465">
        <f>SUM(BIASA[[#This Row],[AWAL]]-BIASA[[#This Row],[KELUAR]])</f>
        <v>0</v>
      </c>
      <c r="F2465">
        <v>0</v>
      </c>
      <c r="G2465" t="str">
        <f>IFERROR(INDEX(masuk[CTN],MATCH("B"&amp;ROW()-ROWS($A$1:$A$2),masuk[id],0)),"")</f>
        <v/>
      </c>
      <c r="H2465">
        <f>SUMIF(keluar[concat],BIASA[[#This Row],[concat]],keluar[CTN])</f>
        <v>0</v>
      </c>
      <c r="I2465" s="16" t="str">
        <f>IF(BIASA[[#This Row],[CTN]]=BIASA[[#This Row],[AWAL]],"",BIASA[[#This Row],[CTN]])</f>
        <v/>
      </c>
    </row>
    <row r="2466" spans="1:9" x14ac:dyDescent="0.25">
      <c r="A2466" t="str">
        <f>LOWER(SUBSTITUTE(SUBSTITUTE(SUBSTITUTE(BIASA[[#This Row],[NAMA BARANG]]," ",""),"-",""),".",""))</f>
        <v>bpvc1500metallik</v>
      </c>
      <c r="B2466" t="str">
        <f>IF(BIASA[[#This Row],[CTN]]=0,"",COUNT($B$2:$B2465)+1)</f>
        <v/>
      </c>
      <c r="C2466" t="s">
        <v>2688</v>
      </c>
      <c r="D2466" s="9" t="s">
        <v>2857</v>
      </c>
      <c r="E2466">
        <f>SUM(BIASA[[#This Row],[AWAL]]-BIASA[[#This Row],[KELUAR]])</f>
        <v>0</v>
      </c>
      <c r="F2466">
        <v>0</v>
      </c>
      <c r="G2466" t="str">
        <f>IFERROR(INDEX(masuk[CTN],MATCH("B"&amp;ROW()-ROWS($A$1:$A$2),masuk[id],0)),"")</f>
        <v/>
      </c>
      <c r="H2466">
        <f>SUMIF(keluar[concat],BIASA[[#This Row],[concat]],keluar[CTN])</f>
        <v>0</v>
      </c>
      <c r="I2466" s="16" t="str">
        <f>IF(BIASA[[#This Row],[CTN]]=BIASA[[#This Row],[AWAL]],"",BIASA[[#This Row],[CTN]])</f>
        <v/>
      </c>
    </row>
    <row r="2467" spans="1:9" x14ac:dyDescent="0.25">
      <c r="A2467" t="str">
        <f>LOWER(SUBSTITUTE(SUBSTITUTE(SUBSTITUTE(BIASA[[#This Row],[NAMA BARANG]]," ",""),"-",""),".",""))</f>
        <v>bpxdmgp3012(1)</v>
      </c>
      <c r="B2467" t="str">
        <f>IF(BIASA[[#This Row],[CTN]]=0,"",COUNT($B$2:$B2466)+1)</f>
        <v/>
      </c>
      <c r="C2467" t="s">
        <v>850</v>
      </c>
      <c r="D2467" s="9" t="s">
        <v>207</v>
      </c>
      <c r="E2467">
        <f>SUM(BIASA[[#This Row],[AWAL]]-BIASA[[#This Row],[KELUAR]])</f>
        <v>0</v>
      </c>
      <c r="F2467">
        <v>1</v>
      </c>
      <c r="G2467" t="str">
        <f>IFERROR(INDEX(masuk[CTN],MATCH("B"&amp;ROW()-ROWS($A$1:$A$2),masuk[id],0)),"")</f>
        <v/>
      </c>
      <c r="H2467">
        <f>SUMIF(keluar[concat],BIASA[[#This Row],[concat]],keluar[CTN])</f>
        <v>1</v>
      </c>
      <c r="I2467" s="16">
        <f>IF(BIASA[[#This Row],[CTN]]=BIASA[[#This Row],[AWAL]],"",BIASA[[#This Row],[CTN]])</f>
        <v>0</v>
      </c>
    </row>
    <row r="2468" spans="1:9" x14ac:dyDescent="0.25">
      <c r="A2468" t="str">
        <f>LOWER(SUBSTITUTE(SUBSTITUTE(SUBSTITUTE(BIASA[[#This Row],[NAMA BARANG]]," ",""),"-",""),".",""))</f>
        <v>bpzhixin3056/3053</v>
      </c>
      <c r="B2468" t="str">
        <f>IF(BIASA[[#This Row],[CTN]]=0,"",COUNT($B$2:$B2467)+1)</f>
        <v/>
      </c>
      <c r="C2468" t="s">
        <v>2689</v>
      </c>
      <c r="D2468" s="9" t="s">
        <v>208</v>
      </c>
      <c r="E2468">
        <f>SUM(BIASA[[#This Row],[AWAL]]-BIASA[[#This Row],[KELUAR]])</f>
        <v>0</v>
      </c>
      <c r="F2468">
        <v>0</v>
      </c>
      <c r="G2468" t="str">
        <f>IFERROR(INDEX(masuk[CTN],MATCH("B"&amp;ROW()-ROWS($A$1:$A$2),masuk[id],0)),"")</f>
        <v/>
      </c>
      <c r="H2468">
        <f>SUMIF(keluar[concat],BIASA[[#This Row],[concat]],keluar[CTN])</f>
        <v>0</v>
      </c>
      <c r="I2468" s="16" t="str">
        <f>IF(BIASA[[#This Row],[CTN]]=BIASA[[#This Row],[AWAL]],"",BIASA[[#This Row],[CTN]])</f>
        <v/>
      </c>
    </row>
    <row r="2469" spans="1:9" x14ac:dyDescent="0.25">
      <c r="A2469" t="str">
        <f>LOWER(SUBSTITUTE(SUBSTITUTE(SUBSTITUTE(BIASA[[#This Row],[NAMA BARANG]]," ",""),"-",""),".",""))</f>
        <v>bpzhixin3066/3088</v>
      </c>
      <c r="B2469" t="str">
        <f>IF(BIASA[[#This Row],[CTN]]=0,"",COUNT($B$2:$B2468)+1)</f>
        <v/>
      </c>
      <c r="C2469" t="s">
        <v>2690</v>
      </c>
      <c r="D2469" s="9" t="s">
        <v>208</v>
      </c>
      <c r="E2469">
        <f>SUM(BIASA[[#This Row],[AWAL]]-BIASA[[#This Row],[KELUAR]])</f>
        <v>0</v>
      </c>
      <c r="F2469">
        <v>0</v>
      </c>
      <c r="G2469" t="str">
        <f>IFERROR(INDEX(masuk[CTN],MATCH("B"&amp;ROW()-ROWS($A$1:$A$2),masuk[id],0)),"")</f>
        <v/>
      </c>
      <c r="H2469">
        <f>SUMIF(keluar[concat],BIASA[[#This Row],[concat]],keluar[CTN])</f>
        <v>0</v>
      </c>
      <c r="I2469" s="16" t="str">
        <f>IF(BIASA[[#This Row],[CTN]]=BIASA[[#This Row],[AWAL]],"",BIASA[[#This Row],[CTN]])</f>
        <v/>
      </c>
    </row>
    <row r="2470" spans="1:9" x14ac:dyDescent="0.25">
      <c r="A2470" t="str">
        <f>LOWER(SUBSTITUTE(SUBSTITUTE(SUBSTITUTE(BIASA[[#This Row],[NAMA BARANG]]," ",""),"-",""),".",""))</f>
        <v>bpzhixin3090</v>
      </c>
      <c r="B2470" t="str">
        <f>IF(BIASA[[#This Row],[CTN]]=0,"",COUNT($B$2:$B2469)+1)</f>
        <v/>
      </c>
      <c r="C2470" t="s">
        <v>2691</v>
      </c>
      <c r="D2470" s="9" t="s">
        <v>208</v>
      </c>
      <c r="E2470">
        <f>SUM(BIASA[[#This Row],[AWAL]]-BIASA[[#This Row],[KELUAR]])</f>
        <v>0</v>
      </c>
      <c r="F2470">
        <v>0</v>
      </c>
      <c r="G2470" t="str">
        <f>IFERROR(INDEX(masuk[CTN],MATCH("B"&amp;ROW()-ROWS($A$1:$A$2),masuk[id],0)),"")</f>
        <v/>
      </c>
      <c r="H2470">
        <f>SUMIF(keluar[concat],BIASA[[#This Row],[concat]],keluar[CTN])</f>
        <v>0</v>
      </c>
      <c r="I2470" s="16" t="str">
        <f>IF(BIASA[[#This Row],[CTN]]=BIASA[[#This Row],[AWAL]],"",BIASA[[#This Row],[CTN]])</f>
        <v/>
      </c>
    </row>
    <row r="2471" spans="1:9" x14ac:dyDescent="0.25">
      <c r="A2471" t="str">
        <f>LOWER(SUBSTITUTE(SUBSTITUTE(SUBSTITUTE(BIASA[[#This Row],[NAMA BARANG]]," ",""),"-",""),".",""))</f>
        <v>bpzhixing3027/3031</v>
      </c>
      <c r="B2471" t="str">
        <f>IF(BIASA[[#This Row],[CTN]]=0,"",COUNT($B$2:$B2470)+1)</f>
        <v/>
      </c>
      <c r="C2471" t="s">
        <v>2692</v>
      </c>
      <c r="D2471" s="9" t="s">
        <v>208</v>
      </c>
      <c r="E2471">
        <f>SUM(BIASA[[#This Row],[AWAL]]-BIASA[[#This Row],[KELUAR]])</f>
        <v>0</v>
      </c>
      <c r="F2471">
        <v>0</v>
      </c>
      <c r="G2471" t="str">
        <f>IFERROR(INDEX(masuk[CTN],MATCH("B"&amp;ROW()-ROWS($A$1:$A$2),masuk[id],0)),"")</f>
        <v/>
      </c>
      <c r="H2471">
        <f>SUMIF(keluar[concat],BIASA[[#This Row],[concat]],keluar[CTN])</f>
        <v>0</v>
      </c>
      <c r="I2471" s="16" t="str">
        <f>IF(BIASA[[#This Row],[CTN]]=BIASA[[#This Row],[AWAL]],"",BIASA[[#This Row],[CTN]])</f>
        <v/>
      </c>
    </row>
    <row r="2472" spans="1:9" x14ac:dyDescent="0.25">
      <c r="A2472" t="str">
        <f>LOWER(SUBSTITUTE(SUBSTITUTE(SUBSTITUTE(BIASA[[#This Row],[NAMA BARANG]]," ",""),"-",""),".",""))</f>
        <v>bpzhixing3033/3035</v>
      </c>
      <c r="B2472" t="str">
        <f>IF(BIASA[[#This Row],[CTN]]=0,"",COUNT($B$2:$B2471)+1)</f>
        <v/>
      </c>
      <c r="C2472" t="s">
        <v>2693</v>
      </c>
      <c r="D2472" s="9" t="s">
        <v>208</v>
      </c>
      <c r="E2472">
        <f>SUM(BIASA[[#This Row],[AWAL]]-BIASA[[#This Row],[KELUAR]])</f>
        <v>0</v>
      </c>
      <c r="F2472">
        <v>0</v>
      </c>
      <c r="G2472" t="str">
        <f>IFERROR(INDEX(masuk[CTN],MATCH("B"&amp;ROW()-ROWS($A$1:$A$2),masuk[id],0)),"")</f>
        <v/>
      </c>
      <c r="H2472">
        <f>SUMIF(keluar[concat],BIASA[[#This Row],[concat]],keluar[CTN])</f>
        <v>0</v>
      </c>
      <c r="I2472" s="16" t="str">
        <f>IF(BIASA[[#This Row],[CTN]]=BIASA[[#This Row],[AWAL]],"",BIASA[[#This Row],[CTN]])</f>
        <v/>
      </c>
    </row>
    <row r="2473" spans="1:9" x14ac:dyDescent="0.25">
      <c r="A2473" t="str">
        <f>LOWER(SUBSTITUTE(SUBSTITUTE(SUBSTITUTE(BIASA[[#This Row],[NAMA BARANG]]," ",""),"-",""),".",""))</f>
        <v>bpzhixing3036(2)/3037</v>
      </c>
      <c r="B2473" t="str">
        <f>IF(BIASA[[#This Row],[CTN]]=0,"",COUNT($B$2:$B2472)+1)</f>
        <v/>
      </c>
      <c r="C2473" t="s">
        <v>2694</v>
      </c>
      <c r="D2473" s="9" t="s">
        <v>208</v>
      </c>
      <c r="E2473">
        <f>SUM(BIASA[[#This Row],[AWAL]]-BIASA[[#This Row],[KELUAR]])</f>
        <v>0</v>
      </c>
      <c r="F2473">
        <v>0</v>
      </c>
      <c r="G2473" t="str">
        <f>IFERROR(INDEX(masuk[CTN],MATCH("B"&amp;ROW()-ROWS($A$1:$A$2),masuk[id],0)),"")</f>
        <v/>
      </c>
      <c r="H2473">
        <f>SUMIF(keluar[concat],BIASA[[#This Row],[concat]],keluar[CTN])</f>
        <v>0</v>
      </c>
      <c r="I2473" s="16" t="str">
        <f>IF(BIASA[[#This Row],[CTN]]=BIASA[[#This Row],[AWAL]],"",BIASA[[#This Row],[CTN]])</f>
        <v/>
      </c>
    </row>
    <row r="2474" spans="1:9" x14ac:dyDescent="0.25">
      <c r="A2474" t="str">
        <f>LOWER(SUBSTITUTE(SUBSTITUTE(SUBSTITUTE(BIASA[[#This Row],[NAMA BARANG]]," ",""),"-",""),".",""))</f>
        <v>bpzhixing3060(2)/3062(2)</v>
      </c>
      <c r="B2474" t="str">
        <f>IF(BIASA[[#This Row],[CTN]]=0,"",COUNT($B$2:$B2473)+1)</f>
        <v/>
      </c>
      <c r="C2474" t="s">
        <v>2695</v>
      </c>
      <c r="D2474" s="9" t="s">
        <v>208</v>
      </c>
      <c r="E2474">
        <f>SUM(BIASA[[#This Row],[AWAL]]-BIASA[[#This Row],[KELUAR]])</f>
        <v>0</v>
      </c>
      <c r="F2474">
        <v>0</v>
      </c>
      <c r="G2474" t="str">
        <f>IFERROR(INDEX(masuk[CTN],MATCH("B"&amp;ROW()-ROWS($A$1:$A$2),masuk[id],0)),"")</f>
        <v/>
      </c>
      <c r="H2474">
        <f>SUMIF(keluar[concat],BIASA[[#This Row],[concat]],keluar[CTN])</f>
        <v>0</v>
      </c>
      <c r="I2474" s="16" t="str">
        <f>IF(BIASA[[#This Row],[CTN]]=BIASA[[#This Row],[AWAL]],"",BIASA[[#This Row],[CTN]])</f>
        <v/>
      </c>
    </row>
    <row r="2475" spans="1:9" x14ac:dyDescent="0.25">
      <c r="A2475" t="str">
        <f>LOWER(SUBSTITUTE(SUBSTITUTE(SUBSTITUTE(BIASA[[#This Row],[NAMA BARANG]]," ",""),"-",""),".",""))</f>
        <v>bpzhixing3068(2)/3078(2)</v>
      </c>
      <c r="B2475" t="str">
        <f>IF(BIASA[[#This Row],[CTN]]=0,"",COUNT($B$2:$B2474)+1)</f>
        <v/>
      </c>
      <c r="C2475" t="s">
        <v>2696</v>
      </c>
      <c r="D2475" s="9" t="s">
        <v>208</v>
      </c>
      <c r="E2475">
        <f>SUM(BIASA[[#This Row],[AWAL]]-BIASA[[#This Row],[KELUAR]])</f>
        <v>0</v>
      </c>
      <c r="F2475">
        <v>0</v>
      </c>
      <c r="G2475" t="str">
        <f>IFERROR(INDEX(masuk[CTN],MATCH("B"&amp;ROW()-ROWS($A$1:$A$2),masuk[id],0)),"")</f>
        <v/>
      </c>
      <c r="H2475">
        <f>SUMIF(keluar[concat],BIASA[[#This Row],[concat]],keluar[CTN])</f>
        <v>0</v>
      </c>
      <c r="I2475" s="16" t="str">
        <f>IF(BIASA[[#This Row],[CTN]]=BIASA[[#This Row],[AWAL]],"",BIASA[[#This Row],[CTN]])</f>
        <v/>
      </c>
    </row>
    <row r="2476" spans="1:9" x14ac:dyDescent="0.25">
      <c r="A2476" t="str">
        <f>LOWER(SUBSTITUTE(SUBSTITUTE(SUBSTITUTE(BIASA[[#This Row],[NAMA BARANG]]," ",""),"-",""),".",""))</f>
        <v>bpzhixing3086(2)/3087(2)</v>
      </c>
      <c r="B2476" t="str">
        <f>IF(BIASA[[#This Row],[CTN]]=0,"",COUNT($B$2:$B2475)+1)</f>
        <v/>
      </c>
      <c r="C2476" t="s">
        <v>2697</v>
      </c>
      <c r="D2476" s="9" t="s">
        <v>208</v>
      </c>
      <c r="E2476">
        <f>SUM(BIASA[[#This Row],[AWAL]]-BIASA[[#This Row],[KELUAR]])</f>
        <v>0</v>
      </c>
      <c r="F2476">
        <v>0</v>
      </c>
      <c r="G2476" t="str">
        <f>IFERROR(INDEX(masuk[CTN],MATCH("B"&amp;ROW()-ROWS($A$1:$A$2),masuk[id],0)),"")</f>
        <v/>
      </c>
      <c r="H2476">
        <f>SUMIF(keluar[concat],BIASA[[#This Row],[concat]],keluar[CTN])</f>
        <v>0</v>
      </c>
      <c r="I2476" s="16" t="str">
        <f>IF(BIASA[[#This Row],[CTN]]=BIASA[[#This Row],[AWAL]],"",BIASA[[#This Row],[CTN]])</f>
        <v/>
      </c>
    </row>
    <row r="2477" spans="1:9" x14ac:dyDescent="0.25">
      <c r="A2477" t="str">
        <f>LOWER(SUBSTITUTE(SUBSTITUTE(SUBSTITUTE(BIASA[[#This Row],[NAMA BARANG]]," ",""),"-",""),".",""))</f>
        <v>btswz1810016b</v>
      </c>
      <c r="B2477" t="str">
        <f>IF(BIASA[[#This Row],[CTN]]=0,"",COUNT($B$2:$B2476)+1)</f>
        <v/>
      </c>
      <c r="C2477" t="s">
        <v>2698</v>
      </c>
      <c r="D2477" s="9" t="s">
        <v>223</v>
      </c>
      <c r="E2477">
        <f>SUM(BIASA[[#This Row],[AWAL]]-BIASA[[#This Row],[KELUAR]])</f>
        <v>0</v>
      </c>
      <c r="F2477">
        <v>0</v>
      </c>
      <c r="G2477" t="str">
        <f>IFERROR(INDEX(masuk[CTN],MATCH("B"&amp;ROW()-ROWS($A$1:$A$2),masuk[id],0)),"")</f>
        <v/>
      </c>
      <c r="H2477">
        <f>SUMIF(keluar[concat],BIASA[[#This Row],[concat]],keluar[CTN])</f>
        <v>0</v>
      </c>
      <c r="I2477" s="16" t="str">
        <f>IF(BIASA[[#This Row],[CTN]]=BIASA[[#This Row],[AWAL]],"",BIASA[[#This Row],[CTN]])</f>
        <v/>
      </c>
    </row>
    <row r="2478" spans="1:9" x14ac:dyDescent="0.25">
      <c r="A2478" t="str">
        <f>LOWER(SUBSTITUTE(SUBSTITUTE(SUBSTITUTE(BIASA[[#This Row],[NAMA BARANG]]," ",""),"-",""),".",""))</f>
        <v>btswza680/5010068w</v>
      </c>
      <c r="B2478" t="str">
        <f>IF(BIASA[[#This Row],[CTN]]=0,"",COUNT($B$2:$B2477)+1)</f>
        <v/>
      </c>
      <c r="C2478" t="s">
        <v>2699</v>
      </c>
      <c r="D2478" s="9" t="s">
        <v>2791</v>
      </c>
      <c r="E2478">
        <f>SUM(BIASA[[#This Row],[AWAL]]-BIASA[[#This Row],[KELUAR]])</f>
        <v>0</v>
      </c>
      <c r="F2478">
        <v>0</v>
      </c>
      <c r="G2478" t="str">
        <f>IFERROR(INDEX(masuk[CTN],MATCH("B"&amp;ROW()-ROWS($A$1:$A$2),masuk[id],0)),"")</f>
        <v/>
      </c>
      <c r="H2478">
        <f>SUMIF(keluar[concat],BIASA[[#This Row],[concat]],keluar[CTN])</f>
        <v>0</v>
      </c>
      <c r="I2478" s="16" t="str">
        <f>IF(BIASA[[#This Row],[CTN]]=BIASA[[#This Row],[AWAL]],"",BIASA[[#This Row],[CTN]])</f>
        <v/>
      </c>
    </row>
    <row r="2479" spans="1:9" x14ac:dyDescent="0.25">
      <c r="A2479" t="str">
        <f>LOWER(SUBSTITUTE(SUBSTITUTE(SUBSTITUTE(BIASA[[#This Row],[NAMA BARANG]]," ",""),"-",""),".",""))</f>
        <v>carryfiletopla8830b</v>
      </c>
      <c r="B2479" t="str">
        <f>IF(BIASA[[#This Row],[CTN]]=0,"",COUNT($B$2:$B2478)+1)</f>
        <v/>
      </c>
      <c r="C2479" t="s">
        <v>2700</v>
      </c>
      <c r="D2479" s="9">
        <v>30</v>
      </c>
      <c r="E2479">
        <f>SUM(BIASA[[#This Row],[AWAL]]-BIASA[[#This Row],[KELUAR]])</f>
        <v>0</v>
      </c>
      <c r="F2479">
        <v>0</v>
      </c>
      <c r="G2479" t="str">
        <f>IFERROR(INDEX(masuk[CTN],MATCH("B"&amp;ROW()-ROWS($A$1:$A$2),masuk[id],0)),"")</f>
        <v/>
      </c>
      <c r="H2479">
        <f>SUMIF(keluar[concat],BIASA[[#This Row],[concat]],keluar[CTN])</f>
        <v>0</v>
      </c>
      <c r="I2479" s="16" t="str">
        <f>IF(BIASA[[#This Row],[CTN]]=BIASA[[#This Row],[AWAL]],"",BIASA[[#This Row],[CTN]])</f>
        <v/>
      </c>
    </row>
    <row r="2480" spans="1:9" x14ac:dyDescent="0.25">
      <c r="A2480" t="str">
        <f>LOWER(SUBSTITUTE(SUBSTITUTE(SUBSTITUTE(BIASA[[#This Row],[NAMA BARANG]]," ",""),"-",""),".",""))</f>
        <v>catair120polar</v>
      </c>
      <c r="B2480" t="str">
        <f>IF(BIASA[[#This Row],[CTN]]=0,"",COUNT($B$2:$B2479)+1)</f>
        <v/>
      </c>
      <c r="C2480" t="s">
        <v>2701</v>
      </c>
      <c r="D2480" s="9" t="s">
        <v>2879</v>
      </c>
      <c r="E2480">
        <f>SUM(BIASA[[#This Row],[AWAL]]-BIASA[[#This Row],[KELUAR]])</f>
        <v>0</v>
      </c>
      <c r="F2480">
        <v>0</v>
      </c>
      <c r="G2480" t="str">
        <f>IFERROR(INDEX(masuk[CTN],MATCH("B"&amp;ROW()-ROWS($A$1:$A$2),masuk[id],0)),"")</f>
        <v/>
      </c>
      <c r="H2480">
        <f>SUMIF(keluar[concat],BIASA[[#This Row],[concat]],keluar[CTN])</f>
        <v>0</v>
      </c>
      <c r="I2480" s="16" t="str">
        <f>IF(BIASA[[#This Row],[CTN]]=BIASA[[#This Row],[AWAL]],"",BIASA[[#This Row],[CTN]])</f>
        <v/>
      </c>
    </row>
    <row r="2481" spans="1:9" x14ac:dyDescent="0.25">
      <c r="A2481" t="str">
        <f>LOWER(SUBSTITUTE(SUBSTITUTE(SUBSTITUTE(BIASA[[#This Row],[NAMA BARANG]]," ",""),"-",""),".",""))</f>
        <v>crayonputar12wpanjang1012</v>
      </c>
      <c r="B2481" t="str">
        <f>IF(BIASA[[#This Row],[CTN]]=0,"",COUNT($B$2:$B2480)+1)</f>
        <v/>
      </c>
      <c r="C2481" t="s">
        <v>2702</v>
      </c>
      <c r="D2481" s="9">
        <v>144</v>
      </c>
      <c r="E2481">
        <f>SUM(BIASA[[#This Row],[AWAL]]-BIASA[[#This Row],[KELUAR]])</f>
        <v>0</v>
      </c>
      <c r="F2481">
        <v>0</v>
      </c>
      <c r="G2481" t="str">
        <f>IFERROR(INDEX(masuk[CTN],MATCH("B"&amp;ROW()-ROWS($A$1:$A$2),masuk[id],0)),"")</f>
        <v/>
      </c>
      <c r="H2481">
        <f>SUMIF(keluar[concat],BIASA[[#This Row],[concat]],keluar[CTN])</f>
        <v>0</v>
      </c>
      <c r="I2481" s="16" t="str">
        <f>IF(BIASA[[#This Row],[CTN]]=BIASA[[#This Row],[AWAL]],"",BIASA[[#This Row],[CTN]])</f>
        <v/>
      </c>
    </row>
    <row r="2482" spans="1:9" x14ac:dyDescent="0.25">
      <c r="A2482" t="str">
        <f>LOWER(SUBSTITUTE(SUBSTITUTE(SUBSTITUTE(BIASA[[#This Row],[NAMA BARANG]]," ",""),"-",""),".",""))</f>
        <v>desksetgasta8312</v>
      </c>
      <c r="B2482" t="str">
        <f>IF(BIASA[[#This Row],[CTN]]=0,"",COUNT($B$2:$B2481)+1)</f>
        <v/>
      </c>
      <c r="C2482" t="s">
        <v>2703</v>
      </c>
      <c r="D2482" s="9" t="s">
        <v>243</v>
      </c>
      <c r="E2482">
        <f>SUM(BIASA[[#This Row],[AWAL]]-BIASA[[#This Row],[KELUAR]])</f>
        <v>0</v>
      </c>
      <c r="F2482">
        <v>0</v>
      </c>
      <c r="G2482" t="str">
        <f>IFERROR(INDEX(masuk[CTN],MATCH("B"&amp;ROW()-ROWS($A$1:$A$2),masuk[id],0)),"")</f>
        <v/>
      </c>
      <c r="H2482">
        <f>SUMIF(keluar[concat],BIASA[[#This Row],[concat]],keluar[CTN])</f>
        <v>0</v>
      </c>
      <c r="I2482" s="16" t="str">
        <f>IF(BIASA[[#This Row],[CTN]]=BIASA[[#This Row],[AWAL]],"",BIASA[[#This Row],[CTN]])</f>
        <v/>
      </c>
    </row>
    <row r="2483" spans="1:9" x14ac:dyDescent="0.25">
      <c r="A2483" t="str">
        <f>LOWER(SUBSTITUTE(SUBSTITUTE(SUBSTITUTE(BIASA[[#This Row],[NAMA BARANG]]," ",""),"-",""),".",""))</f>
        <v>dispenserkenjoy50</v>
      </c>
      <c r="B2483" t="str">
        <f>IF(BIASA[[#This Row],[CTN]]=0,"",COUNT($B$2:$B2482)+1)</f>
        <v/>
      </c>
      <c r="C2483" t="s">
        <v>2704</v>
      </c>
      <c r="D2483" s="9" t="s">
        <v>219</v>
      </c>
      <c r="E2483">
        <f>SUM(BIASA[[#This Row],[AWAL]]-BIASA[[#This Row],[KELUAR]])</f>
        <v>0</v>
      </c>
      <c r="F2483">
        <v>0</v>
      </c>
      <c r="G2483" t="str">
        <f>IFERROR(INDEX(masuk[CTN],MATCH("B"&amp;ROW()-ROWS($A$1:$A$2),masuk[id],0)),"")</f>
        <v/>
      </c>
      <c r="H2483">
        <f>SUMIF(keluar[concat],BIASA[[#This Row],[concat]],keluar[CTN])</f>
        <v>0</v>
      </c>
      <c r="I2483" s="16" t="str">
        <f>IF(BIASA[[#This Row],[CTN]]=BIASA[[#This Row],[AWAL]],"",BIASA[[#This Row],[CTN]])</f>
        <v/>
      </c>
    </row>
    <row r="2484" spans="1:9" x14ac:dyDescent="0.25">
      <c r="A2484" t="str">
        <f>LOWER(SUBSTITUTE(SUBSTITUTE(SUBSTITUTE(BIASA[[#This Row],[NAMA BARANG]]," ",""),"-",""),".",""))</f>
        <v>dispensermicrotop700</v>
      </c>
      <c r="B2484" t="str">
        <f>IF(BIASA[[#This Row],[CTN]]=0,"",COUNT($B$2:$B2483)+1)</f>
        <v/>
      </c>
      <c r="C2484" t="s">
        <v>2705</v>
      </c>
      <c r="D2484" s="9" t="s">
        <v>210</v>
      </c>
      <c r="E2484">
        <f>SUM(BIASA[[#This Row],[AWAL]]-BIASA[[#This Row],[KELUAR]])</f>
        <v>0</v>
      </c>
      <c r="F2484">
        <v>0</v>
      </c>
      <c r="G2484" t="str">
        <f>IFERROR(INDEX(masuk[CTN],MATCH("B"&amp;ROW()-ROWS($A$1:$A$2),masuk[id],0)),"")</f>
        <v/>
      </c>
      <c r="H2484">
        <f>SUMIF(keluar[concat],BIASA[[#This Row],[concat]],keluar[CTN])</f>
        <v>0</v>
      </c>
      <c r="I2484" s="16" t="str">
        <f>IF(BIASA[[#This Row],[CTN]]=BIASA[[#This Row],[AWAL]],"",BIASA[[#This Row],[CTN]])</f>
        <v/>
      </c>
    </row>
    <row r="2485" spans="1:9" x14ac:dyDescent="0.25">
      <c r="A2485" t="str">
        <f>LOWER(SUBSTITUTE(SUBSTITUTE(SUBSTITUTE(BIASA[[#This Row],[NAMA BARANG]]," ",""),"-",""),".",""))</f>
        <v>dispenservanart20030</v>
      </c>
      <c r="B2485" t="str">
        <f>IF(BIASA[[#This Row],[CTN]]=0,"",COUNT($B$2:$B2484)+1)</f>
        <v/>
      </c>
      <c r="C2485" t="s">
        <v>1041</v>
      </c>
      <c r="D2485" s="9" t="s">
        <v>230</v>
      </c>
      <c r="E2485">
        <f>SUM(BIASA[[#This Row],[AWAL]]-BIASA[[#This Row],[KELUAR]])</f>
        <v>0</v>
      </c>
      <c r="F2485">
        <v>1</v>
      </c>
      <c r="G2485" t="str">
        <f>IFERROR(INDEX(masuk[CTN],MATCH("B"&amp;ROW()-ROWS($A$1:$A$2),masuk[id],0)),"")</f>
        <v/>
      </c>
      <c r="H2485">
        <f>SUMIF(keluar[concat],BIASA[[#This Row],[concat]],keluar[CTN])</f>
        <v>1</v>
      </c>
      <c r="I2485" s="16">
        <f>IF(BIASA[[#This Row],[CTN]]=BIASA[[#This Row],[AWAL]],"",BIASA[[#This Row],[CTN]])</f>
        <v>0</v>
      </c>
    </row>
    <row r="2486" spans="1:9" x14ac:dyDescent="0.25">
      <c r="A2486" t="str">
        <f>LOWER(SUBSTITUTE(SUBSTITUTE(SUBSTITUTE(BIASA[[#This Row],[NAMA BARANG]]," ",""),"-",""),".",""))</f>
        <v>dokretoptima</v>
      </c>
      <c r="B2486" t="str">
        <f>IF(BIASA[[#This Row],[CTN]]=0,"",COUNT($B$2:$B2485)+1)</f>
        <v/>
      </c>
      <c r="C2486" t="s">
        <v>2706</v>
      </c>
      <c r="D2486" s="9" t="s">
        <v>2893</v>
      </c>
      <c r="E2486">
        <f>SUM(BIASA[[#This Row],[AWAL]]-BIASA[[#This Row],[KELUAR]])</f>
        <v>0</v>
      </c>
      <c r="F2486">
        <v>0</v>
      </c>
      <c r="G2486" t="str">
        <f>IFERROR(INDEX(masuk[CTN],MATCH("B"&amp;ROW()-ROWS($A$1:$A$2),masuk[id],0)),"")</f>
        <v/>
      </c>
      <c r="H2486">
        <f>SUMIF(keluar[concat],BIASA[[#This Row],[concat]],keluar[CTN])</f>
        <v>0</v>
      </c>
      <c r="I2486" s="16" t="str">
        <f>IF(BIASA[[#This Row],[CTN]]=BIASA[[#This Row],[AWAL]],"",BIASA[[#This Row],[CTN]])</f>
        <v/>
      </c>
    </row>
    <row r="2487" spans="1:9" x14ac:dyDescent="0.25">
      <c r="A2487" t="str">
        <f>LOWER(SUBSTITUTE(SUBSTITUTE(SUBSTITUTE(BIASA[[#This Row],[NAMA BARANG]]," ",""),"-",""),".",""))</f>
        <v>drawingboardbts216</v>
      </c>
      <c r="B2487" t="str">
        <f>IF(BIASA[[#This Row],[CTN]]=0,"",COUNT($B$2:$B2486)+1)</f>
        <v/>
      </c>
      <c r="C2487" t="s">
        <v>2707</v>
      </c>
      <c r="D2487" s="9" t="s">
        <v>2881</v>
      </c>
      <c r="E2487">
        <f>SUM(BIASA[[#This Row],[AWAL]]-BIASA[[#This Row],[KELUAR]])</f>
        <v>0</v>
      </c>
      <c r="F2487">
        <v>0</v>
      </c>
      <c r="G2487" t="str">
        <f>IFERROR(INDEX(masuk[CTN],MATCH("B"&amp;ROW()-ROWS($A$1:$A$2),masuk[id],0)),"")</f>
        <v/>
      </c>
      <c r="H2487">
        <f>SUMIF(keluar[concat],BIASA[[#This Row],[concat]],keluar[CTN])</f>
        <v>0</v>
      </c>
      <c r="I2487" s="16" t="str">
        <f>IF(BIASA[[#This Row],[CTN]]=BIASA[[#This Row],[AWAL]],"",BIASA[[#This Row],[CTN]])</f>
        <v/>
      </c>
    </row>
    <row r="2488" spans="1:9" x14ac:dyDescent="0.25">
      <c r="A2488" t="str">
        <f>LOWER(SUBSTITUTE(SUBSTITUTE(SUBSTITUTE(BIASA[[#This Row],[NAMA BARANG]]," ",""),"-",""),".",""))</f>
        <v>expandingfilecutebear</v>
      </c>
      <c r="B2488" t="str">
        <f>IF(BIASA[[#This Row],[CTN]]=0,"",COUNT($B$2:$B2487)+1)</f>
        <v/>
      </c>
      <c r="C2488" t="s">
        <v>1066</v>
      </c>
      <c r="D2488" s="9" t="s">
        <v>219</v>
      </c>
      <c r="E2488">
        <f>SUM(BIASA[[#This Row],[AWAL]]-BIASA[[#This Row],[KELUAR]])</f>
        <v>0</v>
      </c>
      <c r="F2488">
        <v>2</v>
      </c>
      <c r="G2488" t="str">
        <f>IFERROR(INDEX(masuk[CTN],MATCH("B"&amp;ROW()-ROWS($A$1:$A$2),masuk[id],0)),"")</f>
        <v/>
      </c>
      <c r="H2488">
        <f>SUMIF(keluar[concat],BIASA[[#This Row],[concat]],keluar[CTN])</f>
        <v>2</v>
      </c>
      <c r="I2488" s="16">
        <f>IF(BIASA[[#This Row],[CTN]]=BIASA[[#This Row],[AWAL]],"",BIASA[[#This Row],[CTN]])</f>
        <v>0</v>
      </c>
    </row>
    <row r="2489" spans="1:9" x14ac:dyDescent="0.25">
      <c r="A2489" t="str">
        <f>LOWER(SUBSTITUTE(SUBSTITUTE(SUBSTITUTE(BIASA[[#This Row],[NAMA BARANG]]," ",""),"-",""),".",""))</f>
        <v>garisan20cmly8161(120)</v>
      </c>
      <c r="B2489" t="str">
        <f>IF(BIASA[[#This Row],[CTN]]=0,"",COUNT($B$2:$B2488)+1)</f>
        <v/>
      </c>
      <c r="C2489" t="s">
        <v>1111</v>
      </c>
      <c r="D2489" s="9" t="s">
        <v>220</v>
      </c>
      <c r="E2489">
        <f>SUM(BIASA[[#This Row],[AWAL]]-BIASA[[#This Row],[KELUAR]])</f>
        <v>0</v>
      </c>
      <c r="F2489">
        <v>1</v>
      </c>
      <c r="G2489" t="str">
        <f>IFERROR(INDEX(masuk[CTN],MATCH("B"&amp;ROW()-ROWS($A$1:$A$2),masuk[id],0)),"")</f>
        <v/>
      </c>
      <c r="H2489">
        <f>SUMIF(keluar[concat],BIASA[[#This Row],[concat]],keluar[CTN])</f>
        <v>1</v>
      </c>
      <c r="I2489" s="16">
        <f>IF(BIASA[[#This Row],[CTN]]=BIASA[[#This Row],[AWAL]],"",BIASA[[#This Row],[CTN]])</f>
        <v>0</v>
      </c>
    </row>
    <row r="2490" spans="1:9" x14ac:dyDescent="0.25">
      <c r="A2490" t="str">
        <f>LOWER(SUBSTITUTE(SUBSTITUTE(SUBSTITUTE(BIASA[[#This Row],[NAMA BARANG]]," ",""),"-",""),".",""))</f>
        <v>garisan20cmm182411(100)</v>
      </c>
      <c r="B2490" t="str">
        <f>IF(BIASA[[#This Row],[CTN]]=0,"",COUNT($B$2:$B2489)+1)</f>
        <v/>
      </c>
      <c r="C2490" t="s">
        <v>1112</v>
      </c>
      <c r="D2490" s="9" t="s">
        <v>226</v>
      </c>
      <c r="E2490">
        <f>SUM(BIASA[[#This Row],[AWAL]]-BIASA[[#This Row],[KELUAR]])</f>
        <v>0</v>
      </c>
      <c r="F2490">
        <v>1</v>
      </c>
      <c r="G2490" t="str">
        <f>IFERROR(INDEX(masuk[CTN],MATCH("B"&amp;ROW()-ROWS($A$1:$A$2),masuk[id],0)),"")</f>
        <v/>
      </c>
      <c r="H2490">
        <f>SUMIF(keluar[concat],BIASA[[#This Row],[concat]],keluar[CTN])</f>
        <v>1</v>
      </c>
      <c r="I2490" s="16">
        <f>IF(BIASA[[#This Row],[CTN]]=BIASA[[#This Row],[AWAL]],"",BIASA[[#This Row],[CTN]])</f>
        <v>0</v>
      </c>
    </row>
    <row r="2491" spans="1:9" x14ac:dyDescent="0.25">
      <c r="A2491" t="str">
        <f>LOWER(SUBSTITUTE(SUBSTITUTE(SUBSTITUTE(BIASA[[#This Row],[NAMA BARANG]]," ",""),"-",""),".",""))</f>
        <v>garisansetly8162</v>
      </c>
      <c r="B2491" t="str">
        <f>IF(BIASA[[#This Row],[CTN]]=0,"",COUNT($B$2:$B2490)+1)</f>
        <v/>
      </c>
      <c r="C2491" t="s">
        <v>2708</v>
      </c>
      <c r="D2491" s="9" t="s">
        <v>240</v>
      </c>
      <c r="E2491">
        <f>SUM(BIASA[[#This Row],[AWAL]]-BIASA[[#This Row],[KELUAR]])</f>
        <v>0</v>
      </c>
      <c r="F2491">
        <v>0</v>
      </c>
      <c r="G2491" t="str">
        <f>IFERROR(INDEX(masuk[CTN],MATCH("B"&amp;ROW()-ROWS($A$1:$A$2),masuk[id],0)),"")</f>
        <v/>
      </c>
      <c r="H2491">
        <f>SUMIF(keluar[concat],BIASA[[#This Row],[concat]],keluar[CTN])</f>
        <v>0</v>
      </c>
      <c r="I2491" s="16" t="str">
        <f>IF(BIASA[[#This Row],[CTN]]=BIASA[[#This Row],[AWAL]],"",BIASA[[#This Row],[CTN]])</f>
        <v/>
      </c>
    </row>
    <row r="2492" spans="1:9" x14ac:dyDescent="0.25">
      <c r="A2492" t="str">
        <f>LOWER(SUBSTITUTE(SUBSTITUTE(SUBSTITUTE(BIASA[[#This Row],[NAMA BARANG]]," ",""),"-",""),".",""))</f>
        <v>gunting1063</v>
      </c>
      <c r="B2492" t="str">
        <f>IF(BIASA[[#This Row],[CTN]]=0,"",COUNT($B$2:$B2491)+1)</f>
        <v/>
      </c>
      <c r="C2492" t="s">
        <v>1222</v>
      </c>
      <c r="E2492">
        <f>SUM(BIASA[[#This Row],[AWAL]]-BIASA[[#This Row],[KELUAR]])</f>
        <v>0</v>
      </c>
      <c r="F2492">
        <v>1</v>
      </c>
      <c r="G2492" t="str">
        <f>IFERROR(INDEX(masuk[CTN],MATCH("B"&amp;ROW()-ROWS($A$1:$A$2),masuk[id],0)),"")</f>
        <v/>
      </c>
      <c r="H2492">
        <f>SUMIF(keluar[concat],BIASA[[#This Row],[concat]],keluar[CTN])</f>
        <v>1</v>
      </c>
      <c r="I2492" s="16">
        <f>IF(BIASA[[#This Row],[CTN]]=BIASA[[#This Row],[AWAL]],"",BIASA[[#This Row],[CTN]])</f>
        <v>0</v>
      </c>
    </row>
    <row r="2493" spans="1:9" x14ac:dyDescent="0.25">
      <c r="A2493" t="str">
        <f>LOWER(SUBSTITUTE(SUBSTITUTE(SUBSTITUTE(BIASA[[#This Row],[NAMA BARANG]]," ",""),"-",""),".",""))</f>
        <v>guntingbescob82</v>
      </c>
      <c r="B2493" t="str">
        <f>IF(BIASA[[#This Row],[CTN]]=0,"",COUNT($B$2:$B2492)+1)</f>
        <v/>
      </c>
      <c r="C2493" t="s">
        <v>1228</v>
      </c>
      <c r="D2493" s="9" t="s">
        <v>233</v>
      </c>
      <c r="E2493">
        <f>SUM(BIASA[[#This Row],[AWAL]]-BIASA[[#This Row],[KELUAR]])</f>
        <v>0</v>
      </c>
      <c r="F2493">
        <v>1</v>
      </c>
      <c r="G2493" t="str">
        <f>IFERROR(INDEX(masuk[CTN],MATCH("B"&amp;ROW()-ROWS($A$1:$A$2),masuk[id],0)),"")</f>
        <v/>
      </c>
      <c r="H2493">
        <f>SUMIF(keluar[concat],BIASA[[#This Row],[concat]],keluar[CTN])</f>
        <v>1</v>
      </c>
      <c r="I2493" s="16">
        <f>IF(BIASA[[#This Row],[CTN]]=BIASA[[#This Row],[AWAL]],"",BIASA[[#This Row],[CTN]])</f>
        <v>0</v>
      </c>
    </row>
    <row r="2494" spans="1:9" x14ac:dyDescent="0.25">
      <c r="A2494" t="str">
        <f>LOWER(SUBSTITUTE(SUBSTITUTE(SUBSTITUTE(BIASA[[#This Row],[NAMA BARANG]]," ",""),"-",""),".",""))</f>
        <v>guntinggunindogunindooss</v>
      </c>
      <c r="B2494" t="str">
        <f>IF(BIASA[[#This Row],[CTN]]=0,"",COUNT($B$2:$B2493)+1)</f>
        <v/>
      </c>
      <c r="C2494" t="s">
        <v>2709</v>
      </c>
      <c r="D2494" s="9" t="s">
        <v>233</v>
      </c>
      <c r="E2494">
        <f>SUM(BIASA[[#This Row],[AWAL]]-BIASA[[#This Row],[KELUAR]])</f>
        <v>0</v>
      </c>
      <c r="F2494">
        <v>0</v>
      </c>
      <c r="G2494" t="str">
        <f>IFERROR(INDEX(masuk[CTN],MATCH("B"&amp;ROW()-ROWS($A$1:$A$2),masuk[id],0)),"")</f>
        <v/>
      </c>
      <c r="H2494">
        <f>SUMIF(keluar[concat],BIASA[[#This Row],[concat]],keluar[CTN])</f>
        <v>0</v>
      </c>
      <c r="I2494" s="16" t="str">
        <f>IF(BIASA[[#This Row],[CTN]]=BIASA[[#This Row],[AWAL]],"",BIASA[[#This Row],[CTN]])</f>
        <v/>
      </c>
    </row>
    <row r="2495" spans="1:9" x14ac:dyDescent="0.25">
      <c r="A2495" t="str">
        <f>LOWER(SUBSTITUTE(SUBSTITUTE(SUBSTITUTE(BIASA[[#This Row],[NAMA BARANG]]," ",""),"-",""),".",""))</f>
        <v>guntinggunindooll</v>
      </c>
      <c r="B2495" t="str">
        <f>IF(BIASA[[#This Row],[CTN]]=0,"",COUNT($B$2:$B2494)+1)</f>
        <v/>
      </c>
      <c r="C2495" t="s">
        <v>1231</v>
      </c>
      <c r="D2495" s="9" t="s">
        <v>217</v>
      </c>
      <c r="E2495">
        <f>SUM(BIASA[[#This Row],[AWAL]]-BIASA[[#This Row],[KELUAR]])</f>
        <v>0</v>
      </c>
      <c r="F2495">
        <v>1</v>
      </c>
      <c r="G2495" t="str">
        <f>IFERROR(INDEX(masuk[CTN],MATCH("B"&amp;ROW()-ROWS($A$1:$A$2),masuk[id],0)),"")</f>
        <v/>
      </c>
      <c r="H2495">
        <f>SUMIF(keluar[concat],BIASA[[#This Row],[concat]],keluar[CTN])</f>
        <v>1</v>
      </c>
      <c r="I2495" s="16">
        <f>IF(BIASA[[#This Row],[CTN]]=BIASA[[#This Row],[AWAL]],"",BIASA[[#This Row],[CTN]])</f>
        <v>0</v>
      </c>
    </row>
    <row r="2496" spans="1:9" x14ac:dyDescent="0.25">
      <c r="A2496" t="str">
        <f>LOWER(SUBSTITUTE(SUBSTITUTE(SUBSTITUTE(BIASA[[#This Row],[NAMA BARANG]]," ",""),"-",""),".",""))</f>
        <v>guntinggunindoomm</v>
      </c>
      <c r="B2496" t="str">
        <f>IF(BIASA[[#This Row],[CTN]]=0,"",COUNT($B$2:$B2495)+1)</f>
        <v/>
      </c>
      <c r="C2496" t="s">
        <v>2710</v>
      </c>
      <c r="D2496" s="9" t="s">
        <v>233</v>
      </c>
      <c r="E2496">
        <f>SUM(BIASA[[#This Row],[AWAL]]-BIASA[[#This Row],[KELUAR]])</f>
        <v>0</v>
      </c>
      <c r="F2496">
        <v>0</v>
      </c>
      <c r="G2496" t="str">
        <f>IFERROR(INDEX(masuk[CTN],MATCH("B"&amp;ROW()-ROWS($A$1:$A$2),masuk[id],0)),"")</f>
        <v/>
      </c>
      <c r="H2496">
        <f>SUMIF(keluar[concat],BIASA[[#This Row],[concat]],keluar[CTN])</f>
        <v>0</v>
      </c>
      <c r="I2496" s="16" t="str">
        <f>IF(BIASA[[#This Row],[CTN]]=BIASA[[#This Row],[AWAL]],"",BIASA[[#This Row],[CTN]])</f>
        <v/>
      </c>
    </row>
    <row r="2497" spans="1:9" x14ac:dyDescent="0.25">
      <c r="A2497" t="str">
        <f>LOWER(SUBSTITUTE(SUBSTITUTE(SUBSTITUTE(BIASA[[#This Row],[NAMA BARANG]]," ",""),"-",""),".",""))</f>
        <v>guntinggunindooss</v>
      </c>
      <c r="B2497" t="str">
        <f>IF(BIASA[[#This Row],[CTN]]=0,"",COUNT($B$2:$B2496)+1)</f>
        <v/>
      </c>
      <c r="C2497" t="s">
        <v>2711</v>
      </c>
      <c r="D2497" s="9" t="s">
        <v>233</v>
      </c>
      <c r="E2497">
        <f>SUM(BIASA[[#This Row],[AWAL]]-BIASA[[#This Row],[KELUAR]])</f>
        <v>0</v>
      </c>
      <c r="F2497">
        <v>0</v>
      </c>
      <c r="G2497" t="str">
        <f>IFERROR(INDEX(masuk[CTN],MATCH("B"&amp;ROW()-ROWS($A$1:$A$2),masuk[id],0)),"")</f>
        <v/>
      </c>
      <c r="H2497">
        <f>SUMIF(keluar[concat],BIASA[[#This Row],[concat]],keluar[CTN])</f>
        <v>0</v>
      </c>
      <c r="I2497" s="16" t="str">
        <f>IF(BIASA[[#This Row],[CTN]]=BIASA[[#This Row],[AWAL]],"",BIASA[[#This Row],[CTN]])</f>
        <v/>
      </c>
    </row>
    <row r="2498" spans="1:9" x14ac:dyDescent="0.25">
      <c r="A2498" t="str">
        <f>LOWER(SUBSTITUTE(SUBSTITUTE(SUBSTITUTE(BIASA[[#This Row],[NAMA BARANG]]," ",""),"-",""),".",""))</f>
        <v>guntingidealk300</v>
      </c>
      <c r="B2498" t="str">
        <f>IF(BIASA[[#This Row],[CTN]]=0,"",COUNT($B$2:$B2497)+1)</f>
        <v/>
      </c>
      <c r="C2498" t="s">
        <v>2712</v>
      </c>
      <c r="D2498" s="9" t="s">
        <v>227</v>
      </c>
      <c r="E2498">
        <f>SUM(BIASA[[#This Row],[AWAL]]-BIASA[[#This Row],[KELUAR]])</f>
        <v>0</v>
      </c>
      <c r="F2498">
        <v>0</v>
      </c>
      <c r="G2498" t="str">
        <f>IFERROR(INDEX(masuk[CTN],MATCH("B"&amp;ROW()-ROWS($A$1:$A$2),masuk[id],0)),"")</f>
        <v/>
      </c>
      <c r="H2498">
        <f>SUMIF(keluar[concat],BIASA[[#This Row],[concat]],keluar[CTN])</f>
        <v>0</v>
      </c>
      <c r="I2498" s="16" t="str">
        <f>IF(BIASA[[#This Row],[CTN]]=BIASA[[#This Row],[AWAL]],"",BIASA[[#This Row],[CTN]])</f>
        <v/>
      </c>
    </row>
    <row r="2499" spans="1:9" x14ac:dyDescent="0.25">
      <c r="A2499" t="str">
        <f>LOWER(SUBSTITUTE(SUBSTITUTE(SUBSTITUTE(BIASA[[#This Row],[NAMA BARANG]]," ",""),"-",""),".",""))</f>
        <v>guntingjunior100</v>
      </c>
      <c r="B2499" t="str">
        <f>IF(BIASA[[#This Row],[CTN]]=0,"",COUNT($B$2:$B2498)+1)</f>
        <v/>
      </c>
      <c r="C2499" t="s">
        <v>2713</v>
      </c>
      <c r="D2499" s="9" t="s">
        <v>231</v>
      </c>
      <c r="E2499">
        <f>SUM(BIASA[[#This Row],[AWAL]]-BIASA[[#This Row],[KELUAR]])</f>
        <v>0</v>
      </c>
      <c r="F2499">
        <v>0</v>
      </c>
      <c r="G2499" t="str">
        <f>IFERROR(INDEX(masuk[CTN],MATCH("B"&amp;ROW()-ROWS($A$1:$A$2),masuk[id],0)),"")</f>
        <v/>
      </c>
      <c r="H2499">
        <f>SUMIF(keluar[concat],BIASA[[#This Row],[concat]],keluar[CTN])</f>
        <v>0</v>
      </c>
      <c r="I2499" s="16" t="str">
        <f>IF(BIASA[[#This Row],[CTN]]=BIASA[[#This Row],[AWAL]],"",BIASA[[#This Row],[CTN]])</f>
        <v/>
      </c>
    </row>
    <row r="2500" spans="1:9" x14ac:dyDescent="0.25">
      <c r="A2500" t="str">
        <f>LOWER(SUBSTITUTE(SUBSTITUTE(SUBSTITUTE(BIASA[[#This Row],[NAMA BARANG]]," ",""),"-",""),".",""))</f>
        <v>guntingjuniorj300</v>
      </c>
      <c r="B2500" t="str">
        <f>IF(BIASA[[#This Row],[CTN]]=0,"",COUNT($B$2:$B2499)+1)</f>
        <v/>
      </c>
      <c r="C2500" t="s">
        <v>2714</v>
      </c>
      <c r="D2500" s="9" t="s">
        <v>227</v>
      </c>
      <c r="E2500">
        <f>SUM(BIASA[[#This Row],[AWAL]]-BIASA[[#This Row],[KELUAR]])</f>
        <v>0</v>
      </c>
      <c r="F2500">
        <v>0</v>
      </c>
      <c r="G2500" t="str">
        <f>IFERROR(INDEX(masuk[CTN],MATCH("B"&amp;ROW()-ROWS($A$1:$A$2),masuk[id],0)),"")</f>
        <v/>
      </c>
      <c r="H2500">
        <f>SUMIF(keluar[concat],BIASA[[#This Row],[concat]],keluar[CTN])</f>
        <v>0</v>
      </c>
      <c r="I2500" s="16" t="str">
        <f>IF(BIASA[[#This Row],[CTN]]=BIASA[[#This Row],[AWAL]],"",BIASA[[#This Row],[CTN]])</f>
        <v/>
      </c>
    </row>
    <row r="2501" spans="1:9" x14ac:dyDescent="0.25">
      <c r="A2501" t="str">
        <f>LOWER(SUBSTITUTE(SUBSTITUTE(SUBSTITUTE(BIASA[[#This Row],[NAMA BARANG]]," ",""),"-",""),".",""))</f>
        <v>guntingpantherno5</v>
      </c>
      <c r="B2501" t="str">
        <f>IF(BIASA[[#This Row],[CTN]]=0,"",COUNT($B$2:$B2500)+1)</f>
        <v/>
      </c>
      <c r="C2501" t="s">
        <v>1257</v>
      </c>
      <c r="D2501" s="9" t="s">
        <v>2779</v>
      </c>
      <c r="E2501">
        <f>SUM(BIASA[[#This Row],[AWAL]]-BIASA[[#This Row],[KELUAR]])</f>
        <v>0</v>
      </c>
      <c r="F2501">
        <v>1</v>
      </c>
      <c r="G2501" t="str">
        <f>IFERROR(INDEX(masuk[CTN],MATCH("B"&amp;ROW()-ROWS($A$1:$A$2),masuk[id],0)),"")</f>
        <v/>
      </c>
      <c r="H2501">
        <f>SUMIF(keluar[concat],BIASA[[#This Row],[concat]],keluar[CTN])</f>
        <v>1</v>
      </c>
      <c r="I2501" s="16">
        <f>IF(BIASA[[#This Row],[CTN]]=BIASA[[#This Row],[AWAL]],"",BIASA[[#This Row],[CTN]])</f>
        <v>0</v>
      </c>
    </row>
    <row r="2502" spans="1:9" x14ac:dyDescent="0.25">
      <c r="A2502" t="str">
        <f>LOWER(SUBSTITUTE(SUBSTITUTE(SUBSTITUTE(BIASA[[#This Row],[NAMA BARANG]]," ",""),"-",""),".",""))</f>
        <v>guntingsistermpl</v>
      </c>
      <c r="B2502" t="str">
        <f>IF(BIASA[[#This Row],[CTN]]=0,"",COUNT($B$2:$B2501)+1)</f>
        <v/>
      </c>
      <c r="C2502" t="s">
        <v>2715</v>
      </c>
      <c r="D2502" s="9" t="s">
        <v>217</v>
      </c>
      <c r="E2502">
        <f>SUM(BIASA[[#This Row],[AWAL]]-BIASA[[#This Row],[KELUAR]])</f>
        <v>0</v>
      </c>
      <c r="F2502">
        <v>0</v>
      </c>
      <c r="G2502" t="str">
        <f>IFERROR(INDEX(masuk[CTN],MATCH("B"&amp;ROW()-ROWS($A$1:$A$2),masuk[id],0)),"")</f>
        <v/>
      </c>
      <c r="H2502">
        <f>SUMIF(keluar[concat],BIASA[[#This Row],[concat]],keluar[CTN])</f>
        <v>0</v>
      </c>
      <c r="I2502" s="16" t="str">
        <f>IF(BIASA[[#This Row],[CTN]]=BIASA[[#This Row],[AWAL]],"",BIASA[[#This Row],[CTN]])</f>
        <v/>
      </c>
    </row>
    <row r="2503" spans="1:9" x14ac:dyDescent="0.25">
      <c r="A2503" t="str">
        <f>LOWER(SUBSTITUTE(SUBSTITUTE(SUBSTITUTE(BIASA[[#This Row],[NAMA BARANG]]," ",""),"-",""),".",""))</f>
        <v>idcardberdirib</v>
      </c>
      <c r="B2503" t="str">
        <f>IF(BIASA[[#This Row],[CTN]]=0,"",COUNT($B$2:$B2502)+1)</f>
        <v/>
      </c>
      <c r="C2503" t="s">
        <v>2716</v>
      </c>
      <c r="D2503" s="9" t="s">
        <v>2918</v>
      </c>
      <c r="E2503">
        <f>SUM(BIASA[[#This Row],[AWAL]]-BIASA[[#This Row],[KELUAR]])</f>
        <v>0</v>
      </c>
      <c r="F2503">
        <v>0</v>
      </c>
      <c r="G2503" t="str">
        <f>IFERROR(INDEX(masuk[CTN],MATCH("B"&amp;ROW()-ROWS($A$1:$A$2),masuk[id],0)),"")</f>
        <v/>
      </c>
      <c r="H2503">
        <f>SUMIF(keluar[concat],BIASA[[#This Row],[concat]],keluar[CTN])</f>
        <v>0</v>
      </c>
      <c r="I2503" s="16" t="str">
        <f>IF(BIASA[[#This Row],[CTN]]=BIASA[[#This Row],[AWAL]],"",BIASA[[#This Row],[CTN]])</f>
        <v/>
      </c>
    </row>
    <row r="2504" spans="1:9" x14ac:dyDescent="0.25">
      <c r="A2504" t="str">
        <f>LOWER(SUBSTITUTE(SUBSTITUTE(SUBSTITUTE(BIASA[[#This Row],[NAMA BARANG]]," ",""),"-",""),".",""))</f>
        <v>idcardjbs107transparan</v>
      </c>
      <c r="B2504" t="str">
        <f>IF(BIASA[[#This Row],[CTN]]=0,"",COUNT($B$2:$B2503)+1)</f>
        <v/>
      </c>
      <c r="C2504" t="s">
        <v>2717</v>
      </c>
      <c r="D2504" s="9" t="s">
        <v>2918</v>
      </c>
      <c r="E2504">
        <f>SUM(BIASA[[#This Row],[AWAL]]-BIASA[[#This Row],[KELUAR]])</f>
        <v>0</v>
      </c>
      <c r="F2504">
        <v>0</v>
      </c>
      <c r="G2504" t="str">
        <f>IFERROR(INDEX(masuk[CTN],MATCH("B"&amp;ROW()-ROWS($A$1:$A$2),masuk[id],0)),"")</f>
        <v/>
      </c>
      <c r="H2504">
        <f>SUMIF(keluar[concat],BIASA[[#This Row],[concat]],keluar[CTN])</f>
        <v>0</v>
      </c>
      <c r="I2504" s="16" t="str">
        <f>IF(BIASA[[#This Row],[CTN]]=BIASA[[#This Row],[AWAL]],"",BIASA[[#This Row],[CTN]])</f>
        <v/>
      </c>
    </row>
    <row r="2505" spans="1:9" x14ac:dyDescent="0.25">
      <c r="A2505" t="str">
        <f>LOWER(SUBSTITUTE(SUBSTITUTE(SUBSTITUTE(BIASA[[#This Row],[NAMA BARANG]]," ",""),"-",""),".",""))</f>
        <v>idcardnamacd008lurusht</v>
      </c>
      <c r="B2505" t="str">
        <f>IF(BIASA[[#This Row],[CTN]]=0,"",COUNT($B$2:$B2504)+1)</f>
        <v/>
      </c>
      <c r="C2505" t="s">
        <v>2718</v>
      </c>
      <c r="D2505" s="9">
        <v>3000</v>
      </c>
      <c r="E2505">
        <f>SUM(BIASA[[#This Row],[AWAL]]-BIASA[[#This Row],[KELUAR]])</f>
        <v>0</v>
      </c>
      <c r="F2505">
        <v>0</v>
      </c>
      <c r="G2505" t="str">
        <f>IFERROR(INDEX(masuk[CTN],MATCH("B"&amp;ROW()-ROWS($A$1:$A$2),masuk[id],0)),"")</f>
        <v/>
      </c>
      <c r="H2505">
        <f>SUMIF(keluar[concat],BIASA[[#This Row],[concat]],keluar[CTN])</f>
        <v>0</v>
      </c>
      <c r="I2505" s="16" t="str">
        <f>IF(BIASA[[#This Row],[CTN]]=BIASA[[#This Row],[AWAL]],"",BIASA[[#This Row],[CTN]])</f>
        <v/>
      </c>
    </row>
    <row r="2506" spans="1:9" x14ac:dyDescent="0.25">
      <c r="A2506" t="str">
        <f>LOWER(SUBSTITUTE(SUBSTITUTE(SUBSTITUTE(BIASA[[#This Row],[NAMA BARANG]]," ",""),"-",""),".",""))</f>
        <v>isigel10tc308hitam</v>
      </c>
      <c r="B2506" t="str">
        <f>IF(BIASA[[#This Row],[CTN]]=0,"",COUNT($B$2:$B2505)+1)</f>
        <v/>
      </c>
      <c r="C2506" t="s">
        <v>2719</v>
      </c>
      <c r="D2506" s="9" t="s">
        <v>2920</v>
      </c>
      <c r="E2506">
        <f>SUM(BIASA[[#This Row],[AWAL]]-BIASA[[#This Row],[KELUAR]])</f>
        <v>0</v>
      </c>
      <c r="F2506">
        <v>0</v>
      </c>
      <c r="G2506" t="str">
        <f>IFERROR(INDEX(masuk[CTN],MATCH("B"&amp;ROW()-ROWS($A$1:$A$2),masuk[id],0)),"")</f>
        <v/>
      </c>
      <c r="H2506">
        <f>SUMIF(keluar[concat],BIASA[[#This Row],[concat]],keluar[CTN])</f>
        <v>0</v>
      </c>
      <c r="I2506" s="16" t="str">
        <f>IF(BIASA[[#This Row],[CTN]]=BIASA[[#This Row],[AWAL]],"",BIASA[[#This Row],[CTN]])</f>
        <v/>
      </c>
    </row>
    <row r="2507" spans="1:9" x14ac:dyDescent="0.25">
      <c r="A2507" s="23" t="str">
        <f>LOWER(SUBSTITUTE(SUBSTITUTE(SUBSTITUTE(BIASA[[#This Row],[NAMA BARANG]]," ",""),"-",""),".",""))</f>
        <v>isigelaodemi20doslol</v>
      </c>
      <c r="B2507" s="23" t="str">
        <f>IF(BIASA[[#This Row],[CTN]]=0,"",COUNT($B$2:$B2506)+1)</f>
        <v/>
      </c>
      <c r="C2507" s="23" t="s">
        <v>1289</v>
      </c>
      <c r="D2507" s="24">
        <v>240</v>
      </c>
      <c r="E2507" s="23">
        <f>SUM(BIASA[[#This Row],[AWAL]]-BIASA[[#This Row],[KELUAR]])</f>
        <v>0</v>
      </c>
      <c r="F2507" s="23">
        <v>2</v>
      </c>
      <c r="G2507" s="23" t="str">
        <f>IFERROR(INDEX(masuk[CTN],MATCH("B"&amp;ROW()-ROWS($A$1:$A$2),masuk[id],0)),"")</f>
        <v/>
      </c>
      <c r="H2507" s="23">
        <v>2</v>
      </c>
      <c r="I2507" s="25">
        <f>IF(BIASA[[#This Row],[CTN]]=BIASA[[#This Row],[AWAL]],"",BIASA[[#This Row],[CTN]])</f>
        <v>0</v>
      </c>
    </row>
    <row r="2508" spans="1:9" x14ac:dyDescent="0.25">
      <c r="A2508" t="str">
        <f>LOWER(SUBSTITUTE(SUBSTITUTE(SUBSTITUTE(BIASA[[#This Row],[NAMA BARANG]]," ",""),"-",""),".",""))</f>
        <v>isigeltz501(biasa)</v>
      </c>
      <c r="B2508" t="str">
        <f>IF(BIASA[[#This Row],[CTN]]=0,"",COUNT($B$2:$B2507)+1)</f>
        <v/>
      </c>
      <c r="C2508" t="s">
        <v>2720</v>
      </c>
      <c r="D2508" s="9" t="s">
        <v>2782</v>
      </c>
      <c r="E2508">
        <f>SUM(BIASA[[#This Row],[AWAL]]-BIASA[[#This Row],[KELUAR]])</f>
        <v>0</v>
      </c>
      <c r="F2508">
        <v>0</v>
      </c>
      <c r="G2508" t="str">
        <f>IFERROR(INDEX(masuk[CTN],MATCH("B"&amp;ROW()-ROWS($A$1:$A$2),masuk[id],0)),"")</f>
        <v/>
      </c>
      <c r="H2508">
        <f>SUMIF(keluar[concat],BIASA[[#This Row],[concat]],keluar[CTN])</f>
        <v>0</v>
      </c>
      <c r="I2508" s="16" t="str">
        <f>IF(BIASA[[#This Row],[CTN]]=BIASA[[#This Row],[AWAL]],"",BIASA[[#This Row],[CTN]])</f>
        <v/>
      </c>
    </row>
    <row r="2509" spans="1:9" x14ac:dyDescent="0.25">
      <c r="A2509" t="str">
        <f>LOWER(SUBSTITUTE(SUBSTITUTE(SUBSTITUTE(BIASA[[#This Row],[NAMA BARANG]]," ",""),"-",""),".",""))</f>
        <v>isigwno369</v>
      </c>
      <c r="B2509" t="str">
        <f>IF(BIASA[[#This Row],[CTN]]=0,"",COUNT($B$2:$B2508)+1)</f>
        <v/>
      </c>
      <c r="C2509" t="s">
        <v>2721</v>
      </c>
      <c r="D2509" s="9">
        <v>50</v>
      </c>
      <c r="E2509">
        <f>SUM(BIASA[[#This Row],[AWAL]]-BIASA[[#This Row],[KELUAR]])</f>
        <v>0</v>
      </c>
      <c r="F2509">
        <v>0</v>
      </c>
      <c r="G2509" t="str">
        <f>IFERROR(INDEX(masuk[CTN],MATCH("B"&amp;ROW()-ROWS($A$1:$A$2),masuk[id],0)),"")</f>
        <v/>
      </c>
      <c r="H2509">
        <f>SUMIF(keluar[concat],BIASA[[#This Row],[concat]],keluar[CTN])</f>
        <v>0</v>
      </c>
      <c r="I2509" s="16" t="str">
        <f>IF(BIASA[[#This Row],[CTN]]=BIASA[[#This Row],[AWAL]],"",BIASA[[#This Row],[CTN]])</f>
        <v/>
      </c>
    </row>
    <row r="2510" spans="1:9" x14ac:dyDescent="0.25">
      <c r="A2510" s="23" t="str">
        <f>LOWER(SUBSTITUTE(SUBSTITUTE(SUBSTITUTE(BIASA[[#This Row],[NAMA BARANG]]," ",""),"-",""),".",""))</f>
        <v>karbone1021sailingboatdoubleb</v>
      </c>
      <c r="B2510" s="23" t="str">
        <f>IF(BIASA[[#This Row],[CTN]]=0,"",COUNT($B$2:$B2509)+1)</f>
        <v/>
      </c>
      <c r="C2510" s="23" t="s">
        <v>1358</v>
      </c>
      <c r="D2510" s="24" t="s">
        <v>237</v>
      </c>
      <c r="E2510" s="23">
        <f>SUM(BIASA[[#This Row],[AWAL]]-BIASA[[#This Row],[KELUAR]])</f>
        <v>0</v>
      </c>
      <c r="F2510" s="23">
        <v>9</v>
      </c>
      <c r="G2510" s="23" t="str">
        <f>IFERROR(INDEX(masuk[CTN],MATCH("B"&amp;ROW()-ROWS($A$1:$A$2),masuk[id],0)),"")</f>
        <v/>
      </c>
      <c r="H2510" s="23">
        <v>9</v>
      </c>
      <c r="I2510" s="25">
        <f>IF(BIASA[[#This Row],[CTN]]=BIASA[[#This Row],[AWAL]],"",BIASA[[#This Row],[CTN]])</f>
        <v>0</v>
      </c>
    </row>
    <row r="2511" spans="1:9" x14ac:dyDescent="0.25">
      <c r="A2511" t="str">
        <f>LOWER(SUBSTITUTE(SUBSTITUTE(SUBSTITUTE(BIASA[[#This Row],[NAMA BARANG]]," ",""),"-",""),".",""))</f>
        <v>kartuundangananakb</v>
      </c>
      <c r="B2511" t="str">
        <f>IF(BIASA[[#This Row],[CTN]]=0,"",COUNT($B$2:$B2510)+1)</f>
        <v/>
      </c>
      <c r="C2511" t="s">
        <v>1367</v>
      </c>
      <c r="D2511" s="9">
        <v>2600</v>
      </c>
      <c r="E2511">
        <f>SUM(BIASA[[#This Row],[AWAL]]-BIASA[[#This Row],[KELUAR]])</f>
        <v>0</v>
      </c>
      <c r="F2511">
        <v>1</v>
      </c>
      <c r="G2511" t="str">
        <f>IFERROR(INDEX(masuk[CTN],MATCH("B"&amp;ROW()-ROWS($A$1:$A$2),masuk[id],0)),"")</f>
        <v/>
      </c>
      <c r="H2511">
        <f>SUMIF(keluar[concat],BIASA[[#This Row],[concat]],keluar[CTN])</f>
        <v>1</v>
      </c>
      <c r="I2511" s="16">
        <f>IF(BIASA[[#This Row],[CTN]]=BIASA[[#This Row],[AWAL]],"",BIASA[[#This Row],[CTN]])</f>
        <v>0</v>
      </c>
    </row>
    <row r="2512" spans="1:9" x14ac:dyDescent="0.25">
      <c r="A2512" t="str">
        <f>LOWER(SUBSTITUTE(SUBSTITUTE(SUBSTITUTE(BIASA[[#This Row],[NAMA BARANG]]," ",""),"-",""),".",""))</f>
        <v>kertaskado5068hologram</v>
      </c>
      <c r="B2512" t="str">
        <f>IF(BIASA[[#This Row],[CTN]]=0,"",COUNT($B$2:$B2511)+1)</f>
        <v/>
      </c>
      <c r="C2512" t="s">
        <v>2722</v>
      </c>
      <c r="D2512" s="9" t="s">
        <v>2944</v>
      </c>
      <c r="E2512">
        <f>SUM(BIASA[[#This Row],[AWAL]]-BIASA[[#This Row],[KELUAR]])</f>
        <v>0</v>
      </c>
      <c r="F2512">
        <v>0</v>
      </c>
      <c r="G2512" t="str">
        <f>IFERROR(INDEX(masuk[CTN],MATCH("B"&amp;ROW()-ROWS($A$1:$A$2),masuk[id],0)),"")</f>
        <v/>
      </c>
      <c r="H2512">
        <f>SUMIF(keluar[concat],BIASA[[#This Row],[concat]],keluar[CTN])</f>
        <v>0</v>
      </c>
      <c r="I2512" s="16" t="str">
        <f>IF(BIASA[[#This Row],[CTN]]=BIASA[[#This Row],[AWAL]],"",BIASA[[#This Row],[CTN]])</f>
        <v/>
      </c>
    </row>
    <row r="2513" spans="1:9" x14ac:dyDescent="0.25">
      <c r="A2513" t="str">
        <f>LOWER(SUBSTITUTE(SUBSTITUTE(SUBSTITUTE(BIASA[[#This Row],[NAMA BARANG]]," ",""),"-",""),".",""))</f>
        <v>kuasenterno1</v>
      </c>
      <c r="B2513" t="str">
        <f>IF(BIASA[[#This Row],[CTN]]=0,"",COUNT($B$2:$B2512)+1)</f>
        <v/>
      </c>
      <c r="C2513" t="s">
        <v>2723</v>
      </c>
      <c r="D2513" s="9" t="s">
        <v>2773</v>
      </c>
      <c r="E2513">
        <f>SUM(BIASA[[#This Row],[AWAL]]-BIASA[[#This Row],[KELUAR]])</f>
        <v>0</v>
      </c>
      <c r="F2513">
        <v>0</v>
      </c>
      <c r="G2513" t="str">
        <f>IFERROR(INDEX(masuk[CTN],MATCH("B"&amp;ROW()-ROWS($A$1:$A$2),masuk[id],0)),"")</f>
        <v/>
      </c>
      <c r="H2513">
        <f>SUMIF(keluar[concat],BIASA[[#This Row],[concat]],keluar[CTN])</f>
        <v>0</v>
      </c>
      <c r="I2513" s="16" t="str">
        <f>IF(BIASA[[#This Row],[CTN]]=BIASA[[#This Row],[AWAL]],"",BIASA[[#This Row],[CTN]])</f>
        <v/>
      </c>
    </row>
    <row r="2514" spans="1:9" x14ac:dyDescent="0.25">
      <c r="A2514" t="str">
        <f>LOWER(SUBSTITUTE(SUBSTITUTE(SUBSTITUTE(BIASA[[#This Row],[NAMA BARANG]]," ",""),"-",""),".",""))</f>
        <v>labelharga103kojiko</v>
      </c>
      <c r="B2514" t="str">
        <f>IF(BIASA[[#This Row],[CTN]]=0,"",COUNT($B$2:$B2513)+1)</f>
        <v/>
      </c>
      <c r="C2514" t="s">
        <v>2724</v>
      </c>
      <c r="D2514" s="9">
        <v>800</v>
      </c>
      <c r="E2514">
        <f>SUM(BIASA[[#This Row],[AWAL]]-BIASA[[#This Row],[KELUAR]])</f>
        <v>0</v>
      </c>
      <c r="F2514">
        <v>0</v>
      </c>
      <c r="G2514" t="str">
        <f>IFERROR(INDEX(masuk[CTN],MATCH("B"&amp;ROW()-ROWS($A$1:$A$2),masuk[id],0)),"")</f>
        <v/>
      </c>
      <c r="H2514">
        <f>SUMIF(keluar[concat],BIASA[[#This Row],[concat]],keluar[CTN])</f>
        <v>0</v>
      </c>
      <c r="I2514" s="16" t="str">
        <f>IF(BIASA[[#This Row],[CTN]]=BIASA[[#This Row],[AWAL]],"",BIASA[[#This Row],[CTN]])</f>
        <v/>
      </c>
    </row>
    <row r="2515" spans="1:9" x14ac:dyDescent="0.25">
      <c r="A2515" t="str">
        <f>LOWER(SUBSTITUTE(SUBSTITUTE(SUBSTITUTE(BIASA[[#This Row],[NAMA BARANG]]," ",""),"-",""),".",""))</f>
        <v>lemcair4020(50ml)(36)</v>
      </c>
      <c r="B2515" t="str">
        <f>IF(BIASA[[#This Row],[CTN]]=0,"",COUNT($B$2:$B2514)+1)</f>
        <v/>
      </c>
      <c r="C2515" t="s">
        <v>1475</v>
      </c>
      <c r="D2515" s="9" t="s">
        <v>2960</v>
      </c>
      <c r="E2515">
        <f>SUM(BIASA[[#This Row],[AWAL]]-BIASA[[#This Row],[KELUAR]])</f>
        <v>0</v>
      </c>
      <c r="F2515">
        <v>1</v>
      </c>
      <c r="G2515" t="str">
        <f>IFERROR(INDEX(masuk[CTN],MATCH("B"&amp;ROW()-ROWS($A$1:$A$2),masuk[id],0)),"")</f>
        <v/>
      </c>
      <c r="H2515">
        <f>SUMIF(keluar[concat],BIASA[[#This Row],[concat]],keluar[CTN])</f>
        <v>1</v>
      </c>
      <c r="I2515" s="16">
        <f>IF(BIASA[[#This Row],[CTN]]=BIASA[[#This Row],[AWAL]],"",BIASA[[#This Row],[CTN]])</f>
        <v>0</v>
      </c>
    </row>
    <row r="2516" spans="1:9" x14ac:dyDescent="0.25">
      <c r="A2516" t="str">
        <f>LOWER(SUBSTITUTE(SUBSTITUTE(SUBSTITUTE(BIASA[[#This Row],[NAMA BARANG]]," ",""),"-",""),".",""))</f>
        <v>lemstick10gram(24)vtro</v>
      </c>
      <c r="B2516" t="str">
        <f>IF(BIASA[[#This Row],[CTN]]=0,"",COUNT($B$2:$B2515)+1)</f>
        <v/>
      </c>
      <c r="C2516" t="s">
        <v>2725</v>
      </c>
      <c r="D2516" s="9" t="s">
        <v>2819</v>
      </c>
      <c r="E2516">
        <f>SUM(BIASA[[#This Row],[AWAL]]-BIASA[[#This Row],[KELUAR]])</f>
        <v>0</v>
      </c>
      <c r="F2516">
        <v>0</v>
      </c>
      <c r="G2516" t="str">
        <f>IFERROR(INDEX(masuk[CTN],MATCH("B"&amp;ROW()-ROWS($A$1:$A$2),masuk[id],0)),"")</f>
        <v/>
      </c>
      <c r="H2516">
        <f>SUMIF(keluar[concat],BIASA[[#This Row],[concat]],keluar[CTN])</f>
        <v>0</v>
      </c>
      <c r="I2516" s="16" t="str">
        <f>IF(BIASA[[#This Row],[CTN]]=BIASA[[#This Row],[AWAL]],"",BIASA[[#This Row],[CTN]])</f>
        <v/>
      </c>
    </row>
    <row r="2517" spans="1:9" x14ac:dyDescent="0.25">
      <c r="A2517" t="str">
        <f>LOWER(SUBSTITUTE(SUBSTITUTE(SUBSTITUTE(BIASA[[#This Row],[NAMA BARANG]]," ",""),"-",""),".",""))</f>
        <v>lemtembakvancokputih</v>
      </c>
      <c r="B2517" t="str">
        <f>IF(BIASA[[#This Row],[CTN]]=0,"",COUNT($B$2:$B2516)+1)</f>
        <v/>
      </c>
      <c r="C2517" t="s">
        <v>2726</v>
      </c>
      <c r="D2517" s="9" t="s">
        <v>2964</v>
      </c>
      <c r="E2517">
        <f>SUM(BIASA[[#This Row],[AWAL]]-BIASA[[#This Row],[KELUAR]])</f>
        <v>0</v>
      </c>
      <c r="F2517">
        <v>0</v>
      </c>
      <c r="G2517" t="str">
        <f>IFERROR(INDEX(masuk[CTN],MATCH("B"&amp;ROW()-ROWS($A$1:$A$2),masuk[id],0)),"")</f>
        <v/>
      </c>
      <c r="H2517">
        <f>SUMIF(keluar[concat],BIASA[[#This Row],[concat]],keluar[CTN])</f>
        <v>0</v>
      </c>
      <c r="I2517" s="16" t="str">
        <f>IF(BIASA[[#This Row],[CTN]]=BIASA[[#This Row],[AWAL]],"",BIASA[[#This Row],[CTN]])</f>
        <v/>
      </c>
    </row>
    <row r="2518" spans="1:9" x14ac:dyDescent="0.25">
      <c r="A2518" t="str">
        <f>LOWER(SUBSTITUTE(SUBSTITUTE(SUBSTITUTE(BIASA[[#This Row],[NAMA BARANG]]," ",""),"-",""),".",""))</f>
        <v>lettertraybesimicrotopmt118/2003/3susun</v>
      </c>
      <c r="B2518" t="str">
        <f>IF(BIASA[[#This Row],[CTN]]=0,"",COUNT($B$2:$B2517)+1)</f>
        <v/>
      </c>
      <c r="C2518" t="s">
        <v>2727</v>
      </c>
      <c r="D2518" s="9" t="s">
        <v>2894</v>
      </c>
      <c r="E2518">
        <f>SUM(BIASA[[#This Row],[AWAL]]-BIASA[[#This Row],[KELUAR]])</f>
        <v>0</v>
      </c>
      <c r="F2518">
        <v>0</v>
      </c>
      <c r="G2518" t="str">
        <f>IFERROR(INDEX(masuk[CTN],MATCH("B"&amp;ROW()-ROWS($A$1:$A$2),masuk[id],0)),"")</f>
        <v/>
      </c>
      <c r="H2518">
        <f>SUMIF(keluar[concat],BIASA[[#This Row],[concat]],keluar[CTN])</f>
        <v>0</v>
      </c>
      <c r="I2518" s="16" t="str">
        <f>IF(BIASA[[#This Row],[CTN]]=BIASA[[#This Row],[AWAL]],"",BIASA[[#This Row],[CTN]])</f>
        <v/>
      </c>
    </row>
    <row r="2519" spans="1:9" x14ac:dyDescent="0.25">
      <c r="A2519" t="str">
        <f>LOWER(SUBSTITUTE(SUBSTITUTE(SUBSTITUTE(BIASA[[#This Row],[NAMA BARANG]]," ",""),"-",""),".",""))</f>
        <v>magicboard2002</v>
      </c>
      <c r="B2519" t="str">
        <f>IF(BIASA[[#This Row],[CTN]]=0,"",COUNT($B$2:$B2518)+1)</f>
        <v/>
      </c>
      <c r="C2519" t="s">
        <v>2728</v>
      </c>
      <c r="D2519" s="9">
        <v>96</v>
      </c>
      <c r="E2519">
        <f>SUM(BIASA[[#This Row],[AWAL]]-BIASA[[#This Row],[KELUAR]])</f>
        <v>0</v>
      </c>
      <c r="F2519">
        <v>0</v>
      </c>
      <c r="G2519" t="str">
        <f>IFERROR(INDEX(masuk[CTN],MATCH("B"&amp;ROW()-ROWS($A$1:$A$2),masuk[id],0)),"")</f>
        <v/>
      </c>
      <c r="H2519">
        <f>SUMIF(keluar[concat],BIASA[[#This Row],[concat]],keluar[CTN])</f>
        <v>0</v>
      </c>
      <c r="I2519" s="16" t="str">
        <f>IF(BIASA[[#This Row],[CTN]]=BIASA[[#This Row],[AWAL]],"",BIASA[[#This Row],[CTN]])</f>
        <v/>
      </c>
    </row>
    <row r="2520" spans="1:9" x14ac:dyDescent="0.25">
      <c r="A2520" t="str">
        <f>LOWER(SUBSTITUTE(SUBSTITUTE(SUBSTITUTE(BIASA[[#This Row],[NAMA BARANG]]," ",""),"-",""),".",""))</f>
        <v>mapkcgsikak</v>
      </c>
      <c r="B2520" t="str">
        <f>IF(BIASA[[#This Row],[CTN]]=0,"",COUNT($B$2:$B2519)+1)</f>
        <v/>
      </c>
      <c r="C2520" t="s">
        <v>2729</v>
      </c>
      <c r="D2520" s="9" t="s">
        <v>2779</v>
      </c>
      <c r="E2520">
        <f>SUM(BIASA[[#This Row],[AWAL]]-BIASA[[#This Row],[KELUAR]])</f>
        <v>0</v>
      </c>
      <c r="F2520">
        <v>0</v>
      </c>
      <c r="G2520" t="str">
        <f>IFERROR(INDEX(masuk[CTN],MATCH("B"&amp;ROW()-ROWS($A$1:$A$2),masuk[id],0)),"")</f>
        <v/>
      </c>
      <c r="H2520">
        <f>SUMIF(keluar[concat],BIASA[[#This Row],[concat]],keluar[CTN])</f>
        <v>0</v>
      </c>
      <c r="I2520" s="16" t="str">
        <f>IF(BIASA[[#This Row],[CTN]]=BIASA[[#This Row],[AWAL]],"",BIASA[[#This Row],[CTN]])</f>
        <v/>
      </c>
    </row>
    <row r="2521" spans="1:9" x14ac:dyDescent="0.25">
      <c r="A2521" t="str">
        <f>LOWER(SUBSTITUTE(SUBSTITUTE(SUBSTITUTE(BIASA[[#This Row],[NAMA BARANG]]," ",""),"-",""),".",""))</f>
        <v>maplsika105k</v>
      </c>
      <c r="B2521" t="str">
        <f>IF(BIASA[[#This Row],[CTN]]=0,"",COUNT($B$2:$B2520)+1)</f>
        <v/>
      </c>
      <c r="C2521" t="s">
        <v>2730</v>
      </c>
      <c r="D2521" s="9" t="s">
        <v>2779</v>
      </c>
      <c r="E2521">
        <f>SUM(BIASA[[#This Row],[AWAL]]-BIASA[[#This Row],[KELUAR]])</f>
        <v>0</v>
      </c>
      <c r="F2521">
        <v>0</v>
      </c>
      <c r="G2521" t="str">
        <f>IFERROR(INDEX(masuk[CTN],MATCH("B"&amp;ROW()-ROWS($A$1:$A$2),masuk[id],0)),"")</f>
        <v/>
      </c>
      <c r="H2521">
        <f>SUMIF(keluar[concat],BIASA[[#This Row],[concat]],keluar[CTN])</f>
        <v>0</v>
      </c>
      <c r="I2521" s="16" t="str">
        <f>IF(BIASA[[#This Row],[CTN]]=BIASA[[#This Row],[AWAL]],"",BIASA[[#This Row],[CTN]])</f>
        <v/>
      </c>
    </row>
    <row r="2522" spans="1:9" x14ac:dyDescent="0.25">
      <c r="A2522" t="str">
        <f>LOWER(SUBSTITUTE(SUBSTITUTE(SUBSTITUTE(BIASA[[#This Row],[NAMA BARANG]]," ",""),"-",""),".",""))</f>
        <v>maskerkf94bts</v>
      </c>
      <c r="B2522" t="str">
        <f>IF(BIASA[[#This Row],[CTN]]=0,"",COUNT($B$2:$B2521)+1)</f>
        <v/>
      </c>
      <c r="C2522" t="s">
        <v>2731</v>
      </c>
      <c r="D2522" s="9" t="s">
        <v>3071</v>
      </c>
      <c r="E2522">
        <f>SUM(BIASA[[#This Row],[AWAL]]-BIASA[[#This Row],[KELUAR]])</f>
        <v>0</v>
      </c>
      <c r="F2522">
        <v>0</v>
      </c>
      <c r="G2522" t="str">
        <f>IFERROR(INDEX(masuk[CTN],MATCH("B"&amp;ROW()-ROWS($A$1:$A$2),masuk[id],0)),"")</f>
        <v/>
      </c>
      <c r="H2522">
        <f>SUMIF(keluar[concat],BIASA[[#This Row],[concat]],keluar[CTN])</f>
        <v>0</v>
      </c>
      <c r="I2522" s="16" t="str">
        <f>IF(BIASA[[#This Row],[CTN]]=BIASA[[#This Row],[AWAL]],"",BIASA[[#This Row],[CTN]])</f>
        <v/>
      </c>
    </row>
    <row r="2523" spans="1:9" x14ac:dyDescent="0.25">
      <c r="A2523" t="str">
        <f>LOWER(SUBSTITUTE(SUBSTITUTE(SUBSTITUTE(BIASA[[#This Row],[NAMA BARANG]]," ",""),"-",""),".",""))</f>
        <v>memofancy912(1)</v>
      </c>
      <c r="B2523" t="str">
        <f>IF(BIASA[[#This Row],[CTN]]=0,"",COUNT($B$2:$B2522)+1)</f>
        <v/>
      </c>
      <c r="C2523" t="s">
        <v>1668</v>
      </c>
      <c r="D2523" s="9">
        <v>576</v>
      </c>
      <c r="E2523">
        <f>SUM(BIASA[[#This Row],[AWAL]]-BIASA[[#This Row],[KELUAR]])</f>
        <v>0</v>
      </c>
      <c r="F2523">
        <v>1</v>
      </c>
      <c r="G2523" t="str">
        <f>IFERROR(INDEX(masuk[CTN],MATCH("B"&amp;ROW()-ROWS($A$1:$A$2),masuk[id],0)),"")</f>
        <v/>
      </c>
      <c r="H2523">
        <f>SUMIF(keluar[concat],BIASA[[#This Row],[concat]],keluar[CTN])</f>
        <v>1</v>
      </c>
      <c r="I2523" s="16">
        <f>IF(BIASA[[#This Row],[CTN]]=BIASA[[#This Row],[AWAL]],"",BIASA[[#This Row],[CTN]])</f>
        <v>0</v>
      </c>
    </row>
    <row r="2524" spans="1:9" x14ac:dyDescent="0.25">
      <c r="A2524" t="str">
        <f>LOWER(SUBSTITUTE(SUBSTITUTE(SUBSTITUTE(BIASA[[#This Row],[NAMA BARANG]]," ",""),"-",""),".",""))</f>
        <v>memoringevamn002wland</v>
      </c>
      <c r="B2524" t="str">
        <f>IF(BIASA[[#This Row],[CTN]]=0,"",COUNT($B$2:$B2523)+1)</f>
        <v/>
      </c>
      <c r="C2524" t="s">
        <v>1674</v>
      </c>
      <c r="D2524" s="9" t="s">
        <v>2979</v>
      </c>
      <c r="E2524">
        <f>SUM(BIASA[[#This Row],[AWAL]]-BIASA[[#This Row],[KELUAR]])</f>
        <v>0</v>
      </c>
      <c r="F2524">
        <v>1</v>
      </c>
      <c r="G2524" t="str">
        <f>IFERROR(INDEX(masuk[CTN],MATCH("B"&amp;ROW()-ROWS($A$1:$A$2),masuk[id],0)),"")</f>
        <v/>
      </c>
      <c r="H2524">
        <f>SUMIF(keluar[concat],BIASA[[#This Row],[concat]],keluar[CTN])</f>
        <v>1</v>
      </c>
      <c r="I2524" s="16">
        <f>IF(BIASA[[#This Row],[CTN]]=BIASA[[#This Row],[AWAL]],"",BIASA[[#This Row],[CTN]])</f>
        <v>0</v>
      </c>
    </row>
    <row r="2525" spans="1:9" x14ac:dyDescent="0.25">
      <c r="A2525" t="str">
        <f>LOWER(SUBSTITUTE(SUBSTITUTE(SUBSTITUTE(BIASA[[#This Row],[NAMA BARANG]]," ",""),"-",""),".",""))</f>
        <v>nba5bts80biasa2511065</v>
      </c>
      <c r="B2525" t="str">
        <f>IF(BIASA[[#This Row],[CTN]]=0,"",COUNT($B$2:$B2524)+1)</f>
        <v/>
      </c>
      <c r="C2525" t="s">
        <v>2732</v>
      </c>
      <c r="D2525" s="9">
        <v>160</v>
      </c>
      <c r="E2525">
        <f>SUM(BIASA[[#This Row],[AWAL]]-BIASA[[#This Row],[KELUAR]])</f>
        <v>0</v>
      </c>
      <c r="F2525">
        <v>0</v>
      </c>
      <c r="G2525" t="str">
        <f>IFERROR(INDEX(masuk[CTN],MATCH("B"&amp;ROW()-ROWS($A$1:$A$2),masuk[id],0)),"")</f>
        <v/>
      </c>
      <c r="H2525">
        <f>SUMIF(keluar[concat],BIASA[[#This Row],[concat]],keluar[CTN])</f>
        <v>0</v>
      </c>
      <c r="I2525" s="16" t="str">
        <f>IF(BIASA[[#This Row],[CTN]]=BIASA[[#This Row],[AWAL]],"",BIASA[[#This Row],[CTN]])</f>
        <v/>
      </c>
    </row>
    <row r="2526" spans="1:9" x14ac:dyDescent="0.25">
      <c r="A2526" t="str">
        <f>LOWER(SUBSTITUTE(SUBSTITUTE(SUBSTITUTE(BIASA[[#This Row],[NAMA BARANG]]," ",""),"-",""),".",""))</f>
        <v>nba5bts80biasa2882519</v>
      </c>
      <c r="B2526" t="str">
        <f>IF(BIASA[[#This Row],[CTN]]=0,"",COUNT($B$2:$B2525)+1)</f>
        <v/>
      </c>
      <c r="C2526" t="s">
        <v>2733</v>
      </c>
      <c r="D2526" s="9">
        <v>160</v>
      </c>
      <c r="E2526">
        <f>SUM(BIASA[[#This Row],[AWAL]]-BIASA[[#This Row],[KELUAR]])</f>
        <v>0</v>
      </c>
      <c r="F2526">
        <v>0</v>
      </c>
      <c r="G2526" t="str">
        <f>IFERROR(INDEX(masuk[CTN],MATCH("B"&amp;ROW()-ROWS($A$1:$A$2),masuk[id],0)),"")</f>
        <v/>
      </c>
      <c r="H2526">
        <f>SUMIF(keluar[concat],BIASA[[#This Row],[concat]],keluar[CTN])</f>
        <v>0</v>
      </c>
      <c r="I2526" s="16" t="str">
        <f>IF(BIASA[[#This Row],[CTN]]=BIASA[[#This Row],[AWAL]],"",BIASA[[#This Row],[CTN]])</f>
        <v/>
      </c>
    </row>
    <row r="2527" spans="1:9" x14ac:dyDescent="0.25">
      <c r="A2527" t="str">
        <f>LOWER(SUBSTITUTE(SUBSTITUTE(SUBSTITUTE(BIASA[[#This Row],[NAMA BARANG]]," ",""),"-",""),".",""))</f>
        <v>nba5bts80biasa2882562</v>
      </c>
      <c r="B2527" t="str">
        <f>IF(BIASA[[#This Row],[CTN]]=0,"",COUNT($B$2:$B2526)+1)</f>
        <v/>
      </c>
      <c r="C2527" t="s">
        <v>2734</v>
      </c>
      <c r="D2527" s="9">
        <v>160</v>
      </c>
      <c r="E2527">
        <f>SUM(BIASA[[#This Row],[AWAL]]-BIASA[[#This Row],[KELUAR]])</f>
        <v>0</v>
      </c>
      <c r="F2527">
        <v>0</v>
      </c>
      <c r="G2527" t="str">
        <f>IFERROR(INDEX(masuk[CTN],MATCH("B"&amp;ROW()-ROWS($A$1:$A$2),masuk[id],0)),"")</f>
        <v/>
      </c>
      <c r="H2527">
        <f>SUMIF(keluar[concat],BIASA[[#This Row],[concat]],keluar[CTN])</f>
        <v>0</v>
      </c>
      <c r="I2527" s="16" t="str">
        <f>IF(BIASA[[#This Row],[CTN]]=BIASA[[#This Row],[AWAL]],"",BIASA[[#This Row],[CTN]])</f>
        <v/>
      </c>
    </row>
    <row r="2528" spans="1:9" x14ac:dyDescent="0.25">
      <c r="A2528" t="str">
        <f>LOWER(SUBSTITUTE(SUBSTITUTE(SUBSTITUTE(BIASA[[#This Row],[NAMA BARANG]]," ",""),"-",""),".",""))</f>
        <v>nba6bts80biasa2885051</v>
      </c>
      <c r="B2528" t="str">
        <f>IF(BIASA[[#This Row],[CTN]]=0,"",COUNT($B$2:$B2527)+1)</f>
        <v/>
      </c>
      <c r="C2528" t="s">
        <v>1697</v>
      </c>
      <c r="D2528" s="9">
        <v>240</v>
      </c>
      <c r="E2528">
        <f>SUM(BIASA[[#This Row],[AWAL]]-BIASA[[#This Row],[KELUAR]])</f>
        <v>0</v>
      </c>
      <c r="F2528">
        <v>1</v>
      </c>
      <c r="G2528" t="str">
        <f>IFERROR(INDEX(masuk[CTN],MATCH("B"&amp;ROW()-ROWS($A$1:$A$2),masuk[id],0)),"")</f>
        <v/>
      </c>
      <c r="H2528">
        <f>SUMIF(keluar[concat],BIASA[[#This Row],[concat]],keluar[CTN])</f>
        <v>1</v>
      </c>
      <c r="I2528" s="16">
        <f>IF(BIASA[[#This Row],[CTN]]=BIASA[[#This Row],[AWAL]],"",BIASA[[#This Row],[CTN]])</f>
        <v>0</v>
      </c>
    </row>
    <row r="2529" spans="1:9" x14ac:dyDescent="0.25">
      <c r="A2529" t="str">
        <f>LOWER(SUBSTITUTE(SUBSTITUTE(SUBSTITUTE(BIASA[[#This Row],[NAMA BARANG]]," ",""),"-",""),".",""))</f>
        <v>nba6bts80biasa2885064</v>
      </c>
      <c r="B2529" t="str">
        <f>IF(BIASA[[#This Row],[CTN]]=0,"",COUNT($B$2:$B2528)+1)</f>
        <v/>
      </c>
      <c r="C2529" t="s">
        <v>1698</v>
      </c>
      <c r="D2529" s="9">
        <v>240</v>
      </c>
      <c r="E2529">
        <f>SUM(BIASA[[#This Row],[AWAL]]-BIASA[[#This Row],[KELUAR]])</f>
        <v>0</v>
      </c>
      <c r="F2529">
        <v>1</v>
      </c>
      <c r="G2529" t="str">
        <f>IFERROR(INDEX(masuk[CTN],MATCH("B"&amp;ROW()-ROWS($A$1:$A$2),masuk[id],0)),"")</f>
        <v/>
      </c>
      <c r="H2529">
        <f>SUMIF(keluar[concat],BIASA[[#This Row],[concat]],keluar[CTN])</f>
        <v>1</v>
      </c>
      <c r="I2529" s="16">
        <f>IF(BIASA[[#This Row],[CTN]]=BIASA[[#This Row],[AWAL]],"",BIASA[[#This Row],[CTN]])</f>
        <v>0</v>
      </c>
    </row>
    <row r="2530" spans="1:9" x14ac:dyDescent="0.25">
      <c r="A2530" t="str">
        <f>LOWER(SUBSTITUTE(SUBSTITUTE(SUBSTITUTE(BIASA[[#This Row],[NAMA BARANG]]," ",""),"-",""),".",""))</f>
        <v>nbspiralb5b15222618</v>
      </c>
      <c r="B2530" t="str">
        <f>IF(BIASA[[#This Row],[CTN]]=0,"",COUNT($B$2:$B2529)+1)</f>
        <v/>
      </c>
      <c r="C2530" t="s">
        <v>1704</v>
      </c>
      <c r="D2530" s="9" t="s">
        <v>206</v>
      </c>
      <c r="E2530">
        <f>SUM(BIASA[[#This Row],[AWAL]]-BIASA[[#This Row],[KELUAR]])</f>
        <v>0</v>
      </c>
      <c r="F2530">
        <v>1</v>
      </c>
      <c r="G2530" t="str">
        <f>IFERROR(INDEX(masuk[CTN],MATCH("B"&amp;ROW()-ROWS($A$1:$A$2),masuk[id],0)),"")</f>
        <v/>
      </c>
      <c r="H2530">
        <f>SUMIF(keluar[concat],BIASA[[#This Row],[concat]],keluar[CTN])</f>
        <v>1</v>
      </c>
      <c r="I2530" s="16">
        <f>IF(BIASA[[#This Row],[CTN]]=BIASA[[#This Row],[AWAL]],"",BIASA[[#This Row],[CTN]])</f>
        <v>0</v>
      </c>
    </row>
    <row r="2531" spans="1:9" x14ac:dyDescent="0.25">
      <c r="A2531" t="str">
        <f>LOWER(SUBSTITUTE(SUBSTITUTE(SUBSTITUTE(BIASA[[#This Row],[NAMA BARANG]]," ",""),"-",""),".",""))</f>
        <v>notesspiralbatik501jos</v>
      </c>
      <c r="B2531" t="str">
        <f>IF(BIASA[[#This Row],[CTN]]=0,"",COUNT($B$2:$B2530)+1)</f>
        <v/>
      </c>
      <c r="C2531" t="s">
        <v>1711</v>
      </c>
      <c r="D2531" s="9" t="s">
        <v>2883</v>
      </c>
      <c r="E2531">
        <f>SUM(BIASA[[#This Row],[AWAL]]-BIASA[[#This Row],[KELUAR]])</f>
        <v>0</v>
      </c>
      <c r="F2531">
        <v>1</v>
      </c>
      <c r="G2531" t="str">
        <f>IFERROR(INDEX(masuk[CTN],MATCH("B"&amp;ROW()-ROWS($A$1:$A$2),masuk[id],0)),"")</f>
        <v/>
      </c>
      <c r="H2531">
        <f>SUMIF(keluar[concat],BIASA[[#This Row],[concat]],keluar[CTN])</f>
        <v>1</v>
      </c>
      <c r="I2531" s="16">
        <f>IF(BIASA[[#This Row],[CTN]]=BIASA[[#This Row],[AWAL]],"",BIASA[[#This Row],[CTN]])</f>
        <v>0</v>
      </c>
    </row>
    <row r="2532" spans="1:9" x14ac:dyDescent="0.25">
      <c r="A2532" t="str">
        <f>LOWER(SUBSTITUTE(SUBSTITUTE(SUBSTITUTE(BIASA[[#This Row],[NAMA BARANG]]," ",""),"-",""),".",""))</f>
        <v>pcaseklgret002</v>
      </c>
      <c r="B2532" t="str">
        <f>IF(BIASA[[#This Row],[CTN]]=0,"",COUNT($B$2:$B2531)+1)</f>
        <v/>
      </c>
      <c r="C2532" t="s">
        <v>2735</v>
      </c>
      <c r="D2532" s="9" t="s">
        <v>2883</v>
      </c>
      <c r="E2532">
        <f>SUM(BIASA[[#This Row],[AWAL]]-BIASA[[#This Row],[KELUAR]])</f>
        <v>0</v>
      </c>
      <c r="F2532">
        <v>0</v>
      </c>
      <c r="G2532" t="str">
        <f>IFERROR(INDEX(masuk[CTN],MATCH("B"&amp;ROW()-ROWS($A$1:$A$2),masuk[id],0)),"")</f>
        <v/>
      </c>
      <c r="H2532">
        <f>SUMIF(keluar[concat],BIASA[[#This Row],[concat]],keluar[CTN])</f>
        <v>0</v>
      </c>
      <c r="I2532" s="16" t="str">
        <f>IF(BIASA[[#This Row],[CTN]]=BIASA[[#This Row],[AWAL]],"",BIASA[[#This Row],[CTN]])</f>
        <v/>
      </c>
    </row>
    <row r="2533" spans="1:9" x14ac:dyDescent="0.25">
      <c r="A2533" t="str">
        <f>LOWER(SUBSTITUTE(SUBSTITUTE(SUBSTITUTE(BIASA[[#This Row],[NAMA BARANG]]," ",""),"-",""),".",""))</f>
        <v>pcasemagnit35128l</v>
      </c>
      <c r="B2533" t="str">
        <f>IF(BIASA[[#This Row],[CTN]]=0,"",COUNT($B$2:$B2532)+1)</f>
        <v/>
      </c>
      <c r="C2533" t="s">
        <v>2736</v>
      </c>
      <c r="D2533" s="9" t="s">
        <v>2982</v>
      </c>
      <c r="E2533">
        <f>SUM(BIASA[[#This Row],[AWAL]]-BIASA[[#This Row],[KELUAR]])</f>
        <v>0</v>
      </c>
      <c r="F2533">
        <v>0</v>
      </c>
      <c r="G2533" t="str">
        <f>IFERROR(INDEX(masuk[CTN],MATCH("B"&amp;ROW()-ROWS($A$1:$A$2),masuk[id],0)),"")</f>
        <v/>
      </c>
      <c r="H2533">
        <f>SUMIF(keluar[concat],BIASA[[#This Row],[concat]],keluar[CTN])</f>
        <v>0</v>
      </c>
      <c r="I2533" s="16" t="str">
        <f>IF(BIASA[[#This Row],[CTN]]=BIASA[[#This Row],[AWAL]],"",BIASA[[#This Row],[CTN]])</f>
        <v/>
      </c>
    </row>
    <row r="2534" spans="1:9" x14ac:dyDescent="0.25">
      <c r="A2534" t="str">
        <f>LOWER(SUBSTITUTE(SUBSTITUTE(SUBSTITUTE(BIASA[[#This Row],[NAMA BARANG]]," ",""),"-",""),".",""))</f>
        <v>pcaseplstpc206sorok</v>
      </c>
      <c r="B2534" t="str">
        <f>IF(BIASA[[#This Row],[CTN]]=0,"",COUNT($B$2:$B2533)+1)</f>
        <v/>
      </c>
      <c r="C2534" t="s">
        <v>2737</v>
      </c>
      <c r="D2534" s="9" t="s">
        <v>227</v>
      </c>
      <c r="E2534">
        <f>SUM(BIASA[[#This Row],[AWAL]]-BIASA[[#This Row],[KELUAR]])</f>
        <v>0</v>
      </c>
      <c r="F2534">
        <v>0</v>
      </c>
      <c r="G2534" t="str">
        <f>IFERROR(INDEX(masuk[CTN],MATCH("B"&amp;ROW()-ROWS($A$1:$A$2),masuk[id],0)),"")</f>
        <v/>
      </c>
      <c r="H2534">
        <f>SUMIF(keluar[concat],BIASA[[#This Row],[concat]],keluar[CTN])</f>
        <v>0</v>
      </c>
      <c r="I2534" s="16" t="str">
        <f>IF(BIASA[[#This Row],[CTN]]=BIASA[[#This Row],[AWAL]],"",BIASA[[#This Row],[CTN]])</f>
        <v/>
      </c>
    </row>
    <row r="2535" spans="1:9" x14ac:dyDescent="0.25">
      <c r="A2535" t="str">
        <f>LOWER(SUBSTITUTE(SUBSTITUTE(SUBSTITUTE(BIASA[[#This Row],[NAMA BARANG]]," ",""),"-",""),".",""))</f>
        <v>pc2a05</v>
      </c>
      <c r="B2535" t="str">
        <f>IF(BIASA[[#This Row],[CTN]]=0,"",COUNT($B$2:$B2534)+1)</f>
        <v/>
      </c>
      <c r="C2535" t="s">
        <v>2738</v>
      </c>
      <c r="D2535" s="9" t="s">
        <v>243</v>
      </c>
      <c r="E2535">
        <f>SUM(BIASA[[#This Row],[AWAL]]-BIASA[[#This Row],[KELUAR]])</f>
        <v>0</v>
      </c>
      <c r="F2535">
        <v>0</v>
      </c>
      <c r="G2535" t="str">
        <f>IFERROR(INDEX(masuk[CTN],MATCH("B"&amp;ROW()-ROWS($A$1:$A$2),masuk[id],0)),"")</f>
        <v/>
      </c>
      <c r="H2535">
        <f>SUMIF(keluar[concat],BIASA[[#This Row],[concat]],keluar[CTN])</f>
        <v>0</v>
      </c>
      <c r="I2535" s="16" t="str">
        <f>IF(BIASA[[#This Row],[CTN]]=BIASA[[#This Row],[AWAL]],"",BIASA[[#This Row],[CTN]])</f>
        <v/>
      </c>
    </row>
    <row r="2536" spans="1:9" x14ac:dyDescent="0.25">
      <c r="A2536" s="23" t="str">
        <f>LOWER(SUBSTITUTE(SUBSTITUTE(SUBSTITUTE(BIASA[[#This Row],[NAMA BARANG]]," ",""),"-",""),".",""))</f>
        <v>pca220pc5080</v>
      </c>
      <c r="B2536" s="23" t="str">
        <f>IF(BIASA[[#This Row],[CTN]]=0,"",COUNT($B$2:$B2535)+1)</f>
        <v/>
      </c>
      <c r="C2536" s="23" t="s">
        <v>1786</v>
      </c>
      <c r="D2536" s="24" t="s">
        <v>2884</v>
      </c>
      <c r="E2536" s="23">
        <f>SUM(BIASA[[#This Row],[AWAL]]-BIASA[[#This Row],[KELUAR]])</f>
        <v>0</v>
      </c>
      <c r="F2536" s="23">
        <v>3</v>
      </c>
      <c r="G2536" s="23" t="str">
        <f>IFERROR(INDEX(masuk[CTN],MATCH("B"&amp;ROW()-ROWS($A$1:$A$2),masuk[id],0)),"")</f>
        <v/>
      </c>
      <c r="H2536" s="23">
        <v>3</v>
      </c>
      <c r="I2536" s="25">
        <f>IF(BIASA[[#This Row],[CTN]]=BIASA[[#This Row],[AWAL]],"",BIASA[[#This Row],[CTN]])</f>
        <v>0</v>
      </c>
    </row>
    <row r="2537" spans="1:9" x14ac:dyDescent="0.25">
      <c r="A2537" t="str">
        <f>LOWER(SUBSTITUTE(SUBSTITUTE(SUBSTITUTE(BIASA[[#This Row],[NAMA BARANG]]," ",""),"-",""),".",""))</f>
        <v>pcklg3339tsum</v>
      </c>
      <c r="B2537" t="str">
        <f>IF(BIASA[[#This Row],[CTN]]=0,"",COUNT($B$2:$B2536)+1)</f>
        <v/>
      </c>
      <c r="C2537" t="s">
        <v>2739</v>
      </c>
      <c r="D2537" s="9" t="s">
        <v>235</v>
      </c>
      <c r="E2537">
        <f>SUM(BIASA[[#This Row],[AWAL]]-BIASA[[#This Row],[KELUAR]])</f>
        <v>0</v>
      </c>
      <c r="F2537">
        <v>0</v>
      </c>
      <c r="G2537" t="str">
        <f>IFERROR(INDEX(masuk[CTN],MATCH("B"&amp;ROW()-ROWS($A$1:$A$2),masuk[id],0)),"")</f>
        <v/>
      </c>
      <c r="H2537">
        <f>SUMIF(keluar[concat],BIASA[[#This Row],[concat]],keluar[CTN])</f>
        <v>0</v>
      </c>
      <c r="I2537" s="16" t="str">
        <f>IF(BIASA[[#This Row],[CTN]]=BIASA[[#This Row],[AWAL]],"",BIASA[[#This Row],[CTN]])</f>
        <v/>
      </c>
    </row>
    <row r="2538" spans="1:9" x14ac:dyDescent="0.25">
      <c r="A2538" t="str">
        <f>LOWER(SUBSTITUTE(SUBSTITUTE(SUBSTITUTE(BIASA[[#This Row],[NAMA BARANG]]," ",""),"-",""),".",""))</f>
        <v>pcklgad118</v>
      </c>
      <c r="B2538" t="str">
        <f>IF(BIASA[[#This Row],[CTN]]=0,"",COUNT($B$2:$B2537)+1)</f>
        <v/>
      </c>
      <c r="C2538" t="s">
        <v>2740</v>
      </c>
      <c r="D2538" s="9" t="s">
        <v>223</v>
      </c>
      <c r="E2538">
        <f>SUM(BIASA[[#This Row],[AWAL]]-BIASA[[#This Row],[KELUAR]])</f>
        <v>0</v>
      </c>
      <c r="F2538">
        <v>0</v>
      </c>
      <c r="G2538" t="str">
        <f>IFERROR(INDEX(masuk[CTN],MATCH("B"&amp;ROW()-ROWS($A$1:$A$2),masuk[id],0)),"")</f>
        <v/>
      </c>
      <c r="H2538">
        <f>SUMIF(keluar[concat],BIASA[[#This Row],[concat]],keluar[CTN])</f>
        <v>0</v>
      </c>
      <c r="I2538" s="16" t="str">
        <f>IF(BIASA[[#This Row],[CTN]]=BIASA[[#This Row],[AWAL]],"",BIASA[[#This Row],[CTN]])</f>
        <v/>
      </c>
    </row>
    <row r="2539" spans="1:9" x14ac:dyDescent="0.25">
      <c r="A2539" s="23" t="str">
        <f>LOWER(SUBSTITUTE(SUBSTITUTE(SUBSTITUTE(BIASA[[#This Row],[NAMA BARANG]]," ",""),"-",""),".",""))</f>
        <v>pcmagnit8123jam</v>
      </c>
      <c r="B2539" s="23" t="str">
        <f>IF(BIASA[[#This Row],[CTN]]=0,"",COUNT($B$2:$B2538)+1)</f>
        <v/>
      </c>
      <c r="C2539" s="23" t="s">
        <v>1891</v>
      </c>
      <c r="D2539" s="24" t="s">
        <v>221</v>
      </c>
      <c r="E2539" s="23">
        <f>SUM(BIASA[[#This Row],[AWAL]]-BIASA[[#This Row],[KELUAR]])</f>
        <v>0</v>
      </c>
      <c r="F2539" s="23">
        <v>2</v>
      </c>
      <c r="G2539" s="23" t="str">
        <f>IFERROR(INDEX(masuk[CTN],MATCH("B"&amp;ROW()-ROWS($A$1:$A$2),masuk[id],0)),"")</f>
        <v/>
      </c>
      <c r="H2539" s="23">
        <v>2</v>
      </c>
      <c r="I2539" s="25">
        <f>IF(BIASA[[#This Row],[CTN]]=BIASA[[#This Row],[AWAL]],"",BIASA[[#This Row],[CTN]])</f>
        <v>0</v>
      </c>
    </row>
    <row r="2540" spans="1:9" x14ac:dyDescent="0.25">
      <c r="A2540" t="str">
        <f>LOWER(SUBSTITUTE(SUBSTITUTE(SUBSTITUTE(BIASA[[#This Row],[NAMA BARANG]]," ",""),"-",""),".",""))</f>
        <v>pcmagnita1159+kal</v>
      </c>
      <c r="B2540" t="str">
        <f>IF(BIASA[[#This Row],[CTN]]=0,"",COUNT($B$2:$B2539)+1)</f>
        <v/>
      </c>
      <c r="C2540" t="s">
        <v>2741</v>
      </c>
      <c r="D2540" s="9" t="s">
        <v>212</v>
      </c>
      <c r="E2540">
        <f>SUM(BIASA[[#This Row],[AWAL]]-BIASA[[#This Row],[KELUAR]])</f>
        <v>0</v>
      </c>
      <c r="F2540">
        <v>0</v>
      </c>
      <c r="G2540" t="str">
        <f>IFERROR(INDEX(masuk[CTN],MATCH("B"&amp;ROW()-ROWS($A$1:$A$2),masuk[id],0)),"")</f>
        <v/>
      </c>
      <c r="H2540">
        <f>SUMIF(keluar[concat],BIASA[[#This Row],[concat]],keluar[CTN])</f>
        <v>0</v>
      </c>
      <c r="I2540" s="16" t="str">
        <f>IF(BIASA[[#This Row],[CTN]]=BIASA[[#This Row],[AWAL]],"",BIASA[[#This Row],[CTN]])</f>
        <v/>
      </c>
    </row>
    <row r="2541" spans="1:9" x14ac:dyDescent="0.25">
      <c r="A2541" t="str">
        <f>LOWER(SUBSTITUTE(SUBSTITUTE(SUBSTITUTE(BIASA[[#This Row],[NAMA BARANG]]," ",""),"-",""),".",""))</f>
        <v>pcmagnita787pu+cb</v>
      </c>
      <c r="B2541" t="str">
        <f>IF(BIASA[[#This Row],[CTN]]=0,"",COUNT($B$2:$B2540)+1)</f>
        <v/>
      </c>
      <c r="C2541" t="s">
        <v>1899</v>
      </c>
      <c r="D2541" s="9" t="s">
        <v>235</v>
      </c>
      <c r="E2541">
        <f>SUM(BIASA[[#This Row],[AWAL]]-BIASA[[#This Row],[KELUAR]])</f>
        <v>0</v>
      </c>
      <c r="F2541">
        <v>1</v>
      </c>
      <c r="G2541" t="str">
        <f>IFERROR(INDEX(masuk[CTN],MATCH("B"&amp;ROW()-ROWS($A$1:$A$2),masuk[id],0)),"")</f>
        <v/>
      </c>
      <c r="H2541">
        <f>SUMIF(keluar[concat],BIASA[[#This Row],[concat]],keluar[CTN])</f>
        <v>1</v>
      </c>
      <c r="I2541" s="16">
        <f>IF(BIASA[[#This Row],[CTN]]=BIASA[[#This Row],[AWAL]],"",BIASA[[#This Row],[CTN]])</f>
        <v>0</v>
      </c>
    </row>
    <row r="2542" spans="1:9" x14ac:dyDescent="0.25">
      <c r="A2542" t="str">
        <f>LOWER(SUBSTITUTE(SUBSTITUTE(SUBSTITUTE(BIASA[[#This Row],[NAMA BARANG]]," ",""),"-",""),".",""))</f>
        <v>pcmagnita863</v>
      </c>
      <c r="B2542" t="str">
        <f>IF(BIASA[[#This Row],[CTN]]=0,"",COUNT($B$2:$B2541)+1)</f>
        <v/>
      </c>
      <c r="C2542" t="s">
        <v>1901</v>
      </c>
      <c r="D2542" s="9" t="s">
        <v>223</v>
      </c>
      <c r="E2542">
        <f>SUM(BIASA[[#This Row],[AWAL]]-BIASA[[#This Row],[KELUAR]])</f>
        <v>0</v>
      </c>
      <c r="F2542">
        <v>1</v>
      </c>
      <c r="G2542" t="str">
        <f>IFERROR(INDEX(masuk[CTN],MATCH("B"&amp;ROW()-ROWS($A$1:$A$2),masuk[id],0)),"")</f>
        <v/>
      </c>
      <c r="H2542">
        <f>SUMIF(keluar[concat],BIASA[[#This Row],[concat]],keluar[CTN])</f>
        <v>1</v>
      </c>
      <c r="I2542" s="16">
        <f>IF(BIASA[[#This Row],[CTN]]=BIASA[[#This Row],[AWAL]],"",BIASA[[#This Row],[CTN]])</f>
        <v>0</v>
      </c>
    </row>
    <row r="2543" spans="1:9" x14ac:dyDescent="0.25">
      <c r="A2543" t="str">
        <f>LOWER(SUBSTITUTE(SUBSTITUTE(SUBSTITUTE(BIASA[[#This Row],[NAMA BARANG]]," ",""),"-",""),".",""))</f>
        <v>pcmagnitb2008</v>
      </c>
      <c r="B2543" t="str">
        <f>IF(BIASA[[#This Row],[CTN]]=0,"",COUNT($B$2:$B2542)+1)</f>
        <v/>
      </c>
      <c r="C2543" t="s">
        <v>1909</v>
      </c>
      <c r="D2543" s="9" t="s">
        <v>212</v>
      </c>
      <c r="E2543">
        <f>SUM(BIASA[[#This Row],[AWAL]]-BIASA[[#This Row],[KELUAR]])</f>
        <v>0</v>
      </c>
      <c r="F2543">
        <v>1</v>
      </c>
      <c r="G2543" t="str">
        <f>IFERROR(INDEX(masuk[CTN],MATCH("B"&amp;ROW()-ROWS($A$1:$A$2),masuk[id],0)),"")</f>
        <v/>
      </c>
      <c r="H2543">
        <f>SUMIF(keluar[concat],BIASA[[#This Row],[concat]],keluar[CTN])</f>
        <v>1</v>
      </c>
      <c r="I2543" s="16">
        <f>IF(BIASA[[#This Row],[CTN]]=BIASA[[#This Row],[AWAL]],"",BIASA[[#This Row],[CTN]])</f>
        <v>0</v>
      </c>
    </row>
    <row r="2544" spans="1:9" x14ac:dyDescent="0.25">
      <c r="A2544" t="str">
        <f>LOWER(SUBSTITUTE(SUBSTITUTE(SUBSTITUTE(BIASA[[#This Row],[NAMA BARANG]]," ",""),"-",""),".",""))</f>
        <v>pcmagnitb30/a0961</v>
      </c>
      <c r="B2544" t="str">
        <f>IF(BIASA[[#This Row],[CTN]]=0,"",COUNT($B$2:$B2543)+1)</f>
        <v/>
      </c>
      <c r="C2544" t="s">
        <v>2742</v>
      </c>
      <c r="D2544" s="9" t="s">
        <v>225</v>
      </c>
      <c r="E2544">
        <f>SUM(BIASA[[#This Row],[AWAL]]-BIASA[[#This Row],[KELUAR]])</f>
        <v>0</v>
      </c>
      <c r="F2544">
        <v>0</v>
      </c>
      <c r="G2544" t="str">
        <f>IFERROR(INDEX(masuk[CTN],MATCH("B"&amp;ROW()-ROWS($A$1:$A$2),masuk[id],0)),"")</f>
        <v/>
      </c>
      <c r="H2544">
        <f>SUMIF(keluar[concat],BIASA[[#This Row],[concat]],keluar[CTN])</f>
        <v>0</v>
      </c>
      <c r="I2544" s="16" t="str">
        <f>IF(BIASA[[#This Row],[CTN]]=BIASA[[#This Row],[AWAL]],"",BIASA[[#This Row],[CTN]])</f>
        <v/>
      </c>
    </row>
    <row r="2545" spans="1:9" x14ac:dyDescent="0.25">
      <c r="A2545" t="str">
        <f>LOWER(SUBSTITUTE(SUBSTITUTE(SUBSTITUTE(BIASA[[#This Row],[NAMA BARANG]]," ",""),"-",""),".",""))</f>
        <v>pcmagnitb3222(1)</v>
      </c>
      <c r="B2545" t="str">
        <f>IF(BIASA[[#This Row],[CTN]]=0,"",COUNT($B$2:$B2544)+1)</f>
        <v/>
      </c>
      <c r="C2545" t="s">
        <v>2743</v>
      </c>
      <c r="D2545" s="9" t="s">
        <v>215</v>
      </c>
      <c r="E2545">
        <f>SUM(BIASA[[#This Row],[AWAL]]-BIASA[[#This Row],[KELUAR]])</f>
        <v>0</v>
      </c>
      <c r="F2545">
        <v>0</v>
      </c>
      <c r="G2545" t="str">
        <f>IFERROR(INDEX(masuk[CTN],MATCH("B"&amp;ROW()-ROWS($A$1:$A$2),masuk[id],0)),"")</f>
        <v/>
      </c>
      <c r="H2545">
        <f>SUMIF(keluar[concat],BIASA[[#This Row],[concat]],keluar[CTN])</f>
        <v>0</v>
      </c>
      <c r="I2545" s="16" t="str">
        <f>IF(BIASA[[#This Row],[CTN]]=BIASA[[#This Row],[AWAL]],"",BIASA[[#This Row],[CTN]])</f>
        <v/>
      </c>
    </row>
    <row r="2546" spans="1:9" x14ac:dyDescent="0.25">
      <c r="A2546" t="str">
        <f>LOWER(SUBSTITUTE(SUBSTITUTE(SUBSTITUTE(BIASA[[#This Row],[NAMA BARANG]]," ",""),"-",""),".",""))</f>
        <v>pcmagnit+kunci35145</v>
      </c>
      <c r="B2546" t="str">
        <f>IF(BIASA[[#This Row],[CTN]]=0,"",COUNT($B$2:$B2545)+1)</f>
        <v/>
      </c>
      <c r="C2546" t="s">
        <v>2744</v>
      </c>
      <c r="D2546" s="9" t="s">
        <v>215</v>
      </c>
      <c r="E2546">
        <f>SUM(BIASA[[#This Row],[AWAL]]-BIASA[[#This Row],[KELUAR]])</f>
        <v>0</v>
      </c>
      <c r="F2546">
        <v>0</v>
      </c>
      <c r="G2546" t="str">
        <f>IFERROR(INDEX(masuk[CTN],MATCH("B"&amp;ROW()-ROWS($A$1:$A$2),masuk[id],0)),"")</f>
        <v/>
      </c>
      <c r="H2546">
        <f>SUMIF(keluar[concat],BIASA[[#This Row],[concat]],keluar[CTN])</f>
        <v>0</v>
      </c>
      <c r="I2546" s="16" t="str">
        <f>IF(BIASA[[#This Row],[CTN]]=BIASA[[#This Row],[AWAL]],"",BIASA[[#This Row],[CTN]])</f>
        <v/>
      </c>
    </row>
    <row r="2547" spans="1:9" x14ac:dyDescent="0.25">
      <c r="A2547" t="str">
        <f>LOWER(SUBSTITUTE(SUBSTITUTE(SUBSTITUTE(BIASA[[#This Row],[NAMA BARANG]]," ",""),"-",""),".",""))</f>
        <v>pcret6133</v>
      </c>
      <c r="B2547" t="str">
        <f>IF(BIASA[[#This Row],[CTN]]=0,"",COUNT($B$2:$B2546)+1)</f>
        <v/>
      </c>
      <c r="C2547" t="s">
        <v>1998</v>
      </c>
      <c r="D2547" s="9" t="s">
        <v>239</v>
      </c>
      <c r="E2547">
        <f>SUM(BIASA[[#This Row],[AWAL]]-BIASA[[#This Row],[KELUAR]])</f>
        <v>0</v>
      </c>
      <c r="F2547">
        <v>1</v>
      </c>
      <c r="G2547" t="str">
        <f>IFERROR(INDEX(masuk[CTN],MATCH("B"&amp;ROW()-ROWS($A$1:$A$2),masuk[id],0)),"")</f>
        <v/>
      </c>
      <c r="H2547">
        <f>SUMIF(keluar[concat],BIASA[[#This Row],[concat]],keluar[CTN])</f>
        <v>1</v>
      </c>
      <c r="I2547" s="16">
        <f>IF(BIASA[[#This Row],[CTN]]=BIASA[[#This Row],[AWAL]],"",BIASA[[#This Row],[CTN]])</f>
        <v>0</v>
      </c>
    </row>
    <row r="2548" spans="1:9" x14ac:dyDescent="0.25">
      <c r="A2548" t="str">
        <f>LOWER(SUBSTITUTE(SUBSTITUTE(SUBSTITUTE(BIASA[[#This Row],[NAMA BARANG]]," ",""),"-",""),".",""))</f>
        <v>pcret6134</v>
      </c>
      <c r="B2548" t="str">
        <f>IF(BIASA[[#This Row],[CTN]]=0,"",COUNT($B$2:$B2547)+1)</f>
        <v/>
      </c>
      <c r="C2548" t="s">
        <v>1999</v>
      </c>
      <c r="D2548" s="9" t="s">
        <v>239</v>
      </c>
      <c r="E2548">
        <f>SUM(BIASA[[#This Row],[AWAL]]-BIASA[[#This Row],[KELUAR]])</f>
        <v>0</v>
      </c>
      <c r="F2548">
        <v>1</v>
      </c>
      <c r="G2548" t="str">
        <f>IFERROR(INDEX(masuk[CTN],MATCH("B"&amp;ROW()-ROWS($A$1:$A$2),masuk[id],0)),"")</f>
        <v/>
      </c>
      <c r="H2548">
        <f>SUMIF(keluar[concat],BIASA[[#This Row],[concat]],keluar[CTN])</f>
        <v>1</v>
      </c>
      <c r="I2548" s="16">
        <f>IF(BIASA[[#This Row],[CTN]]=BIASA[[#This Row],[AWAL]],"",BIASA[[#This Row],[CTN]])</f>
        <v>0</v>
      </c>
    </row>
    <row r="2549" spans="1:9" x14ac:dyDescent="0.25">
      <c r="A2549" t="str">
        <f>LOWER(SUBSTITUTE(SUBSTITUTE(SUBSTITUTE(BIASA[[#This Row],[NAMA BARANG]]," ",""),"-",""),".",""))</f>
        <v>pcret8319</v>
      </c>
      <c r="B2549" t="str">
        <f>IF(BIASA[[#This Row],[CTN]]=0,"",COUNT($B$2:$B2548)+1)</f>
        <v/>
      </c>
      <c r="C2549" t="s">
        <v>2006</v>
      </c>
      <c r="D2549" s="9" t="s">
        <v>2879</v>
      </c>
      <c r="E2549">
        <f>SUM(BIASA[[#This Row],[AWAL]]-BIASA[[#This Row],[KELUAR]])</f>
        <v>0</v>
      </c>
      <c r="F2549">
        <v>1</v>
      </c>
      <c r="G2549" t="str">
        <f>IFERROR(INDEX(masuk[CTN],MATCH("B"&amp;ROW()-ROWS($A$1:$A$2),masuk[id],0)),"")</f>
        <v/>
      </c>
      <c r="H2549">
        <f>SUMIF(keluar[concat],BIASA[[#This Row],[concat]],keluar[CTN])</f>
        <v>1</v>
      </c>
      <c r="I2549" s="16">
        <f>IF(BIASA[[#This Row],[CTN]]=BIASA[[#This Row],[AWAL]],"",BIASA[[#This Row],[CTN]])</f>
        <v>0</v>
      </c>
    </row>
    <row r="2550" spans="1:9" x14ac:dyDescent="0.25">
      <c r="A2550" t="str">
        <f>LOWER(SUBSTITUTE(SUBSTITUTE(SUBSTITUTE(BIASA[[#This Row],[NAMA BARANG]]," ",""),"-",""),".",""))</f>
        <v>pcret8935blk</v>
      </c>
      <c r="B2550" t="str">
        <f>IF(BIASA[[#This Row],[CTN]]=0,"",COUNT($B$2:$B2549)+1)</f>
        <v/>
      </c>
      <c r="C2550" t="s">
        <v>2008</v>
      </c>
      <c r="D2550" s="9" t="s">
        <v>2884</v>
      </c>
      <c r="E2550">
        <f>SUM(BIASA[[#This Row],[AWAL]]-BIASA[[#This Row],[KELUAR]])</f>
        <v>0</v>
      </c>
      <c r="F2550">
        <v>1</v>
      </c>
      <c r="G2550" t="str">
        <f>IFERROR(INDEX(masuk[CTN],MATCH("B"&amp;ROW()-ROWS($A$1:$A$2),masuk[id],0)),"")</f>
        <v/>
      </c>
      <c r="H2550">
        <f>SUMIF(keluar[concat],BIASA[[#This Row],[concat]],keluar[CTN])</f>
        <v>1</v>
      </c>
      <c r="I2550" s="16">
        <f>IF(BIASA[[#This Row],[CTN]]=BIASA[[#This Row],[AWAL]],"",BIASA[[#This Row],[CTN]])</f>
        <v>0</v>
      </c>
    </row>
    <row r="2551" spans="1:9" x14ac:dyDescent="0.25">
      <c r="A2551" t="str">
        <f>LOWER(SUBSTITUTE(SUBSTITUTE(SUBSTITUTE(BIASA[[#This Row],[NAMA BARANG]]," ",""),"-",""),".",""))</f>
        <v>pcretbigherotutuppanjang</v>
      </c>
      <c r="B2551" t="str">
        <f>IF(BIASA[[#This Row],[CTN]]=0,"",COUNT($B$2:$B2550)+1)</f>
        <v/>
      </c>
      <c r="C2551" t="s">
        <v>2015</v>
      </c>
      <c r="D2551" s="9" t="s">
        <v>231</v>
      </c>
      <c r="E2551">
        <f>SUM(BIASA[[#This Row],[AWAL]]-BIASA[[#This Row],[KELUAR]])</f>
        <v>0</v>
      </c>
      <c r="F2551">
        <v>1</v>
      </c>
      <c r="G2551" t="str">
        <f>IFERROR(INDEX(masuk[CTN],MATCH("B"&amp;ROW()-ROWS($A$1:$A$2),masuk[id],0)),"")</f>
        <v/>
      </c>
      <c r="H2551">
        <f>SUMIF(keluar[concat],BIASA[[#This Row],[concat]],keluar[CTN])</f>
        <v>1</v>
      </c>
      <c r="I2551" s="16">
        <f>IF(BIASA[[#This Row],[CTN]]=BIASA[[#This Row],[AWAL]],"",BIASA[[#This Row],[CTN]])</f>
        <v>0</v>
      </c>
    </row>
    <row r="2552" spans="1:9" x14ac:dyDescent="0.25">
      <c r="A2552" t="str">
        <f>LOWER(SUBSTITUTE(SUBSTITUTE(SUBSTITUTE(BIASA[[#This Row],[NAMA BARANG]]," ",""),"-",""),".",""))</f>
        <v>pcretcoinlittlepony1012</v>
      </c>
      <c r="B2552">
        <f>IF(BIASA[[#This Row],[CTN]]=0,"",COUNT($B$2:$B2551)+1)</f>
        <v>2415</v>
      </c>
      <c r="C2552" t="s">
        <v>2016</v>
      </c>
      <c r="D2552" s="9" t="s">
        <v>231</v>
      </c>
      <c r="E2552">
        <f>SUM(BIASA[[#This Row],[AWAL]]-BIASA[[#This Row],[KELUAR]])</f>
        <v>-1</v>
      </c>
      <c r="F2552">
        <v>1</v>
      </c>
      <c r="G2552" t="str">
        <f>IFERROR(INDEX(masuk[CTN],MATCH("B"&amp;ROW()-ROWS($A$1:$A$2),masuk[id],0)),"")</f>
        <v/>
      </c>
      <c r="H2552">
        <f>SUMIF(keluar[concat],BIASA[[#This Row],[concat]],keluar[CTN])</f>
        <v>2</v>
      </c>
      <c r="I2552" s="16">
        <f>IF(BIASA[[#This Row],[CTN]]=BIASA[[#This Row],[AWAL]],"",BIASA[[#This Row],[CTN]])</f>
        <v>-1</v>
      </c>
    </row>
    <row r="2553" spans="1:9" x14ac:dyDescent="0.25">
      <c r="A2553" t="str">
        <f>LOWER(SUBSTITUTE(SUBSTITUTE(SUBSTITUTE(BIASA[[#This Row],[NAMA BARANG]]," ",""),"-",""),".",""))</f>
        <v>pcrethjd4172</v>
      </c>
      <c r="B2553" t="str">
        <f>IF(BIASA[[#This Row],[CTN]]=0,"",COUNT($B$2:$B2552)+1)</f>
        <v/>
      </c>
      <c r="C2553" t="s">
        <v>2745</v>
      </c>
      <c r="D2553" s="9" t="s">
        <v>223</v>
      </c>
      <c r="E2553">
        <f>SUM(BIASA[[#This Row],[AWAL]]-BIASA[[#This Row],[KELUAR]])</f>
        <v>0</v>
      </c>
      <c r="F2553">
        <v>0</v>
      </c>
      <c r="G2553" t="str">
        <f>IFERROR(INDEX(masuk[CTN],MATCH("B"&amp;ROW()-ROWS($A$1:$A$2),masuk[id],0)),"")</f>
        <v/>
      </c>
      <c r="H2553">
        <f>SUMIF(keluar[concat],BIASA[[#This Row],[concat]],keluar[CTN])</f>
        <v>0</v>
      </c>
      <c r="I2553" s="16" t="str">
        <f>IF(BIASA[[#This Row],[CTN]]=BIASA[[#This Row],[AWAL]],"",BIASA[[#This Row],[CTN]])</f>
        <v/>
      </c>
    </row>
    <row r="2554" spans="1:9" x14ac:dyDescent="0.25">
      <c r="A2554" t="str">
        <f>LOWER(SUBSTITUTE(SUBSTITUTE(SUBSTITUTE(BIASA[[#This Row],[NAMA BARANG]]," ",""),"-",""),".",""))</f>
        <v>pcrettz1165</v>
      </c>
      <c r="B2554" t="str">
        <f>IF(BIASA[[#This Row],[CTN]]=0,"",COUNT($B$2:$B2553)+1)</f>
        <v/>
      </c>
      <c r="C2554" t="s">
        <v>2048</v>
      </c>
      <c r="D2554" s="9" t="s">
        <v>2884</v>
      </c>
      <c r="E2554">
        <f>SUM(BIASA[[#This Row],[AWAL]]-BIASA[[#This Row],[KELUAR]])</f>
        <v>0</v>
      </c>
      <c r="F2554">
        <v>1</v>
      </c>
      <c r="G2554" t="str">
        <f>IFERROR(INDEX(masuk[CTN],MATCH("B"&amp;ROW()-ROWS($A$1:$A$2),masuk[id],0)),"")</f>
        <v/>
      </c>
      <c r="H2554">
        <f>SUMIF(keluar[concat],BIASA[[#This Row],[concat]],keluar[CTN])</f>
        <v>1</v>
      </c>
      <c r="I2554" s="16">
        <f>IF(BIASA[[#This Row],[CTN]]=BIASA[[#This Row],[AWAL]],"",BIASA[[#This Row],[CTN]])</f>
        <v>0</v>
      </c>
    </row>
    <row r="2555" spans="1:9" x14ac:dyDescent="0.25">
      <c r="A2555" t="str">
        <f>LOWER(SUBSTITUTE(SUBSTITUTE(SUBSTITUTE(BIASA[[#This Row],[NAMA BARANG]]," ",""),"-",""),".",""))</f>
        <v>pcretxml6171</v>
      </c>
      <c r="B2555" t="str">
        <f>IF(BIASA[[#This Row],[CTN]]=0,"",COUNT($B$2:$B2554)+1)</f>
        <v/>
      </c>
      <c r="C2555" t="s">
        <v>2052</v>
      </c>
      <c r="D2555" s="9" t="s">
        <v>2884</v>
      </c>
      <c r="E2555">
        <f>SUM(BIASA[[#This Row],[AWAL]]-BIASA[[#This Row],[KELUAR]])</f>
        <v>0</v>
      </c>
      <c r="F2555">
        <v>1</v>
      </c>
      <c r="G2555" t="str">
        <f>IFERROR(INDEX(masuk[CTN],MATCH("B"&amp;ROW()-ROWS($A$1:$A$2),masuk[id],0)),"")</f>
        <v/>
      </c>
      <c r="H2555">
        <f>SUMIF(keluar[concat],BIASA[[#This Row],[concat]],keluar[CTN])</f>
        <v>1</v>
      </c>
      <c r="I2555" s="16">
        <f>IF(BIASA[[#This Row],[CTN]]=BIASA[[#This Row],[AWAL]],"",BIASA[[#This Row],[CTN]])</f>
        <v>0</v>
      </c>
    </row>
    <row r="2556" spans="1:9" x14ac:dyDescent="0.25">
      <c r="A2556" t="str">
        <f>LOWER(SUBSTITUTE(SUBSTITUTE(SUBSTITUTE(BIASA[[#This Row],[NAMA BARANG]]," ",""),"-",""),".",""))</f>
        <v>pcsdip0826</v>
      </c>
      <c r="B2556" t="str">
        <f>IF(BIASA[[#This Row],[CTN]]=0,"",COUNT($B$2:$B2555)+1)</f>
        <v/>
      </c>
      <c r="C2556" t="s">
        <v>2056</v>
      </c>
      <c r="D2556" s="9" t="s">
        <v>2820</v>
      </c>
      <c r="E2556">
        <f>SUM(BIASA[[#This Row],[AWAL]]-BIASA[[#This Row],[KELUAR]])</f>
        <v>0</v>
      </c>
      <c r="F2556">
        <v>1</v>
      </c>
      <c r="G2556" t="str">
        <f>IFERROR(INDEX(masuk[CTN],MATCH("B"&amp;ROW()-ROWS($A$1:$A$2),masuk[id],0)),"")</f>
        <v/>
      </c>
      <c r="H2556">
        <f>SUMIF(keluar[concat],BIASA[[#This Row],[concat]],keluar[CTN])</f>
        <v>1</v>
      </c>
      <c r="I2556" s="16">
        <f>IF(BIASA[[#This Row],[CTN]]=BIASA[[#This Row],[AWAL]],"",BIASA[[#This Row],[CTN]])</f>
        <v>0</v>
      </c>
    </row>
    <row r="2557" spans="1:9" x14ac:dyDescent="0.25">
      <c r="A2557" s="23" t="str">
        <f>LOWER(SUBSTITUTE(SUBSTITUTE(SUBSTITUTE(BIASA[[#This Row],[NAMA BARANG]]," ",""),"-",""),".",""))</f>
        <v>pcxml6171</v>
      </c>
      <c r="B2557" s="23" t="str">
        <f>IF(BIASA[[#This Row],[CTN]]=0,"",COUNT($B$2:$B2556)+1)</f>
        <v/>
      </c>
      <c r="C2557" s="23" t="s">
        <v>2071</v>
      </c>
      <c r="D2557" s="24" t="s">
        <v>2884</v>
      </c>
      <c r="E2557" s="23">
        <f>SUM(BIASA[[#This Row],[AWAL]]-BIASA[[#This Row],[KELUAR]])</f>
        <v>0</v>
      </c>
      <c r="F2557" s="23">
        <v>1</v>
      </c>
      <c r="G2557" s="23" t="str">
        <f>IFERROR(INDEX(masuk[CTN],MATCH("B"&amp;ROW()-ROWS($A$1:$A$2),masuk[id],0)),"")</f>
        <v/>
      </c>
      <c r="H2557" s="23">
        <v>1</v>
      </c>
      <c r="I2557" s="25">
        <f>IF(BIASA[[#This Row],[CTN]]=BIASA[[#This Row],[AWAL]],"",BIASA[[#This Row],[CTN]])</f>
        <v>0</v>
      </c>
    </row>
    <row r="2558" spans="1:9" x14ac:dyDescent="0.25">
      <c r="A2558" t="str">
        <f>LOWER(SUBSTITUTE(SUBSTITUTE(SUBSTITUTE(BIASA[[#This Row],[NAMA BARANG]]," ",""),"-",""),".",""))</f>
        <v>penghapusw/benter802k</v>
      </c>
      <c r="B2558" t="str">
        <f>IF(BIASA[[#This Row],[CTN]]=0,"",COUNT($B$2:$B2557)+1)</f>
        <v/>
      </c>
      <c r="C2558" t="s">
        <v>2746</v>
      </c>
      <c r="D2558" s="9" t="s">
        <v>233</v>
      </c>
      <c r="E2558">
        <f>SUM(BIASA[[#This Row],[AWAL]]-BIASA[[#This Row],[KELUAR]])</f>
        <v>0</v>
      </c>
      <c r="F2558">
        <v>0</v>
      </c>
      <c r="G2558" t="str">
        <f>IFERROR(INDEX(masuk[CTN],MATCH("B"&amp;ROW()-ROWS($A$1:$A$2),masuk[id],0)),"")</f>
        <v/>
      </c>
      <c r="H2558">
        <f>SUMIF(keluar[concat],BIASA[[#This Row],[concat]],keluar[CTN])</f>
        <v>0</v>
      </c>
      <c r="I2558" s="16" t="str">
        <f>IF(BIASA[[#This Row],[CTN]]=BIASA[[#This Row],[AWAL]],"",BIASA[[#This Row],[CTN]])</f>
        <v/>
      </c>
    </row>
    <row r="2559" spans="1:9" x14ac:dyDescent="0.25">
      <c r="A2559" t="str">
        <f>LOWER(SUBSTITUTE(SUBSTITUTE(SUBSTITUTE(BIASA[[#This Row],[NAMA BARANG]]," ",""),"-",""),".",""))</f>
        <v>pensil2bppuffk+b(1)/brtua(1)</v>
      </c>
      <c r="B2559" t="str">
        <f>IF(BIASA[[#This Row],[CTN]]=0,"",COUNT($B$2:$B2558)+1)</f>
        <v/>
      </c>
      <c r="C2559" t="s">
        <v>2096</v>
      </c>
      <c r="D2559" s="9" t="s">
        <v>226</v>
      </c>
      <c r="E2559">
        <f>SUM(BIASA[[#This Row],[AWAL]]-BIASA[[#This Row],[KELUAR]])</f>
        <v>0</v>
      </c>
      <c r="F2559">
        <v>1</v>
      </c>
      <c r="G2559" t="str">
        <f>IFERROR(INDEX(masuk[CTN],MATCH("B"&amp;ROW()-ROWS($A$1:$A$2),masuk[id],0)),"")</f>
        <v/>
      </c>
      <c r="H2559">
        <f>SUMIF(keluar[concat],BIASA[[#This Row],[concat]],keluar[CTN])</f>
        <v>1</v>
      </c>
      <c r="I2559" s="16">
        <f>IF(BIASA[[#This Row],[CTN]]=BIASA[[#This Row],[AWAL]],"",BIASA[[#This Row],[CTN]])</f>
        <v>0</v>
      </c>
    </row>
    <row r="2560" spans="1:9" x14ac:dyDescent="0.25">
      <c r="A2560" t="str">
        <f>LOWER(SUBSTITUTE(SUBSTITUTE(SUBSTITUTE(BIASA[[#This Row],[NAMA BARANG]]," ",""),"-",""),".",""))</f>
        <v>pensilbox4motifwtp(72pc)</v>
      </c>
      <c r="B2560" t="str">
        <f>IF(BIASA[[#This Row],[CTN]]=0,"",COUNT($B$2:$B2559)+1)</f>
        <v/>
      </c>
      <c r="C2560" t="s">
        <v>2099</v>
      </c>
      <c r="D2560" s="9" t="s">
        <v>238</v>
      </c>
      <c r="E2560">
        <f>SUM(BIASA[[#This Row],[AWAL]]-BIASA[[#This Row],[KELUAR]])</f>
        <v>0</v>
      </c>
      <c r="F2560">
        <v>1</v>
      </c>
      <c r="G2560" t="str">
        <f>IFERROR(INDEX(masuk[CTN],MATCH("B"&amp;ROW()-ROWS($A$1:$A$2),masuk[id],0)),"")</f>
        <v/>
      </c>
      <c r="H2560">
        <f>SUMIF(keluar[concat],BIASA[[#This Row],[concat]],keluar[CTN])</f>
        <v>1</v>
      </c>
      <c r="I2560" s="16">
        <f>IF(BIASA[[#This Row],[CTN]]=BIASA[[#This Row],[AWAL]],"",BIASA[[#This Row],[CTN]])</f>
        <v>0</v>
      </c>
    </row>
    <row r="2561" spans="1:9" x14ac:dyDescent="0.25">
      <c r="A2561" s="23" t="str">
        <f>LOWER(SUBSTITUTE(SUBSTITUTE(SUBSTITUTE(BIASA[[#This Row],[NAMA BARANG]]," ",""),"-",""),".",""))</f>
        <v>pensilcollen2bm</v>
      </c>
      <c r="B2561" s="23" t="str">
        <f>IF(BIASA[[#This Row],[CTN]]=0,"",COUNT($B$2:$B2560)+1)</f>
        <v/>
      </c>
      <c r="C2561" s="23" t="s">
        <v>2104</v>
      </c>
      <c r="D2561" s="24" t="s">
        <v>238</v>
      </c>
      <c r="E2561" s="23">
        <f>SUM(BIASA[[#This Row],[AWAL]]-BIASA[[#This Row],[KELUAR]])</f>
        <v>0</v>
      </c>
      <c r="F2561" s="23">
        <v>4</v>
      </c>
      <c r="G2561" s="23" t="str">
        <f>IFERROR(INDEX(masuk[CTN],MATCH("B"&amp;ROW()-ROWS($A$1:$A$2),masuk[id],0)),"")</f>
        <v/>
      </c>
      <c r="H2561" s="23">
        <v>4</v>
      </c>
      <c r="I2561" s="25">
        <f>IF(BIASA[[#This Row],[CTN]]=BIASA[[#This Row],[AWAL]],"",BIASA[[#This Row],[CTN]])</f>
        <v>0</v>
      </c>
    </row>
    <row r="2562" spans="1:9" x14ac:dyDescent="0.25">
      <c r="A2562" t="str">
        <f>LOWER(SUBSTITUTE(SUBSTITUTE(SUBSTITUTE(BIASA[[#This Row],[NAMA BARANG]]," ",""),"-",""),".",""))</f>
        <v>pensilhp200hk(1x72)</v>
      </c>
      <c r="B2562" t="str">
        <f>IF(BIASA[[#This Row],[CTN]]=0,"",COUNT($B$2:$B2561)+1)</f>
        <v/>
      </c>
      <c r="C2562" t="s">
        <v>2112</v>
      </c>
      <c r="D2562" s="9" t="s">
        <v>238</v>
      </c>
      <c r="E2562">
        <f>SUM(BIASA[[#This Row],[AWAL]]-BIASA[[#This Row],[KELUAR]])</f>
        <v>0</v>
      </c>
      <c r="F2562">
        <v>1</v>
      </c>
      <c r="G2562" t="str">
        <f>IFERROR(INDEX(masuk[CTN],MATCH("B"&amp;ROW()-ROWS($A$1:$A$2),masuk[id],0)),"")</f>
        <v/>
      </c>
      <c r="H2562">
        <f>SUMIF(keluar[concat],BIASA[[#This Row],[concat]],keluar[CTN])</f>
        <v>1</v>
      </c>
      <c r="I2562" s="16">
        <f>IF(BIASA[[#This Row],[CTN]]=BIASA[[#This Row],[AWAL]],"",BIASA[[#This Row],[CTN]])</f>
        <v>0</v>
      </c>
    </row>
    <row r="2563" spans="1:9" x14ac:dyDescent="0.25">
      <c r="A2563" t="str">
        <f>LOWER(SUBSTITUTE(SUBSTITUTE(SUBSTITUTE(BIASA[[#This Row],[NAMA BARANG]]," ",""),"-",""),".",""))</f>
        <v>pensilkayagi3040/3063</v>
      </c>
      <c r="B2563" t="str">
        <f>IF(BIASA[[#This Row],[CTN]]=0,"",COUNT($B$2:$B2562)+1)</f>
        <v/>
      </c>
      <c r="C2563" t="s">
        <v>2747</v>
      </c>
      <c r="D2563" s="9" t="s">
        <v>204</v>
      </c>
      <c r="E2563">
        <f>SUM(BIASA[[#This Row],[AWAL]]-BIASA[[#This Row],[KELUAR]])</f>
        <v>0</v>
      </c>
      <c r="F2563">
        <v>0</v>
      </c>
      <c r="G2563" t="str">
        <f>IFERROR(INDEX(masuk[CTN],MATCH("B"&amp;ROW()-ROWS($A$1:$A$2),masuk[id],0)),"")</f>
        <v/>
      </c>
      <c r="H2563">
        <f>SUMIF(keluar[concat],BIASA[[#This Row],[concat]],keluar[CTN])</f>
        <v>0</v>
      </c>
      <c r="I2563" s="16" t="str">
        <f>IF(BIASA[[#This Row],[CTN]]=BIASA[[#This Row],[AWAL]],"",BIASA[[#This Row],[CTN]])</f>
        <v/>
      </c>
    </row>
    <row r="2564" spans="1:9" x14ac:dyDescent="0.25">
      <c r="A2564" t="str">
        <f>LOWER(SUBSTITUTE(SUBSTITUTE(SUBSTITUTE(BIASA[[#This Row],[NAMA BARANG]]," ",""),"-",""),".",""))</f>
        <v>pensilkayagi3059/3062</v>
      </c>
      <c r="B2564" t="str">
        <f>IF(BIASA[[#This Row],[CTN]]=0,"",COUNT($B$2:$B2563)+1)</f>
        <v/>
      </c>
      <c r="C2564" t="s">
        <v>2748</v>
      </c>
      <c r="D2564" s="9" t="s">
        <v>204</v>
      </c>
      <c r="E2564">
        <f>SUM(BIASA[[#This Row],[AWAL]]-BIASA[[#This Row],[KELUAR]])</f>
        <v>0</v>
      </c>
      <c r="F2564">
        <v>0</v>
      </c>
      <c r="G2564" t="str">
        <f>IFERROR(INDEX(masuk[CTN],MATCH("B"&amp;ROW()-ROWS($A$1:$A$2),masuk[id],0)),"")</f>
        <v/>
      </c>
      <c r="H2564">
        <f>SUMIF(keluar[concat],BIASA[[#This Row],[concat]],keluar[CTN])</f>
        <v>0</v>
      </c>
      <c r="I2564" s="16" t="str">
        <f>IF(BIASA[[#This Row],[CTN]]=BIASA[[#This Row],[AWAL]],"",BIASA[[#This Row],[CTN]])</f>
        <v/>
      </c>
    </row>
    <row r="2565" spans="1:9" x14ac:dyDescent="0.25">
      <c r="A2565" t="str">
        <f>LOWER(SUBSTITUTE(SUBSTITUTE(SUBSTITUTE(BIASA[[#This Row],[NAMA BARANG]]," ",""),"-",""),".",""))</f>
        <v>pensilkayagi3061/2028</v>
      </c>
      <c r="B2565" t="str">
        <f>IF(BIASA[[#This Row],[CTN]]=0,"",COUNT($B$2:$B2564)+1)</f>
        <v/>
      </c>
      <c r="C2565" t="s">
        <v>2749</v>
      </c>
      <c r="D2565" s="9" t="s">
        <v>204</v>
      </c>
      <c r="E2565">
        <f>SUM(BIASA[[#This Row],[AWAL]]-BIASA[[#This Row],[KELUAR]])</f>
        <v>0</v>
      </c>
      <c r="F2565">
        <v>0</v>
      </c>
      <c r="G2565" t="str">
        <f>IFERROR(INDEX(masuk[CTN],MATCH("B"&amp;ROW()-ROWS($A$1:$A$2),masuk[id],0)),"")</f>
        <v/>
      </c>
      <c r="H2565">
        <f>SUMIF(keluar[concat],BIASA[[#This Row],[concat]],keluar[CTN])</f>
        <v>0</v>
      </c>
      <c r="I2565" s="16" t="str">
        <f>IF(BIASA[[#This Row],[CTN]]=BIASA[[#This Row],[AWAL]],"",BIASA[[#This Row],[CTN]])</f>
        <v/>
      </c>
    </row>
    <row r="2566" spans="1:9" x14ac:dyDescent="0.25">
      <c r="A2566" t="str">
        <f>LOWER(SUBSTITUTE(SUBSTITUTE(SUBSTITUTE(BIASA[[#This Row],[NAMA BARANG]]," ",""),"-",""),".",""))</f>
        <v>pensilkayagi3065/3052</v>
      </c>
      <c r="B2566" t="str">
        <f>IF(BIASA[[#This Row],[CTN]]=0,"",COUNT($B$2:$B2565)+1)</f>
        <v/>
      </c>
      <c r="C2566" t="s">
        <v>2750</v>
      </c>
      <c r="D2566" s="9" t="s">
        <v>204</v>
      </c>
      <c r="E2566">
        <f>SUM(BIASA[[#This Row],[AWAL]]-BIASA[[#This Row],[KELUAR]])</f>
        <v>0</v>
      </c>
      <c r="F2566">
        <v>0</v>
      </c>
      <c r="G2566" t="str">
        <f>IFERROR(INDEX(masuk[CTN],MATCH("B"&amp;ROW()-ROWS($A$1:$A$2),masuk[id],0)),"")</f>
        <v/>
      </c>
      <c r="H2566">
        <f>SUMIF(keluar[concat],BIASA[[#This Row],[concat]],keluar[CTN])</f>
        <v>0</v>
      </c>
      <c r="I2566" s="16" t="str">
        <f>IF(BIASA[[#This Row],[CTN]]=BIASA[[#This Row],[AWAL]],"",BIASA[[#This Row],[CTN]])</f>
        <v/>
      </c>
    </row>
    <row r="2567" spans="1:9" x14ac:dyDescent="0.25">
      <c r="A2567" t="str">
        <f>LOWER(SUBSTITUTE(SUBSTITUTE(SUBSTITUTE(BIASA[[#This Row],[NAMA BARANG]]," ",""),"-",""),".",""))</f>
        <v>pensilunicorn1638</v>
      </c>
      <c r="B2567" t="str">
        <f>IF(BIASA[[#This Row],[CTN]]=0,"",COUNT($B$2:$B2566)+1)</f>
        <v/>
      </c>
      <c r="C2567" t="s">
        <v>2123</v>
      </c>
      <c r="D2567" s="9" t="s">
        <v>2817</v>
      </c>
      <c r="E2567">
        <f>SUM(BIASA[[#This Row],[AWAL]]-BIASA[[#This Row],[KELUAR]])</f>
        <v>0</v>
      </c>
      <c r="F2567">
        <v>2</v>
      </c>
      <c r="G2567" t="str">
        <f>IFERROR(INDEX(masuk[CTN],MATCH("B"&amp;ROW()-ROWS($A$1:$A$2),masuk[id],0)),"")</f>
        <v/>
      </c>
      <c r="H2567">
        <f>SUMIF(keluar[concat],BIASA[[#This Row],[concat]],keluar[CTN])</f>
        <v>2</v>
      </c>
      <c r="I2567" s="16">
        <f>IF(BIASA[[#This Row],[CTN]]=BIASA[[#This Row],[AWAL]],"",BIASA[[#This Row],[CTN]])</f>
        <v>0</v>
      </c>
    </row>
    <row r="2568" spans="1:9" x14ac:dyDescent="0.25">
      <c r="A2568" t="str">
        <f>LOWER(SUBSTITUTE(SUBSTITUTE(SUBSTITUTE(BIASA[[#This Row],[NAMA BARANG]]," ",""),"-",""),".",""))</f>
        <v>pisauukir10pc</v>
      </c>
      <c r="B2568" t="str">
        <f>IF(BIASA[[#This Row],[CTN]]=0,"",COUNT($B$2:$B2567)+1)</f>
        <v/>
      </c>
      <c r="C2568" t="s">
        <v>2751</v>
      </c>
      <c r="D2568" s="9" t="s">
        <v>2791</v>
      </c>
      <c r="E2568">
        <f>SUM(BIASA[[#This Row],[AWAL]]-BIASA[[#This Row],[KELUAR]])</f>
        <v>0</v>
      </c>
      <c r="F2568">
        <v>0</v>
      </c>
      <c r="G2568" t="str">
        <f>IFERROR(INDEX(masuk[CTN],MATCH("B"&amp;ROW()-ROWS($A$1:$A$2),masuk[id],0)),"")</f>
        <v/>
      </c>
      <c r="H2568">
        <f>SUMIF(keluar[concat],BIASA[[#This Row],[concat]],keluar[CTN])</f>
        <v>0</v>
      </c>
      <c r="I2568" s="16" t="str">
        <f>IF(BIASA[[#This Row],[CTN]]=BIASA[[#This Row],[AWAL]],"",BIASA[[#This Row],[CTN]])</f>
        <v/>
      </c>
    </row>
    <row r="2569" spans="1:9" x14ac:dyDescent="0.25">
      <c r="A2569" t="str">
        <f>LOWER(SUBSTITUTE(SUBSTITUTE(SUBSTITUTE(BIASA[[#This Row],[NAMA BARANG]]," ",""),"-",""),".",""))</f>
        <v>removerl9002k12</v>
      </c>
      <c r="B2569" t="str">
        <f>IF(BIASA[[#This Row],[CTN]]=0,"",COUNT($B$2:$B2568)+1)</f>
        <v/>
      </c>
      <c r="C2569" t="s">
        <v>2191</v>
      </c>
      <c r="D2569" s="9" t="s">
        <v>227</v>
      </c>
      <c r="E2569">
        <f>SUM(BIASA[[#This Row],[AWAL]]-BIASA[[#This Row],[KELUAR]])</f>
        <v>0</v>
      </c>
      <c r="F2569">
        <v>1</v>
      </c>
      <c r="G2569" t="str">
        <f>IFERROR(INDEX(masuk[CTN],MATCH("B"&amp;ROW()-ROWS($A$1:$A$2),masuk[id],0)),"")</f>
        <v/>
      </c>
      <c r="H2569">
        <f>SUMIF(keluar[concat],BIASA[[#This Row],[concat]],keluar[CTN])</f>
        <v>1</v>
      </c>
      <c r="I2569" s="16">
        <f>IF(BIASA[[#This Row],[CTN]]=BIASA[[#This Row],[AWAL]],"",BIASA[[#This Row],[CTN]])</f>
        <v>0</v>
      </c>
    </row>
    <row r="2570" spans="1:9" x14ac:dyDescent="0.25">
      <c r="A2570" t="str">
        <f>LOWER(SUBSTITUTE(SUBSTITUTE(SUBSTITUTE(BIASA[[#This Row],[NAMA BARANG]]," ",""),"-",""),".",""))</f>
        <v>spidol12wvtroplastik</v>
      </c>
      <c r="B2570" t="str">
        <f>IF(BIASA[[#This Row],[CTN]]=0,"",COUNT($B$2:$B2569)+1)</f>
        <v/>
      </c>
      <c r="C2570" t="s">
        <v>2752</v>
      </c>
      <c r="D2570" s="9" t="s">
        <v>227</v>
      </c>
      <c r="E2570">
        <f>SUM(BIASA[[#This Row],[AWAL]]-BIASA[[#This Row],[KELUAR]])</f>
        <v>0</v>
      </c>
      <c r="F2570">
        <v>0</v>
      </c>
      <c r="G2570" t="str">
        <f>IFERROR(INDEX(masuk[CTN],MATCH("B"&amp;ROW()-ROWS($A$1:$A$2),masuk[id],0)),"")</f>
        <v/>
      </c>
      <c r="H2570">
        <f>SUMIF(keluar[concat],BIASA[[#This Row],[concat]],keluar[CTN])</f>
        <v>0</v>
      </c>
      <c r="I2570" s="16" t="str">
        <f>IF(BIASA[[#This Row],[CTN]]=BIASA[[#This Row],[AWAL]],"",BIASA[[#This Row],[CTN]])</f>
        <v/>
      </c>
    </row>
    <row r="2571" spans="1:9" x14ac:dyDescent="0.25">
      <c r="A2571" t="str">
        <f>LOWER(SUBSTITUTE(SUBSTITUTE(SUBSTITUTE(BIASA[[#This Row],[NAMA BARANG]]," ",""),"-",""),".",""))</f>
        <v>sticknotetf0244</v>
      </c>
      <c r="B2571" t="str">
        <f>IF(BIASA[[#This Row],[CTN]]=0,"",COUNT($B$2:$B2570)+1)</f>
        <v/>
      </c>
      <c r="C2571" t="s">
        <v>2753</v>
      </c>
      <c r="D2571" s="9" t="s">
        <v>213</v>
      </c>
      <c r="E2571">
        <f>SUM(BIASA[[#This Row],[AWAL]]-BIASA[[#This Row],[KELUAR]])</f>
        <v>0</v>
      </c>
      <c r="F2571">
        <v>0</v>
      </c>
      <c r="G2571" t="str">
        <f>IFERROR(INDEX(masuk[CTN],MATCH("B"&amp;ROW()-ROWS($A$1:$A$2),masuk[id],0)),"")</f>
        <v/>
      </c>
      <c r="H2571">
        <f>SUMIF(keluar[concat],BIASA[[#This Row],[concat]],keluar[CTN])</f>
        <v>0</v>
      </c>
      <c r="I2571" s="16" t="str">
        <f>IF(BIASA[[#This Row],[CTN]]=BIASA[[#This Row],[AWAL]],"",BIASA[[#This Row],[CTN]])</f>
        <v/>
      </c>
    </row>
    <row r="2572" spans="1:9" x14ac:dyDescent="0.25">
      <c r="A2572" t="str">
        <f>LOWER(SUBSTITUTE(SUBSTITUTE(SUBSTITUTE(BIASA[[#This Row],[NAMA BARANG]]," ",""),"-",""),".",""))</f>
        <v>stipgostar(24)</v>
      </c>
      <c r="B2572" t="str">
        <f>IF(BIASA[[#This Row],[CTN]]=0,"",COUNT($B$2:$B2571)+1)</f>
        <v/>
      </c>
      <c r="C2572" t="s">
        <v>2754</v>
      </c>
      <c r="D2572" s="9" t="s">
        <v>3072</v>
      </c>
      <c r="E2572">
        <f>SUM(BIASA[[#This Row],[AWAL]]-BIASA[[#This Row],[KELUAR]])</f>
        <v>0</v>
      </c>
      <c r="F2572">
        <v>0</v>
      </c>
      <c r="G2572" t="str">
        <f>IFERROR(INDEX(masuk[CTN],MATCH("B"&amp;ROW()-ROWS($A$1:$A$2),masuk[id],0)),"")</f>
        <v/>
      </c>
      <c r="H2572">
        <f>SUMIF(keluar[concat],BIASA[[#This Row],[concat]],keluar[CTN])</f>
        <v>0</v>
      </c>
      <c r="I2572" s="16" t="str">
        <f>IF(BIASA[[#This Row],[CTN]]=BIASA[[#This Row],[AWAL]],"",BIASA[[#This Row],[CTN]])</f>
        <v/>
      </c>
    </row>
    <row r="2573" spans="1:9" x14ac:dyDescent="0.25">
      <c r="A2573" t="str">
        <f>LOWER(SUBSTITUTE(SUBSTITUTE(SUBSTITUTE(BIASA[[#This Row],[NAMA BARANG]]," ",""),"-",""),".",""))</f>
        <v>talicantolplastikk</v>
      </c>
      <c r="B2573" t="str">
        <f>IF(BIASA[[#This Row],[CTN]]=0,"",COUNT($B$2:$B2572)+1)</f>
        <v/>
      </c>
      <c r="C2573" t="s">
        <v>2755</v>
      </c>
      <c r="D2573" s="9">
        <v>5000</v>
      </c>
      <c r="E2573">
        <f>SUM(BIASA[[#This Row],[AWAL]]-BIASA[[#This Row],[KELUAR]])</f>
        <v>0</v>
      </c>
      <c r="F2573">
        <v>0</v>
      </c>
      <c r="G2573" t="str">
        <f>IFERROR(INDEX(masuk[CTN],MATCH("B"&amp;ROW()-ROWS($A$1:$A$2),masuk[id],0)),"")</f>
        <v/>
      </c>
      <c r="H2573">
        <f>SUMIF(keluar[concat],BIASA[[#This Row],[concat]],keluar[CTN])</f>
        <v>0</v>
      </c>
      <c r="I2573" s="16" t="str">
        <f>IF(BIASA[[#This Row],[CTN]]=BIASA[[#This Row],[AWAL]],"",BIASA[[#This Row],[CTN]])</f>
        <v/>
      </c>
    </row>
    <row r="2574" spans="1:9" x14ac:dyDescent="0.25">
      <c r="A2574" t="str">
        <f>LOWER(SUBSTITUTE(SUBSTITUTE(SUBSTITUTE(BIASA[[#This Row],[NAMA BARANG]]," ",""),"-",""),".",""))</f>
        <v>talijepitnylonk</v>
      </c>
      <c r="B2574" t="str">
        <f>IF(BIASA[[#This Row],[CTN]]=0,"",COUNT($B$2:$B2573)+1)</f>
        <v/>
      </c>
      <c r="C2574" t="s">
        <v>2756</v>
      </c>
      <c r="D2574" s="9">
        <v>6000</v>
      </c>
      <c r="E2574">
        <f>SUM(BIASA[[#This Row],[AWAL]]-BIASA[[#This Row],[KELUAR]])</f>
        <v>0</v>
      </c>
      <c r="F2574">
        <v>0</v>
      </c>
      <c r="G2574" t="str">
        <f>IFERROR(INDEX(masuk[CTN],MATCH("B"&amp;ROW()-ROWS($A$1:$A$2),masuk[id],0)),"")</f>
        <v/>
      </c>
      <c r="H2574">
        <f>SUMIF(keluar[concat],BIASA[[#This Row],[concat]],keluar[CTN])</f>
        <v>0</v>
      </c>
      <c r="I2574" s="16" t="str">
        <f>IF(BIASA[[#This Row],[CTN]]=BIASA[[#This Row],[AWAL]],"",BIASA[[#This Row],[CTN]])</f>
        <v/>
      </c>
    </row>
    <row r="2575" spans="1:9" x14ac:dyDescent="0.25">
      <c r="A2575" t="str">
        <f>LOWER(SUBSTITUTE(SUBSTITUTE(SUBSTITUTE(BIASA[[#This Row],[NAMA BARANG]]," ",""),"-",""),".",""))</f>
        <v>tasbatikbmas</v>
      </c>
      <c r="B2575" t="str">
        <f>IF(BIASA[[#This Row],[CTN]]=0,"",COUNT($B$2:$B2574)+1)</f>
        <v/>
      </c>
      <c r="C2575" t="s">
        <v>2757</v>
      </c>
      <c r="D2575" s="9" t="s">
        <v>2792</v>
      </c>
      <c r="E2575">
        <f>SUM(BIASA[[#This Row],[AWAL]]-BIASA[[#This Row],[KELUAR]])</f>
        <v>0</v>
      </c>
      <c r="F2575">
        <v>0</v>
      </c>
      <c r="G2575" t="str">
        <f>IFERROR(INDEX(masuk[CTN],MATCH("B"&amp;ROW()-ROWS($A$1:$A$2),masuk[id],0)),"")</f>
        <v/>
      </c>
      <c r="H2575">
        <f>SUMIF(keluar[concat],BIASA[[#This Row],[concat]],keluar[CTN])</f>
        <v>0</v>
      </c>
      <c r="I2575" s="16" t="str">
        <f>IF(BIASA[[#This Row],[CTN]]=BIASA[[#This Row],[AWAL]],"",BIASA[[#This Row],[CTN]])</f>
        <v/>
      </c>
    </row>
    <row r="2576" spans="1:9" x14ac:dyDescent="0.25">
      <c r="A2576" t="str">
        <f>LOWER(SUBSTITUTE(SUBSTITUTE(SUBSTITUTE(BIASA[[#This Row],[NAMA BARANG]]," ",""),"-",""),".",""))</f>
        <v>tasbatikk(bs)</v>
      </c>
      <c r="B2576" t="str">
        <f>IF(BIASA[[#This Row],[CTN]]=0,"",COUNT($B$2:$B2575)+1)</f>
        <v/>
      </c>
      <c r="C2576" t="s">
        <v>2758</v>
      </c>
      <c r="D2576" s="9" t="s">
        <v>2779</v>
      </c>
      <c r="E2576">
        <f>SUM(BIASA[[#This Row],[AWAL]]-BIASA[[#This Row],[KELUAR]])</f>
        <v>0</v>
      </c>
      <c r="F2576">
        <v>0</v>
      </c>
      <c r="G2576" t="str">
        <f>IFERROR(INDEX(masuk[CTN],MATCH("B"&amp;ROW()-ROWS($A$1:$A$2),masuk[id],0)),"")</f>
        <v/>
      </c>
      <c r="H2576">
        <f>SUMIF(keluar[concat],BIASA[[#This Row],[concat]],keluar[CTN])</f>
        <v>0</v>
      </c>
      <c r="I2576" s="16" t="str">
        <f>IF(BIASA[[#This Row],[CTN]]=BIASA[[#This Row],[AWAL]],"",BIASA[[#This Row],[CTN]])</f>
        <v/>
      </c>
    </row>
    <row r="2577" spans="1:9" x14ac:dyDescent="0.25">
      <c r="A2577" t="str">
        <f>LOWER(SUBSTITUTE(SUBSTITUTE(SUBSTITUTE(BIASA[[#This Row],[NAMA BARANG]]," ",""),"-",""),".",""))</f>
        <v>tasbatikmaspanjang</v>
      </c>
      <c r="B2577" t="str">
        <f>IF(BIASA[[#This Row],[CTN]]=0,"",COUNT($B$2:$B2576)+1)</f>
        <v/>
      </c>
      <c r="C2577" t="s">
        <v>2759</v>
      </c>
      <c r="D2577" s="9" t="s">
        <v>233</v>
      </c>
      <c r="E2577">
        <f>SUM(BIASA[[#This Row],[AWAL]]-BIASA[[#This Row],[KELUAR]])</f>
        <v>0</v>
      </c>
      <c r="F2577">
        <v>0</v>
      </c>
      <c r="G2577" t="str">
        <f>IFERROR(INDEX(masuk[CTN],MATCH("B"&amp;ROW()-ROWS($A$1:$A$2),masuk[id],0)),"")</f>
        <v/>
      </c>
      <c r="H2577">
        <f>SUMIF(keluar[concat],BIASA[[#This Row],[concat]],keluar[CTN])</f>
        <v>0</v>
      </c>
      <c r="I2577" s="16" t="str">
        <f>IF(BIASA[[#This Row],[CTN]]=BIASA[[#This Row],[AWAL]],"",BIASA[[#This Row],[CTN]])</f>
        <v/>
      </c>
    </row>
    <row r="2578" spans="1:9" x14ac:dyDescent="0.25">
      <c r="A2578" t="str">
        <f>LOWER(SUBSTITUTE(SUBSTITUTE(SUBSTITUTE(BIASA[[#This Row],[NAMA BARANG]]," ",""),"-",""),".",""))</f>
        <v>tasbg15028(50x55x25)</v>
      </c>
      <c r="B2578" t="str">
        <f>IF(BIASA[[#This Row],[CTN]]=0,"",COUNT($B$2:$B2577)+1)</f>
        <v/>
      </c>
      <c r="C2578" t="s">
        <v>2760</v>
      </c>
      <c r="D2578" s="9" t="s">
        <v>221</v>
      </c>
      <c r="E2578">
        <f>SUM(BIASA[[#This Row],[AWAL]]-BIASA[[#This Row],[KELUAR]])</f>
        <v>0</v>
      </c>
      <c r="F2578">
        <v>0</v>
      </c>
      <c r="G2578" t="str">
        <f>IFERROR(INDEX(masuk[CTN],MATCH("B"&amp;ROW()-ROWS($A$1:$A$2),masuk[id],0)),"")</f>
        <v/>
      </c>
      <c r="H2578">
        <f>SUMIF(keluar[concat],BIASA[[#This Row],[concat]],keluar[CTN])</f>
        <v>0</v>
      </c>
      <c r="I2578" s="16" t="str">
        <f>IF(BIASA[[#This Row],[CTN]]=BIASA[[#This Row],[AWAL]],"",BIASA[[#This Row],[CTN]])</f>
        <v/>
      </c>
    </row>
    <row r="2579" spans="1:9" x14ac:dyDescent="0.25">
      <c r="A2579" t="str">
        <f>LOWER(SUBSTITUTE(SUBSTITUTE(SUBSTITUTE(BIASA[[#This Row],[NAMA BARANG]]," ",""),"-",""),".",""))</f>
        <v>tasbg15030(70x70x30)</v>
      </c>
      <c r="B2579" t="str">
        <f>IF(BIASA[[#This Row],[CTN]]=0,"",COUNT($B$2:$B2578)+1)</f>
        <v/>
      </c>
      <c r="C2579" t="s">
        <v>2761</v>
      </c>
      <c r="D2579" s="9" t="s">
        <v>221</v>
      </c>
      <c r="E2579">
        <f>SUM(BIASA[[#This Row],[AWAL]]-BIASA[[#This Row],[KELUAR]])</f>
        <v>0</v>
      </c>
      <c r="F2579">
        <v>0</v>
      </c>
      <c r="G2579" t="str">
        <f>IFERROR(INDEX(masuk[CTN],MATCH("B"&amp;ROW()-ROWS($A$1:$A$2),masuk[id],0)),"")</f>
        <v/>
      </c>
      <c r="H2579">
        <f>SUMIF(keluar[concat],BIASA[[#This Row],[concat]],keluar[CTN])</f>
        <v>0</v>
      </c>
      <c r="I2579" s="16" t="str">
        <f>IF(BIASA[[#This Row],[CTN]]=BIASA[[#This Row],[AWAL]],"",BIASA[[#This Row],[CTN]])</f>
        <v/>
      </c>
    </row>
    <row r="2580" spans="1:9" x14ac:dyDescent="0.25">
      <c r="A2580" t="str">
        <f>LOWER(SUBSTITUTE(SUBSTITUTE(SUBSTITUTE(BIASA[[#This Row],[NAMA BARANG]]," ",""),"-",""),".",""))</f>
        <v>tasfabricyx027</v>
      </c>
      <c r="B2580" t="str">
        <f>IF(BIASA[[#This Row],[CTN]]=0,"",COUNT($B$2:$B2579)+1)</f>
        <v/>
      </c>
      <c r="C2580" t="s">
        <v>2762</v>
      </c>
      <c r="D2580" s="9" t="s">
        <v>2828</v>
      </c>
      <c r="E2580">
        <f>SUM(BIASA[[#This Row],[AWAL]]-BIASA[[#This Row],[KELUAR]])</f>
        <v>0</v>
      </c>
      <c r="F2580">
        <v>0</v>
      </c>
      <c r="G2580" t="str">
        <f>IFERROR(INDEX(masuk[CTN],MATCH("B"&amp;ROW()-ROWS($A$1:$A$2),masuk[id],0)),"")</f>
        <v/>
      </c>
      <c r="H2580">
        <f>SUMIF(keluar[concat],BIASA[[#This Row],[concat]],keluar[CTN])</f>
        <v>0</v>
      </c>
      <c r="I2580" s="16" t="str">
        <f>IF(BIASA[[#This Row],[CTN]]=BIASA[[#This Row],[AWAL]],"",BIASA[[#This Row],[CTN]])</f>
        <v/>
      </c>
    </row>
    <row r="2581" spans="1:9" x14ac:dyDescent="0.25">
      <c r="A2581" t="str">
        <f>LOWER(SUBSTITUTE(SUBSTITUTE(SUBSTITUTE(BIASA[[#This Row],[NAMA BARANG]]," ",""),"-",""),".",""))</f>
        <v>tasgg039039gliter</v>
      </c>
      <c r="B2581" t="str">
        <f>IF(BIASA[[#This Row],[CTN]]=0,"",COUNT($B$2:$B2580)+1)</f>
        <v/>
      </c>
      <c r="C2581" t="s">
        <v>2763</v>
      </c>
      <c r="D2581" s="9" t="s">
        <v>217</v>
      </c>
      <c r="E2581">
        <f>SUM(BIASA[[#This Row],[AWAL]]-BIASA[[#This Row],[KELUAR]])</f>
        <v>0</v>
      </c>
      <c r="F2581">
        <v>0</v>
      </c>
      <c r="G2581" t="str">
        <f>IFERROR(INDEX(masuk[CTN],MATCH("B"&amp;ROW()-ROWS($A$1:$A$2),masuk[id],0)),"")</f>
        <v/>
      </c>
      <c r="H2581">
        <f>SUMIF(keluar[concat],BIASA[[#This Row],[concat]],keluar[CTN])</f>
        <v>0</v>
      </c>
      <c r="I2581" s="16" t="str">
        <f>IF(BIASA[[#This Row],[CTN]]=BIASA[[#This Row],[AWAL]],"",BIASA[[#This Row],[CTN]])</f>
        <v/>
      </c>
    </row>
    <row r="2582" spans="1:9" x14ac:dyDescent="0.25">
      <c r="A2582" t="str">
        <f>LOWER(SUBSTITUTE(SUBSTITUTE(SUBSTITUTE(BIASA[[#This Row],[NAMA BARANG]]," ",""),"-",""),".",""))</f>
        <v>tasidulfitrik</v>
      </c>
      <c r="B2582" t="str">
        <f>IF(BIASA[[#This Row],[CTN]]=0,"",COUNT($B$2:$B2581)+1)</f>
        <v/>
      </c>
      <c r="C2582" t="s">
        <v>2764</v>
      </c>
      <c r="D2582" s="9" t="s">
        <v>233</v>
      </c>
      <c r="E2582">
        <f>SUM(BIASA[[#This Row],[AWAL]]-BIASA[[#This Row],[KELUAR]])</f>
        <v>0</v>
      </c>
      <c r="F2582">
        <v>0</v>
      </c>
      <c r="G2582" t="str">
        <f>IFERROR(INDEX(masuk[CTN],MATCH("B"&amp;ROW()-ROWS($A$1:$A$2),masuk[id],0)),"")</f>
        <v/>
      </c>
      <c r="H2582">
        <f>SUMIF(keluar[concat],BIASA[[#This Row],[concat]],keluar[CTN])</f>
        <v>0</v>
      </c>
      <c r="I2582" s="16" t="str">
        <f>IF(BIASA[[#This Row],[CTN]]=BIASA[[#This Row],[AWAL]],"",BIASA[[#This Row],[CTN]])</f>
        <v/>
      </c>
    </row>
    <row r="2583" spans="1:9" x14ac:dyDescent="0.25">
      <c r="A2583" t="str">
        <f>LOWER(SUBSTITUTE(SUBSTITUTE(SUBSTITUTE(BIASA[[#This Row],[NAMA BARANG]]," ",""),"-",""),".",""))</f>
        <v>tastali38x45</v>
      </c>
      <c r="B2583" t="str">
        <f>IF(BIASA[[#This Row],[CTN]]=0,"",COUNT($B$2:$B2582)+1)</f>
        <v/>
      </c>
      <c r="C2583" t="s">
        <v>2765</v>
      </c>
      <c r="D2583" s="9" t="s">
        <v>233</v>
      </c>
      <c r="E2583">
        <f>SUM(BIASA[[#This Row],[AWAL]]-BIASA[[#This Row],[KELUAR]])</f>
        <v>0</v>
      </c>
      <c r="F2583">
        <v>0</v>
      </c>
      <c r="G2583" t="str">
        <f>IFERROR(INDEX(masuk[CTN],MATCH("B"&amp;ROW()-ROWS($A$1:$A$2),masuk[id],0)),"")</f>
        <v/>
      </c>
      <c r="H2583">
        <f>SUMIF(keluar[concat],BIASA[[#This Row],[concat]],keluar[CTN])</f>
        <v>0</v>
      </c>
      <c r="I2583" s="16" t="str">
        <f>IF(BIASA[[#This Row],[CTN]]=BIASA[[#This Row],[AWAL]],"",BIASA[[#This Row],[CTN]])</f>
        <v/>
      </c>
    </row>
    <row r="2584" spans="1:9" x14ac:dyDescent="0.25">
      <c r="A2584" t="str">
        <f>LOWER(SUBSTITUTE(SUBSTITUTE(SUBSTITUTE(BIASA[[#This Row],[NAMA BARANG]]," ",""),"-",""),".",""))</f>
        <v>tipeex0806mm</v>
      </c>
      <c r="B2584" t="str">
        <f>IF(BIASA[[#This Row],[CTN]]=0,"",COUNT($B$2:$B2583)+1)</f>
        <v/>
      </c>
      <c r="C2584" t="s">
        <v>2573</v>
      </c>
      <c r="D2584" s="9" t="s">
        <v>2857</v>
      </c>
      <c r="E2584">
        <f>SUM(BIASA[[#This Row],[AWAL]]-BIASA[[#This Row],[KELUAR]])</f>
        <v>0</v>
      </c>
      <c r="F2584">
        <v>3</v>
      </c>
      <c r="G2584" t="str">
        <f>IFERROR(INDEX(masuk[CTN],MATCH("B"&amp;ROW()-ROWS($A$1:$A$2),masuk[id],0)),"")</f>
        <v/>
      </c>
      <c r="H2584">
        <f>SUMIF(keluar[concat],BIASA[[#This Row],[concat]],keluar[CTN])</f>
        <v>3</v>
      </c>
      <c r="I2584" s="16">
        <f>IF(BIASA[[#This Row],[CTN]]=BIASA[[#This Row],[AWAL]],"",BIASA[[#This Row],[CTN]])</f>
        <v>0</v>
      </c>
    </row>
    <row r="2585" spans="1:9" x14ac:dyDescent="0.25">
      <c r="A2585" t="str">
        <f>LOWER(SUBSTITUTE(SUBSTITUTE(SUBSTITUTE(BIASA[[#This Row],[NAMA BARANG]]," ",""),"-",""),".",""))</f>
        <v>tipeex0821fr</v>
      </c>
      <c r="B2585" t="str">
        <f>IF(BIASA[[#This Row],[CTN]]=0,"",COUNT($B$2:$B2584)+1)</f>
        <v/>
      </c>
      <c r="C2585" t="s">
        <v>2766</v>
      </c>
      <c r="D2585" s="9" t="s">
        <v>207</v>
      </c>
      <c r="E2585">
        <f>SUM(BIASA[[#This Row],[AWAL]]-BIASA[[#This Row],[KELUAR]])</f>
        <v>0</v>
      </c>
      <c r="F2585">
        <v>0</v>
      </c>
      <c r="G2585" t="str">
        <f>IFERROR(INDEX(masuk[CTN],MATCH("B"&amp;ROW()-ROWS($A$1:$A$2),masuk[id],0)),"")</f>
        <v/>
      </c>
      <c r="H2585">
        <f>SUMIF(keluar[concat],BIASA[[#This Row],[concat]],keluar[CTN])</f>
        <v>0</v>
      </c>
      <c r="I2585" s="16" t="str">
        <f>IF(BIASA[[#This Row],[CTN]]=BIASA[[#This Row],[AWAL]],"",BIASA[[#This Row],[CTN]])</f>
        <v/>
      </c>
    </row>
    <row r="2586" spans="1:9" x14ac:dyDescent="0.25">
      <c r="A2586" t="str">
        <f>LOWER(SUBSTITUTE(SUBSTITUTE(SUBSTITUTE(BIASA[[#This Row],[NAMA BARANG]]," ",""),"-",""),".",""))</f>
        <v>tipeexdeboss013</v>
      </c>
      <c r="B2586" t="str">
        <f>IF(BIASA[[#This Row],[CTN]]=0,"",COUNT($B$2:$B2585)+1)</f>
        <v/>
      </c>
      <c r="C2586" t="s">
        <v>2767</v>
      </c>
      <c r="D2586" s="9" t="s">
        <v>231</v>
      </c>
      <c r="E2586">
        <f>SUM(BIASA[[#This Row],[AWAL]]-BIASA[[#This Row],[KELUAR]])</f>
        <v>0</v>
      </c>
      <c r="F2586">
        <v>0</v>
      </c>
      <c r="G2586" t="str">
        <f>IFERROR(INDEX(masuk[CTN],MATCH("B"&amp;ROW()-ROWS($A$1:$A$2),masuk[id],0)),"")</f>
        <v/>
      </c>
      <c r="H2586">
        <f>SUMIF(keluar[concat],BIASA[[#This Row],[concat]],keluar[CTN])</f>
        <v>0</v>
      </c>
      <c r="I2586" s="16" t="str">
        <f>IF(BIASA[[#This Row],[CTN]]=BIASA[[#This Row],[AWAL]],"",BIASA[[#This Row],[CTN]])</f>
        <v/>
      </c>
    </row>
    <row r="2587" spans="1:9" x14ac:dyDescent="0.25">
      <c r="A2587" t="str">
        <f>LOWER(SUBSTITUTE(SUBSTITUTE(SUBSTITUTE(BIASA[[#This Row],[NAMA BARANG]]," ",""),"-",""),".",""))</f>
        <v>tusuksurattf001</v>
      </c>
      <c r="B2587" t="str">
        <f>IF(BIASA[[#This Row],[CTN]]=0,"",COUNT($B$2:$B2586)+1)</f>
        <v/>
      </c>
      <c r="C2587" t="s">
        <v>2768</v>
      </c>
      <c r="D2587" s="9" t="s">
        <v>216</v>
      </c>
      <c r="E2587">
        <f>SUM(BIASA[[#This Row],[AWAL]]-BIASA[[#This Row],[KELUAR]])</f>
        <v>0</v>
      </c>
      <c r="F2587">
        <v>0</v>
      </c>
      <c r="G2587" t="str">
        <f>IFERROR(INDEX(masuk[CTN],MATCH("B"&amp;ROW()-ROWS($A$1:$A$2),masuk[id],0)),"")</f>
        <v/>
      </c>
      <c r="H2587">
        <f>SUMIF(keluar[concat],BIASA[[#This Row],[concat]],keluar[CTN])</f>
        <v>0</v>
      </c>
      <c r="I2587" s="16" t="str">
        <f>IF(BIASA[[#This Row],[CTN]]=BIASA[[#This Row],[AWAL]],"",BIASA[[#This Row],[CTN]])</f>
        <v/>
      </c>
    </row>
  </sheetData>
  <conditionalFormatting sqref="H3:H2587">
    <cfRule type="cellIs" dxfId="8" priority="1" operator="greaterThan">
      <formula>0</formula>
    </cfRule>
    <cfRule type="cellIs" dxfId="7" priority="2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MASUK </vt:lpstr>
      <vt:lpstr>KELUAR</vt:lpstr>
      <vt:lpstr>JK_KENKO</vt:lpstr>
      <vt:lpstr>BIASA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2022-05-14T02:10:19Z</dcterms:modified>
</cp:coreProperties>
</file>