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KAP PEMBUKUAN PAJAK 2023\Brg Retur toko\"/>
    </mc:Choice>
  </mc:AlternateContent>
  <bookViews>
    <workbookView xWindow="0" yWindow="0" windowWidth="20700" windowHeight="8070"/>
  </bookViews>
  <sheets>
    <sheet name="NOTA RETUR" sheetId="1" r:id="rId1"/>
    <sheet name="HITUNG FP RETUR" sheetId="2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" l="1"/>
  <c r="E4" i="2"/>
  <c r="E14" i="1" l="1"/>
  <c r="B14" i="1"/>
  <c r="E21" i="2"/>
  <c r="G21" i="2" s="1"/>
  <c r="E9" i="2"/>
  <c r="E3" i="2"/>
  <c r="G23" i="2" l="1"/>
  <c r="I21" i="2"/>
  <c r="H21" i="2"/>
  <c r="E22" i="2"/>
  <c r="G22" i="2" s="1"/>
  <c r="E23" i="2"/>
  <c r="G3" i="2"/>
  <c r="G4" i="2"/>
  <c r="G9" i="2"/>
  <c r="E10" i="2"/>
  <c r="G10" i="2" s="1"/>
  <c r="J21" i="2" l="1"/>
  <c r="I23" i="2"/>
  <c r="H22" i="2"/>
  <c r="J22" i="2" s="1"/>
  <c r="I22" i="2"/>
  <c r="H10" i="2"/>
  <c r="J10" i="2" s="1"/>
  <c r="I10" i="2"/>
  <c r="E11" i="2"/>
  <c r="H4" i="2"/>
  <c r="J4" i="2" s="1"/>
  <c r="I4" i="2"/>
  <c r="G5" i="2"/>
  <c r="I3" i="2"/>
  <c r="H3" i="2"/>
  <c r="G11" i="2"/>
  <c r="I9" i="2"/>
  <c r="I11" i="2" s="1"/>
  <c r="H9" i="2"/>
  <c r="E5" i="2"/>
  <c r="I5" i="2" l="1"/>
  <c r="F14" i="1"/>
  <c r="J23" i="2"/>
  <c r="H23" i="2"/>
  <c r="H24" i="2" s="1"/>
  <c r="H11" i="2"/>
  <c r="J9" i="2"/>
  <c r="J11" i="2" s="1"/>
  <c r="H5" i="2"/>
  <c r="J3" i="2"/>
  <c r="J5" i="2" s="1"/>
  <c r="H12" i="2"/>
  <c r="H6" i="2" l="1"/>
  <c r="E15" i="2" l="1"/>
  <c r="E16" i="2" s="1"/>
  <c r="E27" i="2" l="1"/>
  <c r="G16" i="2"/>
  <c r="G15" i="2"/>
  <c r="E28" i="2" l="1"/>
  <c r="G28" i="2" s="1"/>
  <c r="G27" i="2"/>
  <c r="G17" i="2"/>
  <c r="I15" i="2"/>
  <c r="H15" i="2"/>
  <c r="E29" i="2"/>
  <c r="H16" i="2"/>
  <c r="J16" i="2" s="1"/>
  <c r="I16" i="2"/>
  <c r="E17" i="2"/>
  <c r="G32" i="2" l="1"/>
  <c r="H28" i="2"/>
  <c r="J28" i="2" s="1"/>
  <c r="I28" i="2"/>
  <c r="G29" i="2"/>
  <c r="H27" i="2"/>
  <c r="I27" i="2"/>
  <c r="H17" i="2"/>
  <c r="J15" i="2"/>
  <c r="J17" i="2" s="1"/>
  <c r="I17" i="2"/>
  <c r="H32" i="2" l="1"/>
  <c r="H18" i="2"/>
  <c r="H29" i="2"/>
  <c r="I29" i="2"/>
  <c r="H30" i="2"/>
  <c r="J27" i="2"/>
  <c r="J29" i="2" s="1"/>
  <c r="G18" i="1" l="1"/>
  <c r="G17" i="1"/>
  <c r="G16" i="1"/>
  <c r="G15" i="1"/>
  <c r="G14" i="1" l="1"/>
  <c r="G19" i="1" s="1"/>
  <c r="G21" i="1" l="1"/>
  <c r="G22" i="1" s="1"/>
</calcChain>
</file>

<file path=xl/sharedStrings.xml><?xml version="1.0" encoding="utf-8"?>
<sst xmlns="http://schemas.openxmlformats.org/spreadsheetml/2006/main" count="81" uniqueCount="40">
  <si>
    <t>NOTA RETUR</t>
  </si>
  <si>
    <t>PEMBELI</t>
  </si>
  <si>
    <t>Nama</t>
  </si>
  <si>
    <t>Alamat</t>
  </si>
  <si>
    <t>NPWP</t>
  </si>
  <si>
    <t>KEPADA PENJUAL</t>
  </si>
  <si>
    <t>No.</t>
  </si>
  <si>
    <t>Macam dan Jenis Barang Kena Pajak</t>
  </si>
  <si>
    <t>Jumlah</t>
  </si>
  <si>
    <t>Harga Satuan menurut Faktur Pajak (Rp.)</t>
  </si>
  <si>
    <t>Harga BKP yang dikembalikan (Rp.)</t>
  </si>
  <si>
    <t>Jumlah Harga Jual</t>
  </si>
  <si>
    <t>Dikurangi Potongan Harga</t>
  </si>
  <si>
    <t>Jumlah Harga BKP yang dikembalikan</t>
  </si>
  <si>
    <t>Pajak Pertambahan Nilai yang diminta kembali :</t>
  </si>
  <si>
    <t>Pajak Penjualan Atas Barang Mewah yang diminta kembali :</t>
  </si>
  <si>
    <t>Lembar ke-1 : untuk Pengusaha Kena Pajak yang menerbitkan Faktur Pajak.</t>
  </si>
  <si>
    <t>Lembar ke-2 : untuk Pembeli.</t>
  </si>
  <si>
    <t>:</t>
  </si>
  <si>
    <t>CV ARTO MORO</t>
  </si>
  <si>
    <t>JL. INDUSTRI BLOK XX NO. 903, MUKTIHARJO LOR, KOTA SEMARANG</t>
  </si>
  <si>
    <t>82.742.864.0-518.000</t>
  </si>
  <si>
    <t>BANYAK BARANG</t>
  </si>
  <si>
    <t>NAMA BARANG</t>
  </si>
  <si>
    <t>HRG. SATUAN</t>
  </si>
  <si>
    <t>TOTAL</t>
  </si>
  <si>
    <t>DPP</t>
  </si>
  <si>
    <t>PPN</t>
  </si>
  <si>
    <t>HRG SAT DPP</t>
  </si>
  <si>
    <t>Nomor :  R09666156</t>
  </si>
  <si>
    <t xml:space="preserve">Atas Faktur Pajak Nomor : 010.008-23.09666156     </t>
  </si>
  <si>
    <t xml:space="preserve"> Tanggal : 06/07/2023</t>
  </si>
  <si>
    <t>CV WISUDA</t>
  </si>
  <si>
    <t>JL. OVERSTE ISDIMAN No. 23 RT : 004 RW : 004 Kel. PURWOKERTO LOR Kec. PURWOKERTO TIMUR</t>
  </si>
  <si>
    <t>Kota/Kab. PURWOKERTO JAWA TENGAH</t>
  </si>
  <si>
    <t>01.848.507.8-521.000</t>
  </si>
  <si>
    <t>LABEL HARGA JOYKO LB-2RL</t>
  </si>
  <si>
    <t>R09666156</t>
  </si>
  <si>
    <t xml:space="preserve">Purwokerto, </t>
  </si>
  <si>
    <t>( CV WISUDA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</si>
</sst>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3" formatCode="_-* #,##0.00_-;\-* #,##0.00_-;_-* &quot;-&quot;??_-;_-@_-"/>
    <numFmt numFmtId="164" formatCode="[$-13809]dd/mm/yyyy;@"/>
  </numFmts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name val="Arial Narrow"/>
      <family val="2"/>
    </font>
    <font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u val="singleAccounting"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1" fontId="6" fillId="0" borderId="0" applyFont="0" applyFill="0" applyBorder="0" applyAlignment="0" applyProtection="0"/>
  </cellStyleXfs>
  <cellXfs count="8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quotePrefix="1" applyBorder="1" applyAlignment="1">
      <alignment vertical="center"/>
    </xf>
    <xf numFmtId="0" fontId="0" fillId="0" borderId="0" xfId="0" applyBorder="1" applyAlignment="1">
      <alignment horizontal="right" vertical="center"/>
    </xf>
    <xf numFmtId="16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41" fontId="0" fillId="0" borderId="13" xfId="0" applyNumberFormat="1" applyBorder="1" applyAlignment="1">
      <alignment vertical="center"/>
    </xf>
    <xf numFmtId="41" fontId="0" fillId="0" borderId="14" xfId="0" applyNumberFormat="1" applyBorder="1" applyAlignment="1">
      <alignment vertical="center"/>
    </xf>
    <xf numFmtId="41" fontId="0" fillId="0" borderId="15" xfId="0" applyNumberFormat="1" applyBorder="1" applyAlignment="1">
      <alignment vertical="center"/>
    </xf>
    <xf numFmtId="41" fontId="0" fillId="0" borderId="3" xfId="0" applyNumberFormat="1" applyBorder="1" applyAlignment="1">
      <alignment vertical="center"/>
    </xf>
    <xf numFmtId="41" fontId="0" fillId="0" borderId="0" xfId="0" applyNumberFormat="1" applyBorder="1" applyAlignment="1">
      <alignment vertical="center"/>
    </xf>
    <xf numFmtId="41" fontId="0" fillId="0" borderId="8" xfId="0" applyNumberForma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41" fontId="5" fillId="0" borderId="13" xfId="0" applyNumberFormat="1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41" fontId="5" fillId="0" borderId="14" xfId="0" applyNumberFormat="1" applyFont="1" applyBorder="1" applyAlignment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41" fontId="5" fillId="0" borderId="15" xfId="0" applyNumberFormat="1" applyFont="1" applyBorder="1" applyAlignment="1">
      <alignment vertical="center"/>
    </xf>
    <xf numFmtId="0" fontId="5" fillId="0" borderId="3" xfId="0" quotePrefix="1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41" fontId="5" fillId="0" borderId="3" xfId="1" applyFont="1" applyBorder="1" applyAlignment="1">
      <alignment vertical="center"/>
    </xf>
    <xf numFmtId="41" fontId="5" fillId="0" borderId="3" xfId="1" applyNumberFormat="1" applyFont="1" applyBorder="1" applyAlignment="1">
      <alignment vertical="center"/>
    </xf>
    <xf numFmtId="41" fontId="5" fillId="0" borderId="3" xfId="0" applyNumberFormat="1" applyFont="1" applyBorder="1" applyAlignment="1">
      <alignment vertical="center"/>
    </xf>
    <xf numFmtId="41" fontId="5" fillId="0" borderId="4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41" fontId="7" fillId="0" borderId="0" xfId="1" applyFont="1" applyBorder="1" applyAlignment="1">
      <alignment vertical="center"/>
    </xf>
    <xf numFmtId="41" fontId="7" fillId="0" borderId="0" xfId="1" applyNumberFormat="1" applyFont="1" applyBorder="1" applyAlignment="1">
      <alignment vertical="center"/>
    </xf>
    <xf numFmtId="41" fontId="7" fillId="0" borderId="0" xfId="0" applyNumberFormat="1" applyFont="1" applyBorder="1" applyAlignment="1">
      <alignment vertical="center"/>
    </xf>
    <xf numFmtId="41" fontId="7" fillId="0" borderId="6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43" fontId="5" fillId="0" borderId="0" xfId="0" applyNumberFormat="1" applyFont="1" applyFill="1" applyBorder="1" applyAlignment="1">
      <alignment vertical="center"/>
    </xf>
    <xf numFmtId="41" fontId="5" fillId="0" borderId="0" xfId="1" applyFont="1" applyBorder="1" applyAlignment="1">
      <alignment vertical="center"/>
    </xf>
    <xf numFmtId="41" fontId="5" fillId="0" borderId="0" xfId="1" applyNumberFormat="1" applyFont="1" applyBorder="1" applyAlignment="1">
      <alignment vertical="center"/>
    </xf>
    <xf numFmtId="41" fontId="5" fillId="0" borderId="0" xfId="0" applyNumberFormat="1" applyFont="1" applyBorder="1" applyAlignment="1">
      <alignment vertical="center"/>
    </xf>
    <xf numFmtId="41" fontId="5" fillId="0" borderId="6" xfId="0" applyNumberFormat="1" applyFont="1" applyBorder="1" applyAlignment="1">
      <alignment vertical="center"/>
    </xf>
    <xf numFmtId="41" fontId="8" fillId="0" borderId="0" xfId="1" applyNumberFormat="1" applyFont="1" applyBorder="1" applyAlignment="1">
      <alignment vertical="center"/>
    </xf>
    <xf numFmtId="41" fontId="8" fillId="0" borderId="0" xfId="0" applyNumberFormat="1" applyFont="1" applyBorder="1" applyAlignment="1">
      <alignment vertical="center"/>
    </xf>
    <xf numFmtId="41" fontId="8" fillId="0" borderId="6" xfId="0" applyNumberFormat="1" applyFont="1" applyBorder="1" applyAlignment="1">
      <alignment vertical="center"/>
    </xf>
    <xf numFmtId="41" fontId="5" fillId="0" borderId="6" xfId="1" applyNumberFormat="1" applyFont="1" applyBorder="1" applyAlignment="1">
      <alignment vertical="center"/>
    </xf>
    <xf numFmtId="0" fontId="5" fillId="0" borderId="0" xfId="0" quotePrefix="1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41" fontId="5" fillId="0" borderId="8" xfId="0" applyNumberFormat="1" applyFont="1" applyBorder="1" applyAlignment="1">
      <alignment vertical="center"/>
    </xf>
    <xf numFmtId="41" fontId="5" fillId="0" borderId="9" xfId="0" applyNumberFormat="1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0" xfId="0" applyFont="1" applyFill="1" applyBorder="1" applyAlignme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right" vertical="center"/>
    </xf>
    <xf numFmtId="0" fontId="0" fillId="0" borderId="8" xfId="0" applyFont="1" applyBorder="1" applyAlignment="1">
      <alignment horizontal="right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3" workbookViewId="0">
      <selection activeCell="G22" sqref="G22"/>
    </sheetView>
  </sheetViews>
  <sheetFormatPr defaultRowHeight="15" x14ac:dyDescent="0.25"/>
  <cols>
    <col min="1" max="1" width="4.7109375" style="1" customWidth="1"/>
    <col min="2" max="2" width="3.7109375" style="1" customWidth="1"/>
    <col min="3" max="3" width="1.7109375" style="1" customWidth="1"/>
    <col min="4" max="4" width="45.7109375" style="1" customWidth="1"/>
    <col min="5" max="5" width="8.28515625" style="1" customWidth="1"/>
    <col min="6" max="7" width="20.7109375" style="1" customWidth="1"/>
    <col min="8" max="16384" width="9.140625" style="1"/>
  </cols>
  <sheetData>
    <row r="1" spans="1:7" ht="17.25" x14ac:dyDescent="0.25">
      <c r="A1" s="75" t="s">
        <v>0</v>
      </c>
      <c r="B1" s="76"/>
      <c r="C1" s="76"/>
      <c r="D1" s="76"/>
      <c r="E1" s="76"/>
      <c r="F1" s="76"/>
      <c r="G1" s="77"/>
    </row>
    <row r="2" spans="1:7" s="24" customFormat="1" x14ac:dyDescent="0.25">
      <c r="A2" s="78" t="s">
        <v>29</v>
      </c>
      <c r="B2" s="79"/>
      <c r="C2" s="79"/>
      <c r="D2" s="79"/>
      <c r="E2" s="79"/>
      <c r="F2" s="79"/>
      <c r="G2" s="80"/>
    </row>
    <row r="3" spans="1:7" s="24" customFormat="1" x14ac:dyDescent="0.25">
      <c r="A3" s="81" t="s">
        <v>30</v>
      </c>
      <c r="B3" s="82"/>
      <c r="C3" s="82"/>
      <c r="D3" s="82"/>
      <c r="E3" s="82"/>
      <c r="F3" s="25" t="s">
        <v>31</v>
      </c>
      <c r="G3" s="26"/>
    </row>
    <row r="4" spans="1:7" x14ac:dyDescent="0.25">
      <c r="A4" s="22" t="s">
        <v>1</v>
      </c>
      <c r="B4" s="15"/>
      <c r="C4" s="15"/>
      <c r="D4" s="3"/>
      <c r="E4" s="3"/>
      <c r="F4" s="3"/>
      <c r="G4" s="4"/>
    </row>
    <row r="5" spans="1:7" x14ac:dyDescent="0.25">
      <c r="A5" s="5" t="s">
        <v>2</v>
      </c>
      <c r="B5" s="6"/>
      <c r="C5" s="18" t="s">
        <v>18</v>
      </c>
      <c r="D5" s="6" t="s">
        <v>32</v>
      </c>
      <c r="E5" s="6"/>
      <c r="F5" s="6"/>
      <c r="G5" s="7"/>
    </row>
    <row r="6" spans="1:7" x14ac:dyDescent="0.25">
      <c r="A6" s="5" t="s">
        <v>3</v>
      </c>
      <c r="B6" s="6"/>
      <c r="C6" s="18" t="s">
        <v>18</v>
      </c>
      <c r="D6" s="6" t="s">
        <v>33</v>
      </c>
      <c r="E6" s="6"/>
      <c r="F6" s="6"/>
      <c r="G6" s="7"/>
    </row>
    <row r="7" spans="1:7" x14ac:dyDescent="0.25">
      <c r="A7" s="5"/>
      <c r="B7" s="6"/>
      <c r="C7" s="18"/>
      <c r="D7" s="6" t="s">
        <v>34</v>
      </c>
      <c r="E7" s="6"/>
      <c r="F7" s="6"/>
      <c r="G7" s="7"/>
    </row>
    <row r="8" spans="1:7" x14ac:dyDescent="0.25">
      <c r="A8" s="5" t="s">
        <v>4</v>
      </c>
      <c r="B8" s="6"/>
      <c r="C8" s="18" t="s">
        <v>18</v>
      </c>
      <c r="D8" s="6" t="s">
        <v>35</v>
      </c>
      <c r="E8" s="6"/>
      <c r="F8" s="6"/>
      <c r="G8" s="7"/>
    </row>
    <row r="9" spans="1:7" x14ac:dyDescent="0.25">
      <c r="A9" s="23" t="s">
        <v>5</v>
      </c>
      <c r="B9" s="16"/>
      <c r="C9" s="16"/>
      <c r="D9" s="6"/>
      <c r="E9" s="6"/>
      <c r="F9" s="6"/>
      <c r="G9" s="7"/>
    </row>
    <row r="10" spans="1:7" x14ac:dyDescent="0.25">
      <c r="A10" s="5" t="s">
        <v>2</v>
      </c>
      <c r="B10" s="6"/>
      <c r="C10" s="18" t="s">
        <v>18</v>
      </c>
      <c r="D10" s="6" t="s">
        <v>19</v>
      </c>
      <c r="E10" s="6"/>
      <c r="F10" s="6"/>
      <c r="G10" s="7"/>
    </row>
    <row r="11" spans="1:7" x14ac:dyDescent="0.25">
      <c r="A11" s="5" t="s">
        <v>3</v>
      </c>
      <c r="B11" s="6"/>
      <c r="C11" s="18" t="s">
        <v>18</v>
      </c>
      <c r="D11" s="6" t="s">
        <v>20</v>
      </c>
      <c r="E11" s="6"/>
      <c r="F11" s="6"/>
      <c r="G11" s="7"/>
    </row>
    <row r="12" spans="1:7" x14ac:dyDescent="0.25">
      <c r="A12" s="8" t="s">
        <v>4</v>
      </c>
      <c r="B12" s="9"/>
      <c r="C12" s="18" t="s">
        <v>18</v>
      </c>
      <c r="D12" s="9" t="s">
        <v>21</v>
      </c>
      <c r="E12" s="9"/>
      <c r="F12" s="9"/>
      <c r="G12" s="10"/>
    </row>
    <row r="13" spans="1:7" s="2" customFormat="1" ht="45" x14ac:dyDescent="0.25">
      <c r="A13" s="17" t="s">
        <v>6</v>
      </c>
      <c r="B13" s="11"/>
      <c r="C13" s="12"/>
      <c r="D13" s="13" t="s">
        <v>7</v>
      </c>
      <c r="E13" s="17" t="s">
        <v>8</v>
      </c>
      <c r="F13" s="17" t="s">
        <v>9</v>
      </c>
      <c r="G13" s="17" t="s">
        <v>10</v>
      </c>
    </row>
    <row r="14" spans="1:7" x14ac:dyDescent="0.2">
      <c r="A14" s="33">
        <v>1</v>
      </c>
      <c r="B14" s="74" t="str">
        <f>'HITUNG FP RETUR'!C3</f>
        <v>LABEL HARGA JOYKO LB-2RL</v>
      </c>
      <c r="C14" s="34"/>
      <c r="D14" s="35"/>
      <c r="E14" s="33">
        <f>'HITUNG FP RETUR'!B3</f>
        <v>80</v>
      </c>
      <c r="F14" s="36">
        <f>'HITUNG FP RETUR'!I3</f>
        <v>1846.8468468468466</v>
      </c>
      <c r="G14" s="36">
        <f>E14*F14</f>
        <v>147747.74774774772</v>
      </c>
    </row>
    <row r="15" spans="1:7" x14ac:dyDescent="0.2">
      <c r="A15" s="37"/>
      <c r="B15" s="74"/>
      <c r="C15" s="38"/>
      <c r="D15" s="39"/>
      <c r="E15" s="37"/>
      <c r="F15" s="40"/>
      <c r="G15" s="40">
        <f t="shared" ref="G15:G18" si="0">E15*F15</f>
        <v>0</v>
      </c>
    </row>
    <row r="16" spans="1:7" x14ac:dyDescent="0.25">
      <c r="A16" s="37"/>
      <c r="B16" s="52"/>
      <c r="C16" s="38"/>
      <c r="D16" s="39"/>
      <c r="E16" s="37"/>
      <c r="F16" s="40"/>
      <c r="G16" s="40">
        <f t="shared" si="0"/>
        <v>0</v>
      </c>
    </row>
    <row r="17" spans="1:7" x14ac:dyDescent="0.25">
      <c r="A17" s="37"/>
      <c r="B17" s="52"/>
      <c r="C17" s="38"/>
      <c r="D17" s="39"/>
      <c r="E17" s="37"/>
      <c r="F17" s="40"/>
      <c r="G17" s="40">
        <f t="shared" si="0"/>
        <v>0</v>
      </c>
    </row>
    <row r="18" spans="1:7" x14ac:dyDescent="0.25">
      <c r="A18" s="41"/>
      <c r="B18" s="69"/>
      <c r="C18" s="42"/>
      <c r="D18" s="43"/>
      <c r="E18" s="41"/>
      <c r="F18" s="44"/>
      <c r="G18" s="44">
        <f t="shared" si="0"/>
        <v>0</v>
      </c>
    </row>
    <row r="19" spans="1:7" x14ac:dyDescent="0.25">
      <c r="A19" s="14" t="s">
        <v>11</v>
      </c>
      <c r="B19" s="3"/>
      <c r="C19" s="3"/>
      <c r="D19" s="3"/>
      <c r="E19" s="3"/>
      <c r="F19" s="30"/>
      <c r="G19" s="27">
        <f>SUM(G14:G18)</f>
        <v>147747.74774774772</v>
      </c>
    </row>
    <row r="20" spans="1:7" x14ac:dyDescent="0.25">
      <c r="A20" s="5" t="s">
        <v>12</v>
      </c>
      <c r="B20" s="6"/>
      <c r="C20" s="6"/>
      <c r="D20" s="6"/>
      <c r="E20" s="6"/>
      <c r="F20" s="31"/>
      <c r="G20" s="28">
        <f>G19*10%</f>
        <v>14774.774774774773</v>
      </c>
    </row>
    <row r="21" spans="1:7" x14ac:dyDescent="0.25">
      <c r="A21" s="8" t="s">
        <v>13</v>
      </c>
      <c r="B21" s="9"/>
      <c r="C21" s="9"/>
      <c r="D21" s="9"/>
      <c r="E21" s="9"/>
      <c r="F21" s="32"/>
      <c r="G21" s="29">
        <f>G19-G20</f>
        <v>132972.97297297296</v>
      </c>
    </row>
    <row r="22" spans="1:7" x14ac:dyDescent="0.25">
      <c r="A22" s="14" t="s">
        <v>14</v>
      </c>
      <c r="B22" s="3"/>
      <c r="C22" s="3"/>
      <c r="D22" s="3"/>
      <c r="E22" s="3"/>
      <c r="F22" s="30"/>
      <c r="G22" s="27">
        <f>G21*11%</f>
        <v>14627.027027027025</v>
      </c>
    </row>
    <row r="23" spans="1:7" x14ac:dyDescent="0.25">
      <c r="A23" s="8" t="s">
        <v>15</v>
      </c>
      <c r="B23" s="9"/>
      <c r="C23" s="9"/>
      <c r="D23" s="9"/>
      <c r="E23" s="9"/>
      <c r="F23" s="32"/>
      <c r="G23" s="29"/>
    </row>
    <row r="24" spans="1:7" x14ac:dyDescent="0.25">
      <c r="A24" s="5"/>
      <c r="B24" s="6"/>
      <c r="C24" s="6"/>
      <c r="D24" s="6"/>
      <c r="E24" s="6"/>
      <c r="F24" s="19" t="s">
        <v>38</v>
      </c>
      <c r="G24" s="20">
        <v>45178</v>
      </c>
    </row>
    <row r="25" spans="1:7" ht="12.6" customHeight="1" x14ac:dyDescent="0.25">
      <c r="A25" s="5"/>
      <c r="B25" s="6"/>
      <c r="C25" s="6"/>
      <c r="D25" s="6"/>
      <c r="E25" s="6"/>
      <c r="F25" s="6"/>
      <c r="G25" s="7"/>
    </row>
    <row r="26" spans="1:7" ht="12.6" customHeight="1" x14ac:dyDescent="0.25">
      <c r="A26" s="5"/>
      <c r="B26" s="6"/>
      <c r="C26" s="6"/>
      <c r="D26" s="6"/>
      <c r="E26" s="6"/>
      <c r="F26" s="6"/>
      <c r="G26" s="7"/>
    </row>
    <row r="27" spans="1:7" x14ac:dyDescent="0.25">
      <c r="A27" s="5"/>
      <c r="B27" s="6"/>
      <c r="C27" s="6"/>
      <c r="D27" s="6"/>
      <c r="E27" s="6"/>
      <c r="F27" s="6"/>
      <c r="G27" s="21" t="s">
        <v>39</v>
      </c>
    </row>
    <row r="28" spans="1:7" x14ac:dyDescent="0.25">
      <c r="A28" s="14" t="s">
        <v>16</v>
      </c>
      <c r="B28" s="3"/>
      <c r="C28" s="3"/>
      <c r="D28" s="3"/>
      <c r="E28" s="3"/>
      <c r="F28" s="3"/>
      <c r="G28" s="4"/>
    </row>
    <row r="29" spans="1:7" x14ac:dyDescent="0.25">
      <c r="A29" s="8" t="s">
        <v>17</v>
      </c>
      <c r="B29" s="9"/>
      <c r="C29" s="9"/>
      <c r="D29" s="9"/>
      <c r="E29" s="9"/>
      <c r="F29" s="9"/>
      <c r="G29" s="10"/>
    </row>
    <row r="31" spans="1:7" x14ac:dyDescent="0.25">
      <c r="G31" s="1">
        <v>132973</v>
      </c>
    </row>
  </sheetData>
  <mergeCells count="3">
    <mergeCell ref="A1:G1"/>
    <mergeCell ref="A2:G2"/>
    <mergeCell ref="A3:E3"/>
  </mergeCells>
  <pageMargins left="0.12" right="0.12" top="0.14000000000000001" bottom="6.55" header="0.12" footer="0.12"/>
  <pageSetup paperSize="14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E4" sqref="E4"/>
    </sheetView>
  </sheetViews>
  <sheetFormatPr defaultRowHeight="15" x14ac:dyDescent="0.25"/>
  <cols>
    <col min="1" max="1" width="3.7109375" customWidth="1"/>
    <col min="2" max="2" width="18.28515625" customWidth="1"/>
    <col min="3" max="3" width="48.85546875" bestFit="1" customWidth="1"/>
    <col min="4" max="4" width="15.7109375" customWidth="1"/>
    <col min="5" max="5" width="13.28515625" customWidth="1"/>
    <col min="6" max="6" width="5.7109375" customWidth="1"/>
    <col min="7" max="8" width="13.28515625" customWidth="1"/>
    <col min="9" max="9" width="15.7109375" customWidth="1"/>
    <col min="10" max="10" width="13.28515625" customWidth="1"/>
  </cols>
  <sheetData>
    <row r="1" spans="1:10" x14ac:dyDescent="0.25">
      <c r="A1" s="73" t="s">
        <v>37</v>
      </c>
      <c r="B1" s="45"/>
      <c r="C1" s="46"/>
      <c r="D1" s="47"/>
      <c r="E1" s="47"/>
      <c r="F1" s="47"/>
      <c r="G1" s="48"/>
      <c r="H1" s="49"/>
      <c r="I1" s="49"/>
      <c r="J1" s="50"/>
    </row>
    <row r="2" spans="1:10" x14ac:dyDescent="0.25">
      <c r="A2" s="52">
        <v>1</v>
      </c>
      <c r="B2" s="53" t="s">
        <v>22</v>
      </c>
      <c r="C2" s="53" t="s">
        <v>23</v>
      </c>
      <c r="D2" s="54" t="s">
        <v>24</v>
      </c>
      <c r="E2" s="54" t="s">
        <v>25</v>
      </c>
      <c r="F2" s="54"/>
      <c r="G2" s="55" t="s">
        <v>26</v>
      </c>
      <c r="H2" s="56" t="s">
        <v>27</v>
      </c>
      <c r="I2" s="56" t="s">
        <v>28</v>
      </c>
      <c r="J2" s="57"/>
    </row>
    <row r="3" spans="1:10" x14ac:dyDescent="0.25">
      <c r="A3" s="52"/>
      <c r="B3" s="51">
        <v>80</v>
      </c>
      <c r="C3" s="58" t="s">
        <v>36</v>
      </c>
      <c r="D3" s="59">
        <v>2050</v>
      </c>
      <c r="E3" s="60">
        <f>D3*B3</f>
        <v>164000</v>
      </c>
      <c r="F3" s="60"/>
      <c r="G3" s="61">
        <f>E3/1.11</f>
        <v>147747.74774774772</v>
      </c>
      <c r="H3" s="62">
        <f>G3*11%</f>
        <v>16252.25225225225</v>
      </c>
      <c r="I3" s="62">
        <f>G3/B3</f>
        <v>1846.8468468468466</v>
      </c>
      <c r="J3" s="63">
        <f>H3/B3</f>
        <v>203.15315315315314</v>
      </c>
    </row>
    <row r="4" spans="1:10" x14ac:dyDescent="0.25">
      <c r="A4" s="52"/>
      <c r="B4" s="51"/>
      <c r="C4" s="51"/>
      <c r="D4" s="60"/>
      <c r="E4" s="60">
        <f>E3*10%</f>
        <v>16400</v>
      </c>
      <c r="F4" s="60"/>
      <c r="G4" s="64">
        <f>E4/1.11</f>
        <v>14774.774774774773</v>
      </c>
      <c r="H4" s="65">
        <f>G4*11%</f>
        <v>1625.2252252252249</v>
      </c>
      <c r="I4" s="65">
        <f>G4/B3</f>
        <v>184.68468468468467</v>
      </c>
      <c r="J4" s="66">
        <f>H4/B3</f>
        <v>20.31531531531531</v>
      </c>
    </row>
    <row r="5" spans="1:10" x14ac:dyDescent="0.25">
      <c r="A5" s="52"/>
      <c r="B5" s="51"/>
      <c r="C5" s="51"/>
      <c r="D5" s="60" t="s">
        <v>25</v>
      </c>
      <c r="E5" s="60">
        <f>E3-E4</f>
        <v>147600</v>
      </c>
      <c r="F5" s="60"/>
      <c r="G5" s="61">
        <f>G3-G4</f>
        <v>132972.97297297296</v>
      </c>
      <c r="H5" s="61">
        <f>H3-H4</f>
        <v>14627.027027027025</v>
      </c>
      <c r="I5" s="61">
        <f>I3-I4</f>
        <v>1662.1621621621618</v>
      </c>
      <c r="J5" s="67">
        <f>J3-J4</f>
        <v>182.83783783783784</v>
      </c>
    </row>
    <row r="6" spans="1:10" x14ac:dyDescent="0.25">
      <c r="A6" s="52"/>
      <c r="B6" s="51"/>
      <c r="C6" s="51"/>
      <c r="D6" s="60"/>
      <c r="E6" s="60"/>
      <c r="F6" s="60"/>
      <c r="G6" s="61"/>
      <c r="H6" s="62">
        <f>G5+H5</f>
        <v>147599.99999999997</v>
      </c>
      <c r="I6" s="62"/>
      <c r="J6" s="63"/>
    </row>
    <row r="7" spans="1:10" x14ac:dyDescent="0.25">
      <c r="A7" s="52"/>
      <c r="B7" s="68"/>
      <c r="C7" s="51"/>
      <c r="D7" s="60"/>
      <c r="E7" s="60"/>
      <c r="F7" s="60"/>
      <c r="G7" s="61"/>
      <c r="H7" s="62"/>
      <c r="I7" s="62"/>
      <c r="J7" s="63"/>
    </row>
    <row r="8" spans="1:10" x14ac:dyDescent="0.25">
      <c r="A8" s="52">
        <v>2</v>
      </c>
      <c r="B8" s="53" t="s">
        <v>22</v>
      </c>
      <c r="C8" s="53" t="s">
        <v>23</v>
      </c>
      <c r="D8" s="54" t="s">
        <v>24</v>
      </c>
      <c r="E8" s="54" t="s">
        <v>25</v>
      </c>
      <c r="F8" s="54"/>
      <c r="G8" s="55" t="s">
        <v>26</v>
      </c>
      <c r="H8" s="56" t="s">
        <v>27</v>
      </c>
      <c r="I8" s="56" t="s">
        <v>28</v>
      </c>
      <c r="J8" s="57"/>
    </row>
    <row r="9" spans="1:10" x14ac:dyDescent="0.25">
      <c r="A9" s="52"/>
      <c r="B9" s="51"/>
      <c r="C9" s="58"/>
      <c r="D9" s="59"/>
      <c r="E9" s="60">
        <f t="shared" ref="E9" si="0">D9*B9</f>
        <v>0</v>
      </c>
      <c r="F9" s="60"/>
      <c r="G9" s="61">
        <f t="shared" ref="G9" si="1">E9/1.11</f>
        <v>0</v>
      </c>
      <c r="H9" s="62">
        <f t="shared" ref="H9" si="2">G9*11%</f>
        <v>0</v>
      </c>
      <c r="I9" s="62" t="e">
        <f t="shared" ref="I9" si="3">G9/B9</f>
        <v>#DIV/0!</v>
      </c>
      <c r="J9" s="63" t="e">
        <f t="shared" ref="J9" si="4">H9/B9</f>
        <v>#DIV/0!</v>
      </c>
    </row>
    <row r="10" spans="1:10" x14ac:dyDescent="0.25">
      <c r="A10" s="52"/>
      <c r="B10" s="51"/>
      <c r="C10" s="51"/>
      <c r="D10" s="60"/>
      <c r="E10" s="60">
        <f>E9*12.5%</f>
        <v>0</v>
      </c>
      <c r="F10" s="60"/>
      <c r="G10" s="64">
        <f>E10/1.11</f>
        <v>0</v>
      </c>
      <c r="H10" s="65">
        <f>G10*11%</f>
        <v>0</v>
      </c>
      <c r="I10" s="65" t="e">
        <f>G10/B9</f>
        <v>#DIV/0!</v>
      </c>
      <c r="J10" s="66" t="e">
        <f>H10/B9</f>
        <v>#DIV/0!</v>
      </c>
    </row>
    <row r="11" spans="1:10" x14ac:dyDescent="0.25">
      <c r="A11" s="52"/>
      <c r="B11" s="51"/>
      <c r="C11" s="51"/>
      <c r="D11" s="60" t="s">
        <v>25</v>
      </c>
      <c r="E11" s="60">
        <f>E9-E10</f>
        <v>0</v>
      </c>
      <c r="F11" s="60"/>
      <c r="G11" s="61">
        <f>G9-G10</f>
        <v>0</v>
      </c>
      <c r="H11" s="61">
        <f>H9-H10</f>
        <v>0</v>
      </c>
      <c r="I11" s="61" t="e">
        <f>I9-I10</f>
        <v>#DIV/0!</v>
      </c>
      <c r="J11" s="67" t="e">
        <f>J9-J10</f>
        <v>#DIV/0!</v>
      </c>
    </row>
    <row r="12" spans="1:10" x14ac:dyDescent="0.25">
      <c r="A12" s="52"/>
      <c r="B12" s="51"/>
      <c r="C12" s="51"/>
      <c r="D12" s="60"/>
      <c r="E12" s="60"/>
      <c r="F12" s="60"/>
      <c r="G12" s="61"/>
      <c r="H12" s="62">
        <f>G11+H11</f>
        <v>0</v>
      </c>
      <c r="I12" s="62"/>
      <c r="J12" s="63"/>
    </row>
    <row r="13" spans="1:10" x14ac:dyDescent="0.25">
      <c r="A13" s="52"/>
      <c r="B13" s="68"/>
      <c r="C13" s="51"/>
      <c r="D13" s="60"/>
      <c r="E13" s="60"/>
      <c r="F13" s="60"/>
      <c r="G13" s="61"/>
      <c r="H13" s="62"/>
      <c r="I13" s="62"/>
      <c r="J13" s="63"/>
    </row>
    <row r="14" spans="1:10" x14ac:dyDescent="0.25">
      <c r="A14" s="52">
        <v>3</v>
      </c>
      <c r="B14" s="53" t="s">
        <v>22</v>
      </c>
      <c r="C14" s="53" t="s">
        <v>23</v>
      </c>
      <c r="D14" s="54" t="s">
        <v>24</v>
      </c>
      <c r="E14" s="54" t="s">
        <v>25</v>
      </c>
      <c r="F14" s="54"/>
      <c r="G14" s="55" t="s">
        <v>26</v>
      </c>
      <c r="H14" s="56" t="s">
        <v>27</v>
      </c>
      <c r="I14" s="56" t="s">
        <v>28</v>
      </c>
      <c r="J14" s="57"/>
    </row>
    <row r="15" spans="1:10" x14ac:dyDescent="0.25">
      <c r="A15" s="52"/>
      <c r="B15" s="51"/>
      <c r="C15" s="58"/>
      <c r="D15" s="59"/>
      <c r="E15" s="60">
        <f>D15*B15</f>
        <v>0</v>
      </c>
      <c r="F15" s="60"/>
      <c r="G15" s="61">
        <f>E15/1.11</f>
        <v>0</v>
      </c>
      <c r="H15" s="62">
        <f>G15*11%</f>
        <v>0</v>
      </c>
      <c r="I15" s="62" t="e">
        <f>G15/B15</f>
        <v>#DIV/0!</v>
      </c>
      <c r="J15" s="63" t="e">
        <f>H15/B15</f>
        <v>#DIV/0!</v>
      </c>
    </row>
    <row r="16" spans="1:10" x14ac:dyDescent="0.25">
      <c r="A16" s="52"/>
      <c r="B16" s="51"/>
      <c r="C16" s="51"/>
      <c r="D16" s="60"/>
      <c r="E16" s="60">
        <f>E15*12.5%</f>
        <v>0</v>
      </c>
      <c r="F16" s="60"/>
      <c r="G16" s="64">
        <f>E16/1.11</f>
        <v>0</v>
      </c>
      <c r="H16" s="65">
        <f>G16*11%</f>
        <v>0</v>
      </c>
      <c r="I16" s="65" t="e">
        <f>G16/B15</f>
        <v>#DIV/0!</v>
      </c>
      <c r="J16" s="66" t="e">
        <f>H16/B15</f>
        <v>#DIV/0!</v>
      </c>
    </row>
    <row r="17" spans="1:10" x14ac:dyDescent="0.25">
      <c r="A17" s="52"/>
      <c r="B17" s="51"/>
      <c r="C17" s="51"/>
      <c r="D17" s="60" t="s">
        <v>25</v>
      </c>
      <c r="E17" s="60">
        <f>E15-E16</f>
        <v>0</v>
      </c>
      <c r="F17" s="60"/>
      <c r="G17" s="61">
        <f>G15-G16</f>
        <v>0</v>
      </c>
      <c r="H17" s="61">
        <f>H15-H16</f>
        <v>0</v>
      </c>
      <c r="I17" s="61" t="e">
        <f>I15-I16</f>
        <v>#DIV/0!</v>
      </c>
      <c r="J17" s="67" t="e">
        <f>J15-J16</f>
        <v>#DIV/0!</v>
      </c>
    </row>
    <row r="18" spans="1:10" x14ac:dyDescent="0.25">
      <c r="A18" s="52"/>
      <c r="B18" s="51"/>
      <c r="C18" s="51"/>
      <c r="D18" s="60"/>
      <c r="E18" s="60"/>
      <c r="F18" s="60"/>
      <c r="G18" s="61"/>
      <c r="H18" s="62">
        <f>G17+H17</f>
        <v>0</v>
      </c>
      <c r="I18" s="62"/>
      <c r="J18" s="63"/>
    </row>
    <row r="19" spans="1:10" x14ac:dyDescent="0.25">
      <c r="A19" s="52"/>
      <c r="B19" s="68"/>
      <c r="C19" s="51"/>
      <c r="D19" s="60"/>
      <c r="E19" s="60"/>
      <c r="F19" s="60"/>
      <c r="G19" s="61"/>
      <c r="H19" s="62"/>
      <c r="I19" s="62"/>
      <c r="J19" s="63"/>
    </row>
    <row r="20" spans="1:10" x14ac:dyDescent="0.25">
      <c r="A20" s="52">
        <v>4</v>
      </c>
      <c r="B20" s="53" t="s">
        <v>22</v>
      </c>
      <c r="C20" s="53" t="s">
        <v>23</v>
      </c>
      <c r="D20" s="54" t="s">
        <v>24</v>
      </c>
      <c r="E20" s="54" t="s">
        <v>25</v>
      </c>
      <c r="F20" s="54"/>
      <c r="G20" s="55" t="s">
        <v>26</v>
      </c>
      <c r="H20" s="56" t="s">
        <v>27</v>
      </c>
      <c r="I20" s="56" t="s">
        <v>28</v>
      </c>
      <c r="J20" s="57"/>
    </row>
    <row r="21" spans="1:10" x14ac:dyDescent="0.25">
      <c r="A21" s="52"/>
      <c r="B21" s="51"/>
      <c r="C21" s="58"/>
      <c r="D21" s="59"/>
      <c r="E21" s="60">
        <f t="shared" ref="E21" si="5">D21*B21</f>
        <v>0</v>
      </c>
      <c r="F21" s="60"/>
      <c r="G21" s="61">
        <f t="shared" ref="G21" si="6">E21/1.11</f>
        <v>0</v>
      </c>
      <c r="H21" s="62">
        <f t="shared" ref="H21" si="7">G21*11%</f>
        <v>0</v>
      </c>
      <c r="I21" s="62" t="e">
        <f t="shared" ref="I21" si="8">G21/B21</f>
        <v>#DIV/0!</v>
      </c>
      <c r="J21" s="63" t="e">
        <f t="shared" ref="J21" si="9">H21/B21</f>
        <v>#DIV/0!</v>
      </c>
    </row>
    <row r="22" spans="1:10" x14ac:dyDescent="0.25">
      <c r="A22" s="52"/>
      <c r="B22" s="51"/>
      <c r="C22" s="51"/>
      <c r="D22" s="60"/>
      <c r="E22" s="60">
        <f>E21*12.5%</f>
        <v>0</v>
      </c>
      <c r="F22" s="60"/>
      <c r="G22" s="64">
        <f>E22/1.11</f>
        <v>0</v>
      </c>
      <c r="H22" s="65">
        <f>G22*11%</f>
        <v>0</v>
      </c>
      <c r="I22" s="65" t="e">
        <f>G22/B21</f>
        <v>#DIV/0!</v>
      </c>
      <c r="J22" s="66" t="e">
        <f>H22/B21</f>
        <v>#DIV/0!</v>
      </c>
    </row>
    <row r="23" spans="1:10" x14ac:dyDescent="0.25">
      <c r="A23" s="52"/>
      <c r="B23" s="51"/>
      <c r="C23" s="51"/>
      <c r="D23" s="60" t="s">
        <v>25</v>
      </c>
      <c r="E23" s="60">
        <f>E21-E22</f>
        <v>0</v>
      </c>
      <c r="F23" s="60"/>
      <c r="G23" s="61">
        <f>G21-G22</f>
        <v>0</v>
      </c>
      <c r="H23" s="61">
        <f>H21-H22</f>
        <v>0</v>
      </c>
      <c r="I23" s="61" t="e">
        <f>I21-I22</f>
        <v>#DIV/0!</v>
      </c>
      <c r="J23" s="67" t="e">
        <f>J21-J22</f>
        <v>#DIV/0!</v>
      </c>
    </row>
    <row r="24" spans="1:10" x14ac:dyDescent="0.25">
      <c r="A24" s="52"/>
      <c r="B24" s="51"/>
      <c r="C24" s="51"/>
      <c r="D24" s="60"/>
      <c r="E24" s="60"/>
      <c r="F24" s="60"/>
      <c r="G24" s="61"/>
      <c r="H24" s="62">
        <f>G23+H23</f>
        <v>0</v>
      </c>
      <c r="I24" s="62"/>
      <c r="J24" s="63"/>
    </row>
    <row r="25" spans="1:10" x14ac:dyDescent="0.25">
      <c r="A25" s="52"/>
      <c r="B25" s="68"/>
      <c r="C25" s="51"/>
      <c r="D25" s="60"/>
      <c r="E25" s="60"/>
      <c r="F25" s="60"/>
      <c r="G25" s="61"/>
      <c r="H25" s="62"/>
      <c r="I25" s="62"/>
      <c r="J25" s="63"/>
    </row>
    <row r="26" spans="1:10" x14ac:dyDescent="0.25">
      <c r="A26" s="52">
        <v>5</v>
      </c>
      <c r="B26" s="53" t="s">
        <v>22</v>
      </c>
      <c r="C26" s="53" t="s">
        <v>23</v>
      </c>
      <c r="D26" s="54" t="s">
        <v>24</v>
      </c>
      <c r="E26" s="54" t="s">
        <v>25</v>
      </c>
      <c r="F26" s="54"/>
      <c r="G26" s="55" t="s">
        <v>26</v>
      </c>
      <c r="H26" s="56" t="s">
        <v>27</v>
      </c>
      <c r="I26" s="56" t="s">
        <v>28</v>
      </c>
      <c r="J26" s="57"/>
    </row>
    <row r="27" spans="1:10" x14ac:dyDescent="0.25">
      <c r="A27" s="52"/>
      <c r="B27" s="51"/>
      <c r="C27" s="58"/>
      <c r="D27" s="59"/>
      <c r="E27" s="60">
        <f t="shared" ref="E27" si="10">D27*B27</f>
        <v>0</v>
      </c>
      <c r="F27" s="60"/>
      <c r="G27" s="61">
        <f t="shared" ref="G27" si="11">E27/1.11</f>
        <v>0</v>
      </c>
      <c r="H27" s="62">
        <f t="shared" ref="H27" si="12">G27*11%</f>
        <v>0</v>
      </c>
      <c r="I27" s="62" t="e">
        <f t="shared" ref="I27" si="13">G27/B27</f>
        <v>#DIV/0!</v>
      </c>
      <c r="J27" s="63" t="e">
        <f t="shared" ref="J27" si="14">H27/B27</f>
        <v>#DIV/0!</v>
      </c>
    </row>
    <row r="28" spans="1:10" x14ac:dyDescent="0.25">
      <c r="A28" s="52"/>
      <c r="B28" s="51"/>
      <c r="C28" s="51"/>
      <c r="D28" s="60"/>
      <c r="E28" s="60">
        <f>E27*12.5%</f>
        <v>0</v>
      </c>
      <c r="F28" s="60"/>
      <c r="G28" s="64">
        <f>E28/1.11</f>
        <v>0</v>
      </c>
      <c r="H28" s="65">
        <f>G28*11%</f>
        <v>0</v>
      </c>
      <c r="I28" s="65" t="e">
        <f>G28/B27</f>
        <v>#DIV/0!</v>
      </c>
      <c r="J28" s="66" t="e">
        <f>H28/B27</f>
        <v>#DIV/0!</v>
      </c>
    </row>
    <row r="29" spans="1:10" x14ac:dyDescent="0.25">
      <c r="A29" s="52"/>
      <c r="B29" s="51"/>
      <c r="C29" s="51"/>
      <c r="D29" s="60" t="s">
        <v>25</v>
      </c>
      <c r="E29" s="60">
        <f>E27-E28</f>
        <v>0</v>
      </c>
      <c r="F29" s="60"/>
      <c r="G29" s="61">
        <f>G27-G28</f>
        <v>0</v>
      </c>
      <c r="H29" s="61">
        <f>H27-H28</f>
        <v>0</v>
      </c>
      <c r="I29" s="61" t="e">
        <f>I27-I28</f>
        <v>#DIV/0!</v>
      </c>
      <c r="J29" s="67" t="e">
        <f>J27-J28</f>
        <v>#DIV/0!</v>
      </c>
    </row>
    <row r="30" spans="1:10" x14ac:dyDescent="0.25">
      <c r="A30" s="52"/>
      <c r="B30" s="51"/>
      <c r="C30" s="51"/>
      <c r="D30" s="60"/>
      <c r="E30" s="60"/>
      <c r="F30" s="60"/>
      <c r="G30" s="61"/>
      <c r="H30" s="62">
        <f>G29+H29</f>
        <v>0</v>
      </c>
      <c r="I30" s="62"/>
      <c r="J30" s="63"/>
    </row>
    <row r="31" spans="1:10" x14ac:dyDescent="0.25">
      <c r="A31" s="52"/>
      <c r="B31" s="68"/>
      <c r="C31" s="51"/>
      <c r="D31" s="60"/>
      <c r="E31" s="60"/>
      <c r="F31" s="60"/>
      <c r="G31" s="61"/>
      <c r="H31" s="62"/>
      <c r="I31" s="62"/>
      <c r="J31" s="63"/>
    </row>
    <row r="32" spans="1:10" x14ac:dyDescent="0.25">
      <c r="A32" s="69"/>
      <c r="B32" s="70"/>
      <c r="C32" s="70"/>
      <c r="D32" s="70"/>
      <c r="E32" s="70"/>
      <c r="F32" s="70"/>
      <c r="G32" s="71">
        <f>G5+G11+G17+G23+G29</f>
        <v>132972.97297297296</v>
      </c>
      <c r="H32" s="71">
        <f>H5+H11+H17+H23+H29</f>
        <v>14627.027027027025</v>
      </c>
      <c r="I32" s="70"/>
      <c r="J32" s="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NOTA RETUR</vt:lpstr>
      <vt:lpstr>HITUNG FP RETUR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2023-10-10T02:43:01Z</cp:lastPrinted>
  <dcterms:created xsi:type="dcterms:W3CDTF">2023-10-09T05:44:43Z</dcterms:created>
  <dcterms:modified xsi:type="dcterms:W3CDTF">2023-10-17T07:22:48Z</dcterms:modified>
</cp:coreProperties>
</file>