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Invoice!$A$1483:$L$1596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3" i="2" l="1"/>
  <c r="H263" i="2"/>
  <c r="G263" i="2"/>
  <c r="B4134" i="2" l="1"/>
  <c r="C4134" i="2"/>
  <c r="D4134" i="2"/>
  <c r="B4140" i="2"/>
  <c r="C4140" i="2"/>
  <c r="D4140" i="2"/>
  <c r="B4146" i="2"/>
  <c r="C4146" i="2"/>
  <c r="D4146" i="2"/>
  <c r="B4152" i="2"/>
  <c r="C4152" i="2"/>
  <c r="D4152" i="2"/>
  <c r="B4158" i="2"/>
  <c r="C4158" i="2"/>
  <c r="D4158" i="2"/>
  <c r="B4164" i="2"/>
  <c r="C4164" i="2"/>
  <c r="D4164" i="2"/>
  <c r="B4170" i="2"/>
  <c r="C4170" i="2"/>
  <c r="D4170" i="2"/>
  <c r="B4176" i="2"/>
  <c r="C4176" i="2"/>
  <c r="D4176" i="2"/>
  <c r="B4182" i="2"/>
  <c r="C4182" i="2"/>
  <c r="D4182" i="2"/>
  <c r="B4188" i="2"/>
  <c r="C4188" i="2"/>
  <c r="D4188" i="2"/>
  <c r="B4194" i="2"/>
  <c r="C4194" i="2"/>
  <c r="D4194" i="2"/>
  <c r="B4200" i="2"/>
  <c r="C4200" i="2"/>
  <c r="D4200" i="2"/>
  <c r="B4206" i="2"/>
  <c r="C4206" i="2"/>
  <c r="D4206" i="2"/>
  <c r="B4212" i="2"/>
  <c r="C4212" i="2"/>
  <c r="D4212" i="2"/>
  <c r="B4218" i="2"/>
  <c r="C4218" i="2"/>
  <c r="D4218" i="2"/>
  <c r="D4128" i="2"/>
  <c r="C4128" i="2"/>
  <c r="B4128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B4059" i="2"/>
  <c r="C4059" i="2"/>
  <c r="D4059" i="2"/>
  <c r="B4065" i="2"/>
  <c r="C4065" i="2"/>
  <c r="D4065" i="2"/>
  <c r="B4071" i="2"/>
  <c r="C4071" i="2"/>
  <c r="D4071" i="2"/>
  <c r="B4077" i="2"/>
  <c r="C4077" i="2"/>
  <c r="D4077" i="2"/>
  <c r="B4083" i="2"/>
  <c r="C4083" i="2"/>
  <c r="D4083" i="2"/>
  <c r="B4089" i="2"/>
  <c r="C4089" i="2"/>
  <c r="D4089" i="2"/>
  <c r="B4095" i="2"/>
  <c r="C4095" i="2"/>
  <c r="D4095" i="2"/>
  <c r="B4101" i="2"/>
  <c r="C4101" i="2"/>
  <c r="D4101" i="2"/>
  <c r="B4107" i="2"/>
  <c r="C4107" i="2"/>
  <c r="D4107" i="2"/>
  <c r="B4113" i="2"/>
  <c r="C4113" i="2"/>
  <c r="D4113" i="2"/>
  <c r="B4119" i="2"/>
  <c r="C4119" i="2"/>
  <c r="D4119" i="2"/>
  <c r="D4029" i="2"/>
  <c r="C4029" i="2"/>
  <c r="B4029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B3960" i="2"/>
  <c r="C3960" i="2"/>
  <c r="D3960" i="2"/>
  <c r="B3966" i="2"/>
  <c r="C3966" i="2"/>
  <c r="D3966" i="2"/>
  <c r="B3972" i="2"/>
  <c r="C3972" i="2"/>
  <c r="D3972" i="2"/>
  <c r="B3978" i="2"/>
  <c r="C3978" i="2"/>
  <c r="D3978" i="2"/>
  <c r="B3984" i="2"/>
  <c r="C3984" i="2"/>
  <c r="D3984" i="2"/>
  <c r="B3990" i="2"/>
  <c r="C3990" i="2"/>
  <c r="D3990" i="2"/>
  <c r="B3996" i="2"/>
  <c r="C3996" i="2"/>
  <c r="D3996" i="2"/>
  <c r="B4002" i="2"/>
  <c r="C4002" i="2"/>
  <c r="D4002" i="2"/>
  <c r="B4008" i="2"/>
  <c r="C4008" i="2"/>
  <c r="D4008" i="2"/>
  <c r="B4014" i="2"/>
  <c r="C4014" i="2"/>
  <c r="D4014" i="2"/>
  <c r="B4020" i="2"/>
  <c r="C4020" i="2"/>
  <c r="D4020" i="2"/>
  <c r="D3930" i="2"/>
  <c r="C3930" i="2"/>
  <c r="B3930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B3861" i="2"/>
  <c r="C3861" i="2"/>
  <c r="D3861" i="2"/>
  <c r="B3867" i="2"/>
  <c r="C3867" i="2"/>
  <c r="D3867" i="2"/>
  <c r="B3873" i="2"/>
  <c r="C3873" i="2"/>
  <c r="D3873" i="2"/>
  <c r="B3879" i="2"/>
  <c r="C3879" i="2"/>
  <c r="D3879" i="2"/>
  <c r="B3885" i="2"/>
  <c r="C3885" i="2"/>
  <c r="D3885" i="2"/>
  <c r="B3891" i="2"/>
  <c r="C3891" i="2"/>
  <c r="D3891" i="2"/>
  <c r="B3897" i="2"/>
  <c r="C3897" i="2"/>
  <c r="D3897" i="2"/>
  <c r="B3903" i="2"/>
  <c r="C3903" i="2"/>
  <c r="D3903" i="2"/>
  <c r="B3909" i="2"/>
  <c r="C3909" i="2"/>
  <c r="D3909" i="2"/>
  <c r="B3915" i="2"/>
  <c r="C3915" i="2"/>
  <c r="D3915" i="2"/>
  <c r="B3921" i="2"/>
  <c r="C3921" i="2"/>
  <c r="D3921" i="2"/>
  <c r="D3831" i="2"/>
  <c r="C3831" i="2"/>
  <c r="B3831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B3762" i="2"/>
  <c r="C3762" i="2"/>
  <c r="D3762" i="2"/>
  <c r="B3768" i="2"/>
  <c r="C3768" i="2"/>
  <c r="D3768" i="2"/>
  <c r="B3774" i="2"/>
  <c r="C3774" i="2"/>
  <c r="D3774" i="2"/>
  <c r="B3780" i="2"/>
  <c r="C3780" i="2"/>
  <c r="D3780" i="2"/>
  <c r="B3786" i="2"/>
  <c r="C3786" i="2"/>
  <c r="D3786" i="2"/>
  <c r="B3792" i="2"/>
  <c r="C3792" i="2"/>
  <c r="D3792" i="2"/>
  <c r="B3798" i="2"/>
  <c r="C3798" i="2"/>
  <c r="D3798" i="2"/>
  <c r="B3804" i="2"/>
  <c r="C3804" i="2"/>
  <c r="D3804" i="2"/>
  <c r="B3810" i="2"/>
  <c r="C3810" i="2"/>
  <c r="D3810" i="2"/>
  <c r="B3816" i="2"/>
  <c r="C3816" i="2"/>
  <c r="D3816" i="2"/>
  <c r="B3822" i="2"/>
  <c r="C3822" i="2"/>
  <c r="D3822" i="2"/>
  <c r="D3732" i="2"/>
  <c r="C3732" i="2"/>
  <c r="B3732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B3663" i="2"/>
  <c r="C3663" i="2"/>
  <c r="D3663" i="2"/>
  <c r="B3669" i="2"/>
  <c r="C3669" i="2"/>
  <c r="D3669" i="2"/>
  <c r="B3675" i="2"/>
  <c r="C3675" i="2"/>
  <c r="D3675" i="2"/>
  <c r="B3681" i="2"/>
  <c r="C3681" i="2"/>
  <c r="D3681" i="2"/>
  <c r="B3687" i="2"/>
  <c r="C3687" i="2"/>
  <c r="D3687" i="2"/>
  <c r="B3693" i="2"/>
  <c r="C3693" i="2"/>
  <c r="D3693" i="2"/>
  <c r="B3699" i="2"/>
  <c r="C3699" i="2"/>
  <c r="D3699" i="2"/>
  <c r="B3705" i="2"/>
  <c r="C3705" i="2"/>
  <c r="D3705" i="2"/>
  <c r="B3711" i="2"/>
  <c r="C3711" i="2"/>
  <c r="D3711" i="2"/>
  <c r="B3717" i="2"/>
  <c r="C3717" i="2"/>
  <c r="D3717" i="2"/>
  <c r="B3723" i="2"/>
  <c r="C3723" i="2"/>
  <c r="D3723" i="2"/>
  <c r="D3633" i="2"/>
  <c r="C3633" i="2"/>
  <c r="B3633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B3564" i="2"/>
  <c r="C3564" i="2"/>
  <c r="D3564" i="2"/>
  <c r="B3570" i="2"/>
  <c r="C3570" i="2"/>
  <c r="D3570" i="2"/>
  <c r="B3576" i="2"/>
  <c r="C3576" i="2"/>
  <c r="D3576" i="2"/>
  <c r="B3582" i="2"/>
  <c r="C3582" i="2"/>
  <c r="D3582" i="2"/>
  <c r="B3588" i="2"/>
  <c r="C3588" i="2"/>
  <c r="D3588" i="2"/>
  <c r="B3594" i="2"/>
  <c r="C3594" i="2"/>
  <c r="D3594" i="2"/>
  <c r="B3600" i="2"/>
  <c r="C3600" i="2"/>
  <c r="D3600" i="2"/>
  <c r="B3606" i="2"/>
  <c r="C3606" i="2"/>
  <c r="D3606" i="2"/>
  <c r="B3612" i="2"/>
  <c r="C3612" i="2"/>
  <c r="D3612" i="2"/>
  <c r="B3618" i="2"/>
  <c r="C3618" i="2"/>
  <c r="D3618" i="2"/>
  <c r="B3624" i="2"/>
  <c r="C3624" i="2"/>
  <c r="D3624" i="2"/>
  <c r="D3534" i="2"/>
  <c r="C3534" i="2"/>
  <c r="B3534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B3465" i="2"/>
  <c r="C3465" i="2"/>
  <c r="D3465" i="2"/>
  <c r="B3471" i="2"/>
  <c r="C3471" i="2"/>
  <c r="D3471" i="2"/>
  <c r="B3477" i="2"/>
  <c r="C3477" i="2"/>
  <c r="D3477" i="2"/>
  <c r="B3483" i="2"/>
  <c r="C3483" i="2"/>
  <c r="D3483" i="2"/>
  <c r="B3489" i="2"/>
  <c r="C3489" i="2"/>
  <c r="D3489" i="2"/>
  <c r="B3495" i="2"/>
  <c r="C3495" i="2"/>
  <c r="D3495" i="2"/>
  <c r="B3501" i="2"/>
  <c r="C3501" i="2"/>
  <c r="D3501" i="2"/>
  <c r="B3507" i="2"/>
  <c r="C3507" i="2"/>
  <c r="D3507" i="2"/>
  <c r="B3513" i="2"/>
  <c r="C3513" i="2"/>
  <c r="D3513" i="2"/>
  <c r="B3519" i="2"/>
  <c r="C3519" i="2"/>
  <c r="D3519" i="2"/>
  <c r="B3525" i="2"/>
  <c r="C3525" i="2"/>
  <c r="D3525" i="2"/>
  <c r="D3435" i="2"/>
  <c r="C3435" i="2"/>
  <c r="B3435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B3366" i="2"/>
  <c r="C3366" i="2"/>
  <c r="D3366" i="2"/>
  <c r="B3372" i="2"/>
  <c r="C3372" i="2"/>
  <c r="D3372" i="2"/>
  <c r="B3378" i="2"/>
  <c r="C3378" i="2"/>
  <c r="D3378" i="2"/>
  <c r="B3384" i="2"/>
  <c r="C3384" i="2"/>
  <c r="D3384" i="2"/>
  <c r="B3390" i="2"/>
  <c r="C3390" i="2"/>
  <c r="D3390" i="2"/>
  <c r="B3396" i="2"/>
  <c r="C3396" i="2"/>
  <c r="D3396" i="2"/>
  <c r="B3402" i="2"/>
  <c r="C3402" i="2"/>
  <c r="D3402" i="2"/>
  <c r="B3408" i="2"/>
  <c r="C3408" i="2"/>
  <c r="D3408" i="2"/>
  <c r="B3414" i="2"/>
  <c r="C3414" i="2"/>
  <c r="D3414" i="2"/>
  <c r="B3420" i="2"/>
  <c r="C3420" i="2"/>
  <c r="D3420" i="2"/>
  <c r="B3426" i="2"/>
  <c r="C3426" i="2"/>
  <c r="D3426" i="2"/>
  <c r="D3336" i="2"/>
  <c r="C3336" i="2"/>
  <c r="B3336" i="2"/>
  <c r="B3243" i="2" l="1"/>
  <c r="C3243" i="2"/>
  <c r="D3243" i="2"/>
  <c r="B3249" i="2"/>
  <c r="C3249" i="2"/>
  <c r="D3249" i="2"/>
  <c r="B3255" i="2"/>
  <c r="C3255" i="2"/>
  <c r="D3255" i="2"/>
  <c r="B3261" i="2"/>
  <c r="C3261" i="2"/>
  <c r="D3261" i="2"/>
  <c r="B3267" i="2"/>
  <c r="C3267" i="2"/>
  <c r="D3267" i="2"/>
  <c r="B3273" i="2"/>
  <c r="C3273" i="2"/>
  <c r="D3273" i="2"/>
  <c r="B3279" i="2"/>
  <c r="C3279" i="2"/>
  <c r="D3279" i="2"/>
  <c r="B3285" i="2"/>
  <c r="C3285" i="2"/>
  <c r="D3285" i="2"/>
  <c r="B3291" i="2"/>
  <c r="C3291" i="2"/>
  <c r="D3291" i="2"/>
  <c r="B3297" i="2"/>
  <c r="C3297" i="2"/>
  <c r="D3297" i="2"/>
  <c r="B3303" i="2"/>
  <c r="C3303" i="2"/>
  <c r="D3303" i="2"/>
  <c r="B3309" i="2"/>
  <c r="C3309" i="2"/>
  <c r="D3309" i="2"/>
  <c r="B3315" i="2"/>
  <c r="C3315" i="2"/>
  <c r="D3315" i="2"/>
  <c r="B3321" i="2"/>
  <c r="C3321" i="2"/>
  <c r="D3321" i="2"/>
  <c r="B3327" i="2"/>
  <c r="C3327" i="2"/>
  <c r="D3327" i="2"/>
  <c r="D3237" i="2"/>
  <c r="C3237" i="2"/>
  <c r="B3237" i="2"/>
  <c r="B3144" i="2" l="1"/>
  <c r="C3144" i="2"/>
  <c r="D3144" i="2"/>
  <c r="B3150" i="2"/>
  <c r="C3150" i="2"/>
  <c r="D3150" i="2"/>
  <c r="B3156" i="2"/>
  <c r="C3156" i="2"/>
  <c r="D3156" i="2"/>
  <c r="B3162" i="2"/>
  <c r="C3162" i="2"/>
  <c r="D3162" i="2"/>
  <c r="B3168" i="2"/>
  <c r="C3168" i="2"/>
  <c r="D3168" i="2"/>
  <c r="B3174" i="2"/>
  <c r="C3174" i="2"/>
  <c r="D3174" i="2"/>
  <c r="B3180" i="2"/>
  <c r="C3180" i="2"/>
  <c r="D3180" i="2"/>
  <c r="B3186" i="2"/>
  <c r="C3186" i="2"/>
  <c r="D3186" i="2"/>
  <c r="B3192" i="2"/>
  <c r="C3192" i="2"/>
  <c r="D3192" i="2"/>
  <c r="B3198" i="2"/>
  <c r="C3198" i="2"/>
  <c r="D3198" i="2"/>
  <c r="B3204" i="2"/>
  <c r="C3204" i="2"/>
  <c r="D3204" i="2"/>
  <c r="B3210" i="2"/>
  <c r="C3210" i="2"/>
  <c r="D3210" i="2"/>
  <c r="B3216" i="2"/>
  <c r="C3216" i="2"/>
  <c r="D3216" i="2"/>
  <c r="B3222" i="2"/>
  <c r="C3222" i="2"/>
  <c r="D3222" i="2"/>
  <c r="B3228" i="2"/>
  <c r="C3228" i="2"/>
  <c r="D3228" i="2"/>
  <c r="D3138" i="2"/>
  <c r="C3138" i="2"/>
  <c r="B3138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B3069" i="2"/>
  <c r="C3069" i="2"/>
  <c r="D3069" i="2"/>
  <c r="B3075" i="2"/>
  <c r="C3075" i="2"/>
  <c r="D3075" i="2"/>
  <c r="B3081" i="2"/>
  <c r="C3081" i="2"/>
  <c r="D3081" i="2"/>
  <c r="B3087" i="2"/>
  <c r="C3087" i="2"/>
  <c r="D3087" i="2"/>
  <c r="B3093" i="2"/>
  <c r="C3093" i="2"/>
  <c r="D3093" i="2"/>
  <c r="B3099" i="2"/>
  <c r="C3099" i="2"/>
  <c r="D3099" i="2"/>
  <c r="B3105" i="2"/>
  <c r="C3105" i="2"/>
  <c r="D3105" i="2"/>
  <c r="B3111" i="2"/>
  <c r="C3111" i="2"/>
  <c r="D3111" i="2"/>
  <c r="B3117" i="2"/>
  <c r="C3117" i="2"/>
  <c r="D3117" i="2"/>
  <c r="B3123" i="2"/>
  <c r="C3123" i="2"/>
  <c r="D3123" i="2"/>
  <c r="B3129" i="2"/>
  <c r="C3129" i="2"/>
  <c r="D3129" i="2"/>
  <c r="D3039" i="2"/>
  <c r="C3039" i="2"/>
  <c r="B3039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B2970" i="2"/>
  <c r="C2970" i="2"/>
  <c r="D2970" i="2"/>
  <c r="B2976" i="2"/>
  <c r="C2976" i="2"/>
  <c r="D2976" i="2"/>
  <c r="B2982" i="2"/>
  <c r="C2982" i="2"/>
  <c r="D2982" i="2"/>
  <c r="B2988" i="2"/>
  <c r="C2988" i="2"/>
  <c r="D2988" i="2"/>
  <c r="B2994" i="2"/>
  <c r="C2994" i="2"/>
  <c r="D2994" i="2"/>
  <c r="B3000" i="2"/>
  <c r="C3000" i="2"/>
  <c r="D3000" i="2"/>
  <c r="B3006" i="2"/>
  <c r="C3006" i="2"/>
  <c r="D3006" i="2"/>
  <c r="B3012" i="2"/>
  <c r="C3012" i="2"/>
  <c r="D3012" i="2"/>
  <c r="B3018" i="2"/>
  <c r="C3018" i="2"/>
  <c r="D3018" i="2"/>
  <c r="B3024" i="2"/>
  <c r="C3024" i="2"/>
  <c r="D3024" i="2"/>
  <c r="B3030" i="2"/>
  <c r="C3030" i="2"/>
  <c r="D3030" i="2"/>
  <c r="D2940" i="2"/>
  <c r="C2940" i="2"/>
  <c r="B2940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B2871" i="2"/>
  <c r="C2871" i="2"/>
  <c r="D2871" i="2"/>
  <c r="B2877" i="2"/>
  <c r="C2877" i="2"/>
  <c r="D2877" i="2"/>
  <c r="B2883" i="2"/>
  <c r="C2883" i="2"/>
  <c r="D2883" i="2"/>
  <c r="B2889" i="2"/>
  <c r="C2889" i="2"/>
  <c r="D2889" i="2"/>
  <c r="B2895" i="2"/>
  <c r="C2895" i="2"/>
  <c r="D2895" i="2"/>
  <c r="B2901" i="2"/>
  <c r="C2901" i="2"/>
  <c r="D2901" i="2"/>
  <c r="B2907" i="2"/>
  <c r="C2907" i="2"/>
  <c r="D2907" i="2"/>
  <c r="B2913" i="2"/>
  <c r="C2913" i="2"/>
  <c r="D2913" i="2"/>
  <c r="B2919" i="2"/>
  <c r="C2919" i="2"/>
  <c r="D2919" i="2"/>
  <c r="B2925" i="2"/>
  <c r="C2925" i="2"/>
  <c r="D2925" i="2"/>
  <c r="B2931" i="2"/>
  <c r="C2931" i="2"/>
  <c r="D2931" i="2"/>
  <c r="D2841" i="2"/>
  <c r="C2841" i="2"/>
  <c r="B2841" i="2"/>
  <c r="B2748" i="2" l="1"/>
  <c r="C2748" i="2"/>
  <c r="D2748" i="2"/>
  <c r="B2754" i="2"/>
  <c r="C2754" i="2"/>
  <c r="D2754" i="2"/>
  <c r="B2760" i="2"/>
  <c r="C2760" i="2"/>
  <c r="D2760" i="2"/>
  <c r="B2766" i="2"/>
  <c r="C2766" i="2"/>
  <c r="D2766" i="2"/>
  <c r="B2772" i="2"/>
  <c r="C2772" i="2"/>
  <c r="D2772" i="2"/>
  <c r="B2778" i="2"/>
  <c r="C2778" i="2"/>
  <c r="D2778" i="2"/>
  <c r="B2784" i="2"/>
  <c r="C2784" i="2"/>
  <c r="D2784" i="2"/>
  <c r="B2790" i="2"/>
  <c r="C2790" i="2"/>
  <c r="D2790" i="2"/>
  <c r="B2796" i="2"/>
  <c r="C2796" i="2"/>
  <c r="D2796" i="2"/>
  <c r="B2802" i="2"/>
  <c r="C2802" i="2"/>
  <c r="D2802" i="2"/>
  <c r="B2808" i="2"/>
  <c r="C2808" i="2"/>
  <c r="D2808" i="2"/>
  <c r="B2814" i="2"/>
  <c r="C2814" i="2"/>
  <c r="D2814" i="2"/>
  <c r="B2820" i="2"/>
  <c r="C2820" i="2"/>
  <c r="D2820" i="2"/>
  <c r="B2826" i="2"/>
  <c r="C2826" i="2"/>
  <c r="D2826" i="2"/>
  <c r="B2832" i="2"/>
  <c r="C2832" i="2"/>
  <c r="D2832" i="2"/>
  <c r="D2742" i="2"/>
  <c r="C2742" i="2"/>
  <c r="B2742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B2673" i="2"/>
  <c r="C2673" i="2"/>
  <c r="D2673" i="2"/>
  <c r="B2679" i="2"/>
  <c r="C2679" i="2"/>
  <c r="D2679" i="2"/>
  <c r="B2685" i="2"/>
  <c r="C2685" i="2"/>
  <c r="D2685" i="2"/>
  <c r="B2691" i="2"/>
  <c r="C2691" i="2"/>
  <c r="D2691" i="2"/>
  <c r="B2697" i="2"/>
  <c r="C2697" i="2"/>
  <c r="D2697" i="2"/>
  <c r="B2703" i="2"/>
  <c r="C2703" i="2"/>
  <c r="D2703" i="2"/>
  <c r="B2709" i="2"/>
  <c r="C2709" i="2"/>
  <c r="D2709" i="2"/>
  <c r="B2715" i="2"/>
  <c r="C2715" i="2"/>
  <c r="D2715" i="2"/>
  <c r="B2721" i="2"/>
  <c r="C2721" i="2"/>
  <c r="D2721" i="2"/>
  <c r="B2727" i="2"/>
  <c r="C2727" i="2"/>
  <c r="D2727" i="2"/>
  <c r="B2733" i="2"/>
  <c r="C2733" i="2"/>
  <c r="D2733" i="2"/>
  <c r="D2643" i="2"/>
  <c r="C2643" i="2"/>
  <c r="B2643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B2574" i="2"/>
  <c r="C2574" i="2"/>
  <c r="D2574" i="2"/>
  <c r="B2580" i="2"/>
  <c r="C2580" i="2"/>
  <c r="D2580" i="2"/>
  <c r="B2586" i="2"/>
  <c r="C2586" i="2"/>
  <c r="D2586" i="2"/>
  <c r="B2592" i="2"/>
  <c r="C2592" i="2"/>
  <c r="D2592" i="2"/>
  <c r="B2598" i="2"/>
  <c r="C2598" i="2"/>
  <c r="D2598" i="2"/>
  <c r="B2604" i="2"/>
  <c r="C2604" i="2"/>
  <c r="D2604" i="2"/>
  <c r="B2610" i="2"/>
  <c r="C2610" i="2"/>
  <c r="D2610" i="2"/>
  <c r="B2616" i="2"/>
  <c r="C2616" i="2"/>
  <c r="D2616" i="2"/>
  <c r="B2622" i="2"/>
  <c r="C2622" i="2"/>
  <c r="D2622" i="2"/>
  <c r="B2628" i="2"/>
  <c r="C2628" i="2"/>
  <c r="D2628" i="2"/>
  <c r="B2634" i="2"/>
  <c r="C2634" i="2"/>
  <c r="D2634" i="2"/>
  <c r="D2544" i="2"/>
  <c r="C2544" i="2"/>
  <c r="B2544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B2475" i="2"/>
  <c r="C2475" i="2"/>
  <c r="D2475" i="2"/>
  <c r="B2481" i="2"/>
  <c r="C2481" i="2"/>
  <c r="D2481" i="2"/>
  <c r="B2487" i="2"/>
  <c r="C2487" i="2"/>
  <c r="D2487" i="2"/>
  <c r="B2493" i="2"/>
  <c r="C2493" i="2"/>
  <c r="D2493" i="2"/>
  <c r="B2499" i="2"/>
  <c r="C2499" i="2"/>
  <c r="D2499" i="2"/>
  <c r="B2505" i="2"/>
  <c r="C2505" i="2"/>
  <c r="D2505" i="2"/>
  <c r="B2511" i="2"/>
  <c r="C2511" i="2"/>
  <c r="D2511" i="2"/>
  <c r="B2517" i="2"/>
  <c r="C2517" i="2"/>
  <c r="D2517" i="2"/>
  <c r="B2523" i="2"/>
  <c r="C2523" i="2"/>
  <c r="D2523" i="2"/>
  <c r="B2529" i="2"/>
  <c r="C2529" i="2"/>
  <c r="D2529" i="2"/>
  <c r="B2535" i="2"/>
  <c r="C2535" i="2"/>
  <c r="D2535" i="2"/>
  <c r="D2445" i="2"/>
  <c r="C2445" i="2"/>
  <c r="B2445" i="2"/>
  <c r="D2436" i="2"/>
  <c r="C2436" i="2"/>
  <c r="B2436" i="2"/>
  <c r="D2430" i="2"/>
  <c r="C2430" i="2"/>
  <c r="B2430" i="2"/>
  <c r="D2424" i="2"/>
  <c r="C2424" i="2"/>
  <c r="B2424" i="2"/>
  <c r="D2418" i="2"/>
  <c r="C2418" i="2"/>
  <c r="B2418" i="2"/>
  <c r="D2412" i="2"/>
  <c r="C2412" i="2"/>
  <c r="B2412" i="2"/>
  <c r="D2406" i="2"/>
  <c r="C2406" i="2"/>
  <c r="B2406" i="2"/>
  <c r="D2400" i="2"/>
  <c r="C2400" i="2"/>
  <c r="B2400" i="2"/>
  <c r="D2394" i="2"/>
  <c r="C2394" i="2"/>
  <c r="B2394" i="2"/>
  <c r="D2388" i="2"/>
  <c r="C2388" i="2"/>
  <c r="B2388" i="2"/>
  <c r="D2382" i="2"/>
  <c r="C2382" i="2"/>
  <c r="B2382" i="2"/>
  <c r="D2376" i="2"/>
  <c r="C2376" i="2"/>
  <c r="B2376" i="2"/>
  <c r="D2370" i="2"/>
  <c r="C2370" i="2"/>
  <c r="B2370" i="2"/>
  <c r="D2364" i="2"/>
  <c r="C2364" i="2"/>
  <c r="B2364" i="2"/>
  <c r="D2358" i="2"/>
  <c r="C2358" i="2"/>
  <c r="B2358" i="2"/>
  <c r="D2352" i="2"/>
  <c r="C2352" i="2"/>
  <c r="B2352" i="2"/>
  <c r="D2346" i="2"/>
  <c r="C2346" i="2"/>
  <c r="B2346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B2277" i="2"/>
  <c r="C2277" i="2"/>
  <c r="D2277" i="2"/>
  <c r="B2283" i="2"/>
  <c r="C2283" i="2"/>
  <c r="D2283" i="2"/>
  <c r="B2289" i="2"/>
  <c r="C2289" i="2"/>
  <c r="D2289" i="2"/>
  <c r="B2295" i="2"/>
  <c r="C2295" i="2"/>
  <c r="D2295" i="2"/>
  <c r="B2301" i="2"/>
  <c r="C2301" i="2"/>
  <c r="D2301" i="2"/>
  <c r="B2307" i="2"/>
  <c r="C2307" i="2"/>
  <c r="D2307" i="2"/>
  <c r="B2313" i="2"/>
  <c r="C2313" i="2"/>
  <c r="D2313" i="2"/>
  <c r="B2319" i="2"/>
  <c r="C2319" i="2"/>
  <c r="D2319" i="2"/>
  <c r="B2325" i="2"/>
  <c r="C2325" i="2"/>
  <c r="D2325" i="2"/>
  <c r="B2331" i="2"/>
  <c r="C2331" i="2"/>
  <c r="D2331" i="2"/>
  <c r="B2337" i="2"/>
  <c r="C2337" i="2"/>
  <c r="D2337" i="2"/>
  <c r="D2247" i="2"/>
  <c r="C2247" i="2"/>
  <c r="B2247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B2178" i="2"/>
  <c r="C2178" i="2"/>
  <c r="D2178" i="2"/>
  <c r="B2184" i="2"/>
  <c r="C2184" i="2"/>
  <c r="D2184" i="2"/>
  <c r="B2190" i="2"/>
  <c r="C2190" i="2"/>
  <c r="D2190" i="2"/>
  <c r="B2196" i="2"/>
  <c r="C2196" i="2"/>
  <c r="D2196" i="2"/>
  <c r="B2202" i="2"/>
  <c r="C2202" i="2"/>
  <c r="D2202" i="2"/>
  <c r="B2208" i="2"/>
  <c r="C2208" i="2"/>
  <c r="D2208" i="2"/>
  <c r="B2214" i="2"/>
  <c r="C2214" i="2"/>
  <c r="D2214" i="2"/>
  <c r="B2220" i="2"/>
  <c r="C2220" i="2"/>
  <c r="D2220" i="2"/>
  <c r="B2226" i="2"/>
  <c r="C2226" i="2"/>
  <c r="D2226" i="2"/>
  <c r="B2232" i="2"/>
  <c r="C2232" i="2"/>
  <c r="D2232" i="2"/>
  <c r="B2238" i="2"/>
  <c r="C2238" i="2"/>
  <c r="D2238" i="2"/>
  <c r="D2148" i="2"/>
  <c r="C2148" i="2"/>
  <c r="B2148" i="2"/>
  <c r="B2055" i="2" l="1"/>
  <c r="C2055" i="2"/>
  <c r="D2055" i="2"/>
  <c r="B2061" i="2"/>
  <c r="C2061" i="2"/>
  <c r="D2061" i="2"/>
  <c r="B2067" i="2"/>
  <c r="C2067" i="2"/>
  <c r="D2067" i="2"/>
  <c r="B2073" i="2"/>
  <c r="C2073" i="2"/>
  <c r="D2073" i="2"/>
  <c r="B2079" i="2"/>
  <c r="C2079" i="2"/>
  <c r="D2079" i="2"/>
  <c r="B2085" i="2"/>
  <c r="C2085" i="2"/>
  <c r="D2085" i="2"/>
  <c r="B2091" i="2"/>
  <c r="C2091" i="2"/>
  <c r="D2091" i="2"/>
  <c r="B2097" i="2"/>
  <c r="C2097" i="2"/>
  <c r="D2097" i="2"/>
  <c r="B2103" i="2"/>
  <c r="C2103" i="2"/>
  <c r="D2103" i="2"/>
  <c r="B2109" i="2"/>
  <c r="C2109" i="2"/>
  <c r="D2109" i="2"/>
  <c r="B2115" i="2"/>
  <c r="C2115" i="2"/>
  <c r="D2115" i="2"/>
  <c r="B2121" i="2"/>
  <c r="C2121" i="2"/>
  <c r="D2121" i="2"/>
  <c r="B2127" i="2"/>
  <c r="C2127" i="2"/>
  <c r="D2127" i="2"/>
  <c r="B2133" i="2"/>
  <c r="C2133" i="2"/>
  <c r="D2133" i="2"/>
  <c r="B2139" i="2"/>
  <c r="C2139" i="2"/>
  <c r="D2139" i="2"/>
  <c r="D2049" i="2"/>
  <c r="C2049" i="2"/>
  <c r="B2049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B1980" i="2"/>
  <c r="C1980" i="2"/>
  <c r="D1980" i="2"/>
  <c r="B1986" i="2"/>
  <c r="C1986" i="2"/>
  <c r="D1986" i="2"/>
  <c r="B1992" i="2"/>
  <c r="C1992" i="2"/>
  <c r="D1992" i="2"/>
  <c r="B1998" i="2"/>
  <c r="C1998" i="2"/>
  <c r="D1998" i="2"/>
  <c r="B2004" i="2"/>
  <c r="C2004" i="2"/>
  <c r="D2004" i="2"/>
  <c r="B2010" i="2"/>
  <c r="C2010" i="2"/>
  <c r="D2010" i="2"/>
  <c r="B2016" i="2"/>
  <c r="C2016" i="2"/>
  <c r="D2016" i="2"/>
  <c r="B2022" i="2"/>
  <c r="C2022" i="2"/>
  <c r="D2022" i="2"/>
  <c r="B2028" i="2"/>
  <c r="C2028" i="2"/>
  <c r="D2028" i="2"/>
  <c r="B2034" i="2"/>
  <c r="C2034" i="2"/>
  <c r="D2034" i="2"/>
  <c r="B2040" i="2"/>
  <c r="C2040" i="2"/>
  <c r="D2040" i="2"/>
  <c r="D1950" i="2"/>
  <c r="C1950" i="2"/>
  <c r="B1950" i="2"/>
  <c r="B1857" i="2" l="1"/>
  <c r="C1857" i="2"/>
  <c r="D1857" i="2"/>
  <c r="B1863" i="2"/>
  <c r="C1863" i="2"/>
  <c r="D1863" i="2"/>
  <c r="B1869" i="2"/>
  <c r="C1869" i="2"/>
  <c r="D1869" i="2"/>
  <c r="B1875" i="2"/>
  <c r="C1875" i="2"/>
  <c r="D1875" i="2"/>
  <c r="B1881" i="2"/>
  <c r="C1881" i="2"/>
  <c r="D1881" i="2"/>
  <c r="B1887" i="2"/>
  <c r="C1887" i="2"/>
  <c r="D1887" i="2"/>
  <c r="B1893" i="2"/>
  <c r="C1893" i="2"/>
  <c r="D1893" i="2"/>
  <c r="B1899" i="2"/>
  <c r="C1899" i="2"/>
  <c r="D1899" i="2"/>
  <c r="B1905" i="2"/>
  <c r="C1905" i="2"/>
  <c r="D1905" i="2"/>
  <c r="B1911" i="2"/>
  <c r="C1911" i="2"/>
  <c r="D1911" i="2"/>
  <c r="B1917" i="2"/>
  <c r="C1917" i="2"/>
  <c r="D1917" i="2"/>
  <c r="B1923" i="2"/>
  <c r="C1923" i="2"/>
  <c r="D1923" i="2"/>
  <c r="B1929" i="2"/>
  <c r="C1929" i="2"/>
  <c r="D1929" i="2"/>
  <c r="B1935" i="2"/>
  <c r="C1935" i="2"/>
  <c r="D1935" i="2"/>
  <c r="B1941" i="2"/>
  <c r="C1941" i="2"/>
  <c r="D1941" i="2"/>
  <c r="D1851" i="2"/>
  <c r="C1851" i="2"/>
  <c r="B1851" i="2"/>
  <c r="B1758" i="2" l="1"/>
  <c r="C1758" i="2"/>
  <c r="D1758" i="2"/>
  <c r="B1764" i="2"/>
  <c r="C1764" i="2"/>
  <c r="D1764" i="2"/>
  <c r="B1770" i="2"/>
  <c r="C1770" i="2"/>
  <c r="D1770" i="2"/>
  <c r="B1776" i="2"/>
  <c r="C1776" i="2"/>
  <c r="D1776" i="2"/>
  <c r="B1782" i="2"/>
  <c r="C1782" i="2"/>
  <c r="D1782" i="2"/>
  <c r="B1788" i="2"/>
  <c r="C1788" i="2"/>
  <c r="D1788" i="2"/>
  <c r="B1794" i="2"/>
  <c r="C1794" i="2"/>
  <c r="D1794" i="2"/>
  <c r="B1800" i="2"/>
  <c r="C1800" i="2"/>
  <c r="D1800" i="2"/>
  <c r="B1806" i="2"/>
  <c r="C1806" i="2"/>
  <c r="D1806" i="2"/>
  <c r="B1812" i="2"/>
  <c r="C1812" i="2"/>
  <c r="D1812" i="2"/>
  <c r="B1818" i="2"/>
  <c r="C1818" i="2"/>
  <c r="D1818" i="2"/>
  <c r="B1824" i="2"/>
  <c r="C1824" i="2"/>
  <c r="D1824" i="2"/>
  <c r="B1830" i="2"/>
  <c r="C1830" i="2"/>
  <c r="D1830" i="2"/>
  <c r="B1836" i="2"/>
  <c r="C1836" i="2"/>
  <c r="D1836" i="2"/>
  <c r="B1842" i="2"/>
  <c r="C1842" i="2"/>
  <c r="D1842" i="2"/>
  <c r="D1752" i="2"/>
  <c r="C1752" i="2"/>
  <c r="B1752" i="2"/>
  <c r="B1659" i="2" l="1"/>
  <c r="C1659" i="2"/>
  <c r="D1659" i="2"/>
  <c r="B1665" i="2"/>
  <c r="C1665" i="2"/>
  <c r="D1665" i="2"/>
  <c r="B1671" i="2"/>
  <c r="C1671" i="2"/>
  <c r="D1671" i="2"/>
  <c r="B1677" i="2"/>
  <c r="C1677" i="2"/>
  <c r="D1677" i="2"/>
  <c r="B1683" i="2"/>
  <c r="C1683" i="2"/>
  <c r="D1683" i="2"/>
  <c r="B1689" i="2"/>
  <c r="C1689" i="2"/>
  <c r="D1689" i="2"/>
  <c r="B1695" i="2"/>
  <c r="C1695" i="2"/>
  <c r="D1695" i="2"/>
  <c r="B1701" i="2"/>
  <c r="C1701" i="2"/>
  <c r="D1701" i="2"/>
  <c r="B1707" i="2"/>
  <c r="C1707" i="2"/>
  <c r="D1707" i="2"/>
  <c r="B1713" i="2"/>
  <c r="C1713" i="2"/>
  <c r="D1713" i="2"/>
  <c r="B1719" i="2"/>
  <c r="C1719" i="2"/>
  <c r="D1719" i="2"/>
  <c r="B1725" i="2"/>
  <c r="C1725" i="2"/>
  <c r="D1725" i="2"/>
  <c r="B1731" i="2"/>
  <c r="C1731" i="2"/>
  <c r="D1731" i="2"/>
  <c r="B1737" i="2"/>
  <c r="C1737" i="2"/>
  <c r="D1737" i="2"/>
  <c r="B1743" i="2"/>
  <c r="C1743" i="2"/>
  <c r="D1743" i="2"/>
  <c r="D1653" i="2"/>
  <c r="C1653" i="2"/>
  <c r="B1653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B1584" i="2"/>
  <c r="C1584" i="2"/>
  <c r="D1584" i="2"/>
  <c r="B1590" i="2"/>
  <c r="C1590" i="2"/>
  <c r="D1590" i="2"/>
  <c r="B1596" i="2"/>
  <c r="C1596" i="2"/>
  <c r="D1596" i="2"/>
  <c r="B1602" i="2"/>
  <c r="C1602" i="2"/>
  <c r="D1602" i="2"/>
  <c r="B1608" i="2"/>
  <c r="C1608" i="2"/>
  <c r="D1608" i="2"/>
  <c r="B1614" i="2"/>
  <c r="C1614" i="2"/>
  <c r="D1614" i="2"/>
  <c r="B1620" i="2"/>
  <c r="C1620" i="2"/>
  <c r="D1620" i="2"/>
  <c r="B1626" i="2"/>
  <c r="C1626" i="2"/>
  <c r="D1626" i="2"/>
  <c r="B1632" i="2"/>
  <c r="C1632" i="2"/>
  <c r="D1632" i="2"/>
  <c r="B1638" i="2"/>
  <c r="C1638" i="2"/>
  <c r="D1638" i="2"/>
  <c r="B1644" i="2"/>
  <c r="C1644" i="2"/>
  <c r="D1644" i="2"/>
  <c r="D1554" i="2"/>
  <c r="C1554" i="2"/>
  <c r="B1554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B1485" i="2"/>
  <c r="C1485" i="2"/>
  <c r="D1485" i="2"/>
  <c r="B1491" i="2"/>
  <c r="C1491" i="2"/>
  <c r="D1491" i="2"/>
  <c r="B1497" i="2"/>
  <c r="C1497" i="2"/>
  <c r="D1497" i="2"/>
  <c r="B1503" i="2"/>
  <c r="C1503" i="2"/>
  <c r="D1503" i="2"/>
  <c r="B1509" i="2"/>
  <c r="C1509" i="2"/>
  <c r="D1509" i="2"/>
  <c r="B1515" i="2"/>
  <c r="C1515" i="2"/>
  <c r="D1515" i="2"/>
  <c r="B1521" i="2"/>
  <c r="C1521" i="2"/>
  <c r="D1521" i="2"/>
  <c r="B1527" i="2"/>
  <c r="C1527" i="2"/>
  <c r="D1527" i="2"/>
  <c r="B1533" i="2"/>
  <c r="C1533" i="2"/>
  <c r="D1533" i="2"/>
  <c r="B1539" i="2"/>
  <c r="C1539" i="2"/>
  <c r="D1539" i="2"/>
  <c r="B1545" i="2"/>
  <c r="C1545" i="2"/>
  <c r="D1545" i="2"/>
  <c r="D1455" i="2"/>
  <c r="C1455" i="2"/>
  <c r="B1455" i="2"/>
  <c r="B1362" i="2" l="1"/>
  <c r="C1362" i="2"/>
  <c r="D1362" i="2"/>
  <c r="B1368" i="2"/>
  <c r="C1368" i="2"/>
  <c r="D1368" i="2"/>
  <c r="B1374" i="2"/>
  <c r="C1374" i="2"/>
  <c r="D1374" i="2"/>
  <c r="B1380" i="2"/>
  <c r="C1380" i="2"/>
  <c r="D1380" i="2"/>
  <c r="B1386" i="2"/>
  <c r="C1386" i="2"/>
  <c r="D1386" i="2"/>
  <c r="B1392" i="2"/>
  <c r="C1392" i="2"/>
  <c r="D1392" i="2"/>
  <c r="B1398" i="2"/>
  <c r="C1398" i="2"/>
  <c r="D1398" i="2"/>
  <c r="B1404" i="2"/>
  <c r="C1404" i="2"/>
  <c r="D1404" i="2"/>
  <c r="B1410" i="2"/>
  <c r="C1410" i="2"/>
  <c r="D1410" i="2"/>
  <c r="B1416" i="2"/>
  <c r="C1416" i="2"/>
  <c r="D1416" i="2"/>
  <c r="B1422" i="2"/>
  <c r="C1422" i="2"/>
  <c r="D1422" i="2"/>
  <c r="B1428" i="2"/>
  <c r="C1428" i="2"/>
  <c r="D1428" i="2"/>
  <c r="B1434" i="2"/>
  <c r="C1434" i="2"/>
  <c r="D1434" i="2"/>
  <c r="B1440" i="2"/>
  <c r="C1440" i="2"/>
  <c r="D1440" i="2"/>
  <c r="B1446" i="2"/>
  <c r="C1446" i="2"/>
  <c r="D1446" i="2"/>
  <c r="D1356" i="2"/>
  <c r="C1356" i="2"/>
  <c r="B1356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B1287" i="2"/>
  <c r="C1287" i="2"/>
  <c r="D1287" i="2"/>
  <c r="B1293" i="2"/>
  <c r="C1293" i="2"/>
  <c r="D1293" i="2"/>
  <c r="B1299" i="2"/>
  <c r="C1299" i="2"/>
  <c r="D1299" i="2"/>
  <c r="B1305" i="2"/>
  <c r="C1305" i="2"/>
  <c r="D1305" i="2"/>
  <c r="B1311" i="2"/>
  <c r="C1311" i="2"/>
  <c r="D1311" i="2"/>
  <c r="B1317" i="2"/>
  <c r="C1317" i="2"/>
  <c r="D1317" i="2"/>
  <c r="B1323" i="2"/>
  <c r="C1323" i="2"/>
  <c r="D1323" i="2"/>
  <c r="B1329" i="2"/>
  <c r="C1329" i="2"/>
  <c r="D1329" i="2"/>
  <c r="B1335" i="2"/>
  <c r="C1335" i="2"/>
  <c r="D1335" i="2"/>
  <c r="B1341" i="2"/>
  <c r="C1341" i="2"/>
  <c r="D1341" i="2"/>
  <c r="B1347" i="2"/>
  <c r="C1347" i="2"/>
  <c r="D1347" i="2"/>
  <c r="D1257" i="2"/>
  <c r="C1257" i="2"/>
  <c r="B1257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B1188" i="2"/>
  <c r="C1188" i="2"/>
  <c r="D1188" i="2"/>
  <c r="B1194" i="2"/>
  <c r="C1194" i="2"/>
  <c r="D1194" i="2"/>
  <c r="B1200" i="2"/>
  <c r="C1200" i="2"/>
  <c r="D1200" i="2"/>
  <c r="B1206" i="2"/>
  <c r="C1206" i="2"/>
  <c r="D1206" i="2"/>
  <c r="B1212" i="2"/>
  <c r="C1212" i="2"/>
  <c r="D1212" i="2"/>
  <c r="B1218" i="2"/>
  <c r="C1218" i="2"/>
  <c r="D1218" i="2"/>
  <c r="B1224" i="2"/>
  <c r="C1224" i="2"/>
  <c r="D1224" i="2"/>
  <c r="B1230" i="2"/>
  <c r="C1230" i="2"/>
  <c r="D1230" i="2"/>
  <c r="B1236" i="2"/>
  <c r="C1236" i="2"/>
  <c r="D1236" i="2"/>
  <c r="B1242" i="2"/>
  <c r="C1242" i="2"/>
  <c r="D1242" i="2"/>
  <c r="B1248" i="2"/>
  <c r="C1248" i="2"/>
  <c r="D1248" i="2"/>
  <c r="D1158" i="2"/>
  <c r="C1158" i="2"/>
  <c r="B1158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B1089" i="2"/>
  <c r="C1089" i="2"/>
  <c r="D1089" i="2"/>
  <c r="B1095" i="2"/>
  <c r="C1095" i="2"/>
  <c r="D1095" i="2"/>
  <c r="B1101" i="2"/>
  <c r="C1101" i="2"/>
  <c r="D1101" i="2"/>
  <c r="B1107" i="2"/>
  <c r="C1107" i="2"/>
  <c r="D1107" i="2"/>
  <c r="B1113" i="2"/>
  <c r="C1113" i="2"/>
  <c r="D1113" i="2"/>
  <c r="B1119" i="2"/>
  <c r="C1119" i="2"/>
  <c r="D1119" i="2"/>
  <c r="B1125" i="2"/>
  <c r="C1125" i="2"/>
  <c r="D1125" i="2"/>
  <c r="B1131" i="2"/>
  <c r="C1131" i="2"/>
  <c r="D1131" i="2"/>
  <c r="B1137" i="2"/>
  <c r="C1137" i="2"/>
  <c r="D1137" i="2"/>
  <c r="B1143" i="2"/>
  <c r="C1143" i="2"/>
  <c r="D1143" i="2"/>
  <c r="B1149" i="2"/>
  <c r="C1149" i="2"/>
  <c r="D1149" i="2"/>
  <c r="D1059" i="2"/>
  <c r="C1059" i="2"/>
  <c r="B1059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B990" i="2"/>
  <c r="C990" i="2"/>
  <c r="D990" i="2"/>
  <c r="B996" i="2"/>
  <c r="C996" i="2"/>
  <c r="D996" i="2"/>
  <c r="B1002" i="2"/>
  <c r="C1002" i="2"/>
  <c r="D1002" i="2"/>
  <c r="B1008" i="2"/>
  <c r="C1008" i="2"/>
  <c r="D1008" i="2"/>
  <c r="B1014" i="2"/>
  <c r="C1014" i="2"/>
  <c r="D1014" i="2"/>
  <c r="B1020" i="2"/>
  <c r="C1020" i="2"/>
  <c r="D1020" i="2"/>
  <c r="B1026" i="2"/>
  <c r="C1026" i="2"/>
  <c r="D1026" i="2"/>
  <c r="B1032" i="2"/>
  <c r="C1032" i="2"/>
  <c r="D1032" i="2"/>
  <c r="B1038" i="2"/>
  <c r="C1038" i="2"/>
  <c r="D1038" i="2"/>
  <c r="B1044" i="2"/>
  <c r="C1044" i="2"/>
  <c r="D1044" i="2"/>
  <c r="B1050" i="2"/>
  <c r="C1050" i="2"/>
  <c r="D1050" i="2"/>
  <c r="D960" i="2"/>
  <c r="C960" i="2"/>
  <c r="B960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B891" i="2"/>
  <c r="C891" i="2"/>
  <c r="D891" i="2"/>
  <c r="B897" i="2"/>
  <c r="C897" i="2"/>
  <c r="D897" i="2"/>
  <c r="B903" i="2"/>
  <c r="C903" i="2"/>
  <c r="D903" i="2"/>
  <c r="B909" i="2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D861" i="2"/>
  <c r="C861" i="2"/>
  <c r="B861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B792" i="2"/>
  <c r="C792" i="2"/>
  <c r="D792" i="2"/>
  <c r="B798" i="2"/>
  <c r="C798" i="2"/>
  <c r="D798" i="2"/>
  <c r="B804" i="2"/>
  <c r="C804" i="2"/>
  <c r="D804" i="2"/>
  <c r="B810" i="2"/>
  <c r="C810" i="2"/>
  <c r="D810" i="2"/>
  <c r="B816" i="2"/>
  <c r="C816" i="2"/>
  <c r="D816" i="2"/>
  <c r="B822" i="2"/>
  <c r="C822" i="2"/>
  <c r="D822" i="2"/>
  <c r="B828" i="2"/>
  <c r="C828" i="2"/>
  <c r="D828" i="2"/>
  <c r="B834" i="2"/>
  <c r="C834" i="2"/>
  <c r="D834" i="2"/>
  <c r="B840" i="2"/>
  <c r="C840" i="2"/>
  <c r="D840" i="2"/>
  <c r="B846" i="2"/>
  <c r="C846" i="2"/>
  <c r="D846" i="2"/>
  <c r="B852" i="2"/>
  <c r="C852" i="2"/>
  <c r="D852" i="2"/>
  <c r="D762" i="2"/>
  <c r="C762" i="2"/>
  <c r="B762" i="2"/>
  <c r="B669" i="2" l="1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B699" i="2"/>
  <c r="C699" i="2"/>
  <c r="D699" i="2"/>
  <c r="B705" i="2"/>
  <c r="C705" i="2"/>
  <c r="D705" i="2"/>
  <c r="B711" i="2"/>
  <c r="C711" i="2"/>
  <c r="D711" i="2"/>
  <c r="B717" i="2"/>
  <c r="C717" i="2"/>
  <c r="D717" i="2"/>
  <c r="B723" i="2"/>
  <c r="C723" i="2"/>
  <c r="D723" i="2"/>
  <c r="B729" i="2"/>
  <c r="C729" i="2"/>
  <c r="D729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D663" i="2"/>
  <c r="C663" i="2"/>
  <c r="B663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D564" i="2"/>
  <c r="C564" i="2"/>
  <c r="B564" i="2"/>
  <c r="B471" i="2" l="1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465" i="2"/>
  <c r="C465" i="2"/>
  <c r="B465" i="2"/>
  <c r="B372" i="2" l="1"/>
  <c r="C372" i="2"/>
  <c r="D372" i="2"/>
  <c r="B378" i="2"/>
  <c r="C378" i="2"/>
  <c r="D378" i="2"/>
  <c r="B384" i="2"/>
  <c r="C384" i="2"/>
  <c r="D384" i="2"/>
  <c r="B390" i="2"/>
  <c r="C390" i="2"/>
  <c r="D390" i="2"/>
  <c r="B396" i="2"/>
  <c r="C396" i="2"/>
  <c r="D396" i="2"/>
  <c r="B402" i="2"/>
  <c r="C402" i="2"/>
  <c r="D402" i="2"/>
  <c r="B408" i="2"/>
  <c r="C408" i="2"/>
  <c r="D408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B438" i="2"/>
  <c r="C438" i="2"/>
  <c r="D438" i="2"/>
  <c r="B444" i="2"/>
  <c r="C444" i="2"/>
  <c r="D444" i="2"/>
  <c r="B450" i="2"/>
  <c r="C450" i="2"/>
  <c r="D450" i="2"/>
  <c r="B456" i="2"/>
  <c r="C456" i="2"/>
  <c r="D456" i="2"/>
  <c r="D366" i="2"/>
  <c r="C366" i="2"/>
  <c r="B366" i="2"/>
  <c r="B273" i="2" l="1"/>
  <c r="C273" i="2"/>
  <c r="D273" i="2"/>
  <c r="B279" i="2"/>
  <c r="C279" i="2"/>
  <c r="D279" i="2"/>
  <c r="B285" i="2"/>
  <c r="C285" i="2"/>
  <c r="D285" i="2"/>
  <c r="B291" i="2"/>
  <c r="C291" i="2"/>
  <c r="D291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B327" i="2"/>
  <c r="C327" i="2"/>
  <c r="D327" i="2"/>
  <c r="B333" i="2"/>
  <c r="C333" i="2"/>
  <c r="D333" i="2"/>
  <c r="B339" i="2"/>
  <c r="C339" i="2"/>
  <c r="D339" i="2"/>
  <c r="B345" i="2"/>
  <c r="C345" i="2"/>
  <c r="D345" i="2"/>
  <c r="B351" i="2"/>
  <c r="C351" i="2"/>
  <c r="D351" i="2"/>
  <c r="B357" i="2"/>
  <c r="C357" i="2"/>
  <c r="D357" i="2"/>
  <c r="D267" i="2"/>
  <c r="C267" i="2"/>
  <c r="B267" i="2"/>
  <c r="D258" i="2"/>
  <c r="C258" i="2"/>
  <c r="B258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D225" i="2"/>
  <c r="C225" i="2"/>
  <c r="B225" i="2"/>
  <c r="D216" i="2"/>
  <c r="C216" i="2"/>
  <c r="B216" i="2"/>
  <c r="B129" i="2"/>
  <c r="C129" i="2"/>
  <c r="D129" i="2"/>
  <c r="B135" i="2"/>
  <c r="C135" i="2"/>
  <c r="D135" i="2"/>
  <c r="B141" i="2"/>
  <c r="C141" i="2"/>
  <c r="D141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D123" i="2"/>
  <c r="C123" i="2"/>
  <c r="B123" i="2"/>
  <c r="B108" i="2"/>
  <c r="C108" i="2"/>
  <c r="D108" i="2"/>
  <c r="B114" i="2"/>
  <c r="C114" i="2"/>
  <c r="D114" i="2"/>
  <c r="D102" i="2"/>
  <c r="C102" i="2"/>
  <c r="B102" i="2"/>
  <c r="B81" i="2" l="1"/>
  <c r="C81" i="2"/>
  <c r="D81" i="2"/>
  <c r="B87" i="2"/>
  <c r="C87" i="2"/>
  <c r="D87" i="2"/>
  <c r="B93" i="2"/>
  <c r="C93" i="2"/>
  <c r="D93" i="2"/>
  <c r="D75" i="2"/>
  <c r="C75" i="2"/>
  <c r="B75" i="2"/>
  <c r="B66" i="2" l="1"/>
  <c r="C66" i="2"/>
  <c r="D66" i="2"/>
  <c r="D60" i="2"/>
  <c r="C60" i="2"/>
  <c r="B60" i="2"/>
  <c r="B33" i="2"/>
  <c r="C33" i="2"/>
  <c r="D33" i="2"/>
  <c r="B39" i="2"/>
  <c r="C39" i="2"/>
  <c r="D39" i="2"/>
  <c r="B45" i="2"/>
  <c r="C45" i="2"/>
  <c r="D45" i="2"/>
  <c r="B51" i="2"/>
  <c r="C51" i="2"/>
  <c r="D51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4218" i="2"/>
  <c r="E4219" i="2" s="1"/>
  <c r="E4212" i="2"/>
  <c r="E4213" i="2" s="1"/>
  <c r="E4206" i="2"/>
  <c r="E4207" i="2" s="1"/>
  <c r="E4200" i="2"/>
  <c r="E4201" i="2" s="1"/>
  <c r="E4194" i="2"/>
  <c r="E4195" i="2" s="1"/>
  <c r="E4188" i="2"/>
  <c r="E4189" i="2" s="1"/>
  <c r="E4182" i="2"/>
  <c r="E4183" i="2" s="1"/>
  <c r="E4176" i="2"/>
  <c r="E4177" i="2" s="1"/>
  <c r="E4170" i="2"/>
  <c r="E4171" i="2" s="1"/>
  <c r="E4164" i="2"/>
  <c r="E4165" i="2" s="1"/>
  <c r="E4158" i="2"/>
  <c r="E4159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19" i="2"/>
  <c r="E4120" i="2" s="1"/>
  <c r="E4113" i="2"/>
  <c r="E4114" i="2" s="1"/>
  <c r="E4107" i="2"/>
  <c r="E4108" i="2" s="1"/>
  <c r="E4101" i="2"/>
  <c r="E4102" i="2" s="1"/>
  <c r="E4095" i="2"/>
  <c r="E4096" i="2" s="1"/>
  <c r="E4089" i="2"/>
  <c r="E4090" i="2" s="1"/>
  <c r="E4083" i="2"/>
  <c r="E4084" i="2" s="1"/>
  <c r="E4077" i="2"/>
  <c r="E4078" i="2" s="1"/>
  <c r="E4071" i="2"/>
  <c r="E4072" i="2" s="1"/>
  <c r="E4065" i="2"/>
  <c r="E4066" i="2" s="1"/>
  <c r="E4059" i="2"/>
  <c r="E4060" i="2" s="1"/>
  <c r="E4053" i="2"/>
  <c r="E4054" i="2" s="1"/>
  <c r="E4047" i="2"/>
  <c r="E4048" i="2" s="1"/>
  <c r="E4041" i="2"/>
  <c r="E4042" i="2" s="1"/>
  <c r="E4035" i="2"/>
  <c r="E4036" i="2" s="1"/>
  <c r="E4029" i="2"/>
  <c r="E4020" i="2"/>
  <c r="E4021" i="2" s="1"/>
  <c r="E4014" i="2"/>
  <c r="E4015" i="2" s="1"/>
  <c r="E4008" i="2"/>
  <c r="E4009" i="2" s="1"/>
  <c r="E4002" i="2"/>
  <c r="E4003" i="2" s="1"/>
  <c r="E3996" i="2"/>
  <c r="E3997" i="2" s="1"/>
  <c r="E3990" i="2"/>
  <c r="E3991" i="2" s="1"/>
  <c r="E3984" i="2"/>
  <c r="E3985" i="2" s="1"/>
  <c r="E3978" i="2"/>
  <c r="E3979" i="2" s="1"/>
  <c r="E3972" i="2"/>
  <c r="E3973" i="2" s="1"/>
  <c r="E3966" i="2"/>
  <c r="E3967" i="2" s="1"/>
  <c r="E3960" i="2"/>
  <c r="E3961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1" i="2"/>
  <c r="E3922" i="2" s="1"/>
  <c r="E3915" i="2"/>
  <c r="E3916" i="2" s="1"/>
  <c r="E3909" i="2"/>
  <c r="E3910" i="2" s="1"/>
  <c r="E3903" i="2"/>
  <c r="E3904" i="2" s="1"/>
  <c r="E3897" i="2"/>
  <c r="E3898" i="2" s="1"/>
  <c r="E3891" i="2"/>
  <c r="E3892" i="2" s="1"/>
  <c r="E3885" i="2"/>
  <c r="E3886" i="2" s="1"/>
  <c r="E3879" i="2"/>
  <c r="E3880" i="2" s="1"/>
  <c r="E3873" i="2"/>
  <c r="E3874" i="2" s="1"/>
  <c r="E3867" i="2"/>
  <c r="E3868" i="2" s="1"/>
  <c r="E3861" i="2"/>
  <c r="E3862" i="2" s="1"/>
  <c r="E3855" i="2"/>
  <c r="E3856" i="2" s="1"/>
  <c r="E3849" i="2"/>
  <c r="E3850" i="2" s="1"/>
  <c r="E3843" i="2"/>
  <c r="E3844" i="2" s="1"/>
  <c r="E3837" i="2"/>
  <c r="E3838" i="2" s="1"/>
  <c r="E3831" i="2"/>
  <c r="E3822" i="2"/>
  <c r="E3823" i="2" s="1"/>
  <c r="E3816" i="2"/>
  <c r="E3817" i="2" s="1"/>
  <c r="E3810" i="2"/>
  <c r="E3811" i="2" s="1"/>
  <c r="E3804" i="2"/>
  <c r="E3805" i="2" s="1"/>
  <c r="E3798" i="2"/>
  <c r="E3799" i="2" s="1"/>
  <c r="E3792" i="2"/>
  <c r="E3793" i="2" s="1"/>
  <c r="E3786" i="2"/>
  <c r="E3787" i="2" s="1"/>
  <c r="E3780" i="2"/>
  <c r="E3781" i="2" s="1"/>
  <c r="E3774" i="2"/>
  <c r="E3775" i="2" s="1"/>
  <c r="E3768" i="2"/>
  <c r="E3769" i="2" s="1"/>
  <c r="E3762" i="2"/>
  <c r="E3763" i="2" s="1"/>
  <c r="E3756" i="2"/>
  <c r="E3757" i="2" s="1"/>
  <c r="E3750" i="2"/>
  <c r="E3751" i="2" s="1"/>
  <c r="E3744" i="2"/>
  <c r="E3745" i="2" s="1"/>
  <c r="E3738" i="2"/>
  <c r="E3739" i="2" s="1"/>
  <c r="E3732" i="2"/>
  <c r="E3723" i="2"/>
  <c r="E3724" i="2" s="1"/>
  <c r="E3717" i="2"/>
  <c r="E3718" i="2" s="1"/>
  <c r="E3711" i="2"/>
  <c r="E3712" i="2" s="1"/>
  <c r="E3705" i="2"/>
  <c r="E3706" i="2" s="1"/>
  <c r="E3699" i="2"/>
  <c r="E3700" i="2" s="1"/>
  <c r="E3693" i="2"/>
  <c r="E3694" i="2" s="1"/>
  <c r="E3687" i="2"/>
  <c r="E3688" i="2" s="1"/>
  <c r="E3681" i="2"/>
  <c r="E3682" i="2" s="1"/>
  <c r="E3675" i="2"/>
  <c r="E3676" i="2" s="1"/>
  <c r="E3669" i="2"/>
  <c r="E3670" i="2" s="1"/>
  <c r="E3663" i="2"/>
  <c r="E3664" i="2" s="1"/>
  <c r="E3657" i="2"/>
  <c r="E3658" i="2" s="1"/>
  <c r="E3651" i="2"/>
  <c r="E3652" i="2" s="1"/>
  <c r="E3645" i="2"/>
  <c r="E3646" i="2" s="1"/>
  <c r="E3639" i="2"/>
  <c r="E3640" i="2" s="1"/>
  <c r="E3633" i="2"/>
  <c r="E3624" i="2"/>
  <c r="E3625" i="2" s="1"/>
  <c r="E3618" i="2"/>
  <c r="E3619" i="2" s="1"/>
  <c r="E3612" i="2"/>
  <c r="E3613" i="2" s="1"/>
  <c r="E3606" i="2"/>
  <c r="E3607" i="2" s="1"/>
  <c r="E3600" i="2"/>
  <c r="E3601" i="2" s="1"/>
  <c r="E3594" i="2"/>
  <c r="E3595" i="2" s="1"/>
  <c r="E3588" i="2"/>
  <c r="E3589" i="2" s="1"/>
  <c r="E3582" i="2"/>
  <c r="E3583" i="2" s="1"/>
  <c r="E3576" i="2"/>
  <c r="E3577" i="2" s="1"/>
  <c r="E3570" i="2"/>
  <c r="E3571" i="2" s="1"/>
  <c r="E3564" i="2"/>
  <c r="E3565" i="2" s="1"/>
  <c r="E3558" i="2"/>
  <c r="E3559" i="2" s="1"/>
  <c r="E3552" i="2"/>
  <c r="E3553" i="2" s="1"/>
  <c r="E3546" i="2"/>
  <c r="E3547" i="2" s="1"/>
  <c r="E3540" i="2"/>
  <c r="E3541" i="2" s="1"/>
  <c r="E3534" i="2"/>
  <c r="E3525" i="2"/>
  <c r="E3526" i="2" s="1"/>
  <c r="E3519" i="2"/>
  <c r="E3520" i="2" s="1"/>
  <c r="E3513" i="2"/>
  <c r="E3514" i="2" s="1"/>
  <c r="E3507" i="2"/>
  <c r="E3508" i="2" s="1"/>
  <c r="E3501" i="2"/>
  <c r="E3502" i="2" s="1"/>
  <c r="E3495" i="2"/>
  <c r="E3496" i="2" s="1"/>
  <c r="E3489" i="2"/>
  <c r="E3490" i="2" s="1"/>
  <c r="E3483" i="2"/>
  <c r="E3484" i="2" s="1"/>
  <c r="E3477" i="2"/>
  <c r="E3478" i="2" s="1"/>
  <c r="E3471" i="2"/>
  <c r="E3472" i="2" s="1"/>
  <c r="E3465" i="2"/>
  <c r="E3466" i="2" s="1"/>
  <c r="E3459" i="2"/>
  <c r="E3460" i="2" s="1"/>
  <c r="E3453" i="2"/>
  <c r="E3454" i="2" s="1"/>
  <c r="E3447" i="2"/>
  <c r="E3448" i="2" s="1"/>
  <c r="E3441" i="2"/>
  <c r="E3442" i="2" s="1"/>
  <c r="E3435" i="2"/>
  <c r="E3436" i="2" s="1"/>
  <c r="E3426" i="2"/>
  <c r="E3427" i="2" s="1"/>
  <c r="E3420" i="2"/>
  <c r="E3421" i="2" s="1"/>
  <c r="E3414" i="2"/>
  <c r="E3415" i="2" s="1"/>
  <c r="E3408" i="2"/>
  <c r="E3409" i="2" s="1"/>
  <c r="E3402" i="2"/>
  <c r="E3403" i="2" s="1"/>
  <c r="E3396" i="2"/>
  <c r="E3397" i="2" s="1"/>
  <c r="E3390" i="2"/>
  <c r="E3391" i="2" s="1"/>
  <c r="E3384" i="2"/>
  <c r="E3385" i="2" s="1"/>
  <c r="E3378" i="2"/>
  <c r="E3379" i="2" s="1"/>
  <c r="E3372" i="2"/>
  <c r="E3373" i="2" s="1"/>
  <c r="E3366" i="2"/>
  <c r="E3367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27" i="2"/>
  <c r="E3328" i="2" s="1"/>
  <c r="E3321" i="2"/>
  <c r="E3322" i="2" s="1"/>
  <c r="E3315" i="2"/>
  <c r="E3316" i="2" s="1"/>
  <c r="E3309" i="2"/>
  <c r="E3310" i="2" s="1"/>
  <c r="E3303" i="2"/>
  <c r="E3304" i="2" s="1"/>
  <c r="E3297" i="2"/>
  <c r="E3298" i="2" s="1"/>
  <c r="E3291" i="2"/>
  <c r="E3292" i="2" s="1"/>
  <c r="E3285" i="2"/>
  <c r="E3286" i="2" s="1"/>
  <c r="E3279" i="2"/>
  <c r="E3280" i="2" s="1"/>
  <c r="E3273" i="2"/>
  <c r="E3274" i="2" s="1"/>
  <c r="E3267" i="2"/>
  <c r="E3268" i="2" s="1"/>
  <c r="E3261" i="2"/>
  <c r="E3262" i="2" s="1"/>
  <c r="E3255" i="2"/>
  <c r="E3256" i="2" s="1"/>
  <c r="E3249" i="2"/>
  <c r="E3250" i="2" s="1"/>
  <c r="E3243" i="2"/>
  <c r="E3244" i="2" s="1"/>
  <c r="E3237" i="2"/>
  <c r="E3238" i="2" s="1"/>
  <c r="E3228" i="2"/>
  <c r="E3229" i="2" s="1"/>
  <c r="E3222" i="2"/>
  <c r="E3223" i="2" s="1"/>
  <c r="E3216" i="2"/>
  <c r="E3217" i="2" s="1"/>
  <c r="E3210" i="2"/>
  <c r="E3211" i="2" s="1"/>
  <c r="E3204" i="2"/>
  <c r="E3205" i="2" s="1"/>
  <c r="E3198" i="2"/>
  <c r="E3199" i="2" s="1"/>
  <c r="E3192" i="2"/>
  <c r="E3193" i="2" s="1"/>
  <c r="E3186" i="2"/>
  <c r="E3187" i="2" s="1"/>
  <c r="E3180" i="2"/>
  <c r="E3181" i="2" s="1"/>
  <c r="E3174" i="2"/>
  <c r="E3175" i="2" s="1"/>
  <c r="E3168" i="2"/>
  <c r="E3169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29" i="2"/>
  <c r="E3130" i="2" s="1"/>
  <c r="E3123" i="2"/>
  <c r="E3124" i="2" s="1"/>
  <c r="E3117" i="2"/>
  <c r="E3118" i="2" s="1"/>
  <c r="E3111" i="2"/>
  <c r="E3112" i="2" s="1"/>
  <c r="E3105" i="2"/>
  <c r="E3106" i="2" s="1"/>
  <c r="E3099" i="2"/>
  <c r="E3100" i="2" s="1"/>
  <c r="E3093" i="2"/>
  <c r="E3094" i="2" s="1"/>
  <c r="E3087" i="2"/>
  <c r="E3088" i="2" s="1"/>
  <c r="E3081" i="2"/>
  <c r="E3082" i="2" s="1"/>
  <c r="E3075" i="2"/>
  <c r="E3076" i="2" s="1"/>
  <c r="E3069" i="2"/>
  <c r="E3070" i="2" s="1"/>
  <c r="E3063" i="2"/>
  <c r="E3064" i="2" s="1"/>
  <c r="E3057" i="2"/>
  <c r="E3058" i="2" s="1"/>
  <c r="E3051" i="2"/>
  <c r="E3052" i="2" s="1"/>
  <c r="E3045" i="2"/>
  <c r="E3046" i="2" s="1"/>
  <c r="E3039" i="2"/>
  <c r="E3030" i="2"/>
  <c r="E3031" i="2" s="1"/>
  <c r="E3024" i="2"/>
  <c r="E3025" i="2" s="1"/>
  <c r="E3018" i="2"/>
  <c r="E3019" i="2" s="1"/>
  <c r="E3012" i="2"/>
  <c r="E3013" i="2" s="1"/>
  <c r="E3006" i="2"/>
  <c r="E3007" i="2" s="1"/>
  <c r="E3000" i="2"/>
  <c r="E3001" i="2" s="1"/>
  <c r="E2994" i="2"/>
  <c r="E2995" i="2" s="1"/>
  <c r="E2988" i="2"/>
  <c r="E2989" i="2" s="1"/>
  <c r="E2982" i="2"/>
  <c r="E2983" i="2" s="1"/>
  <c r="E2976" i="2"/>
  <c r="E2977" i="2" s="1"/>
  <c r="E2970" i="2"/>
  <c r="E2971" i="2" s="1"/>
  <c r="E2964" i="2"/>
  <c r="E2965" i="2" s="1"/>
  <c r="E2958" i="2"/>
  <c r="E2959" i="2" s="1"/>
  <c r="E2952" i="2"/>
  <c r="E2953" i="2" s="1"/>
  <c r="E2946" i="2"/>
  <c r="E2947" i="2" s="1"/>
  <c r="E2940" i="2"/>
  <c r="E2931" i="2"/>
  <c r="E2932" i="2" s="1"/>
  <c r="E2925" i="2"/>
  <c r="E2926" i="2" s="1"/>
  <c r="E2919" i="2"/>
  <c r="E2913" i="2"/>
  <c r="E2914" i="2" s="1"/>
  <c r="E2907" i="2"/>
  <c r="E2908" i="2" s="1"/>
  <c r="E2901" i="2"/>
  <c r="E2902" i="2" s="1"/>
  <c r="E2895" i="2"/>
  <c r="E2896" i="2" s="1"/>
  <c r="E2889" i="2"/>
  <c r="E2890" i="2" s="1"/>
  <c r="E2883" i="2"/>
  <c r="E2884" i="2" s="1"/>
  <c r="E2877" i="2"/>
  <c r="E2878" i="2" s="1"/>
  <c r="E2871" i="2"/>
  <c r="E2872" i="2" s="1"/>
  <c r="E2865" i="2"/>
  <c r="E2866" i="2" s="1"/>
  <c r="E2859" i="2"/>
  <c r="E2860" i="2" s="1"/>
  <c r="E2853" i="2"/>
  <c r="E2854" i="2" s="1"/>
  <c r="E2847" i="2"/>
  <c r="E2848" i="2" s="1"/>
  <c r="E2841" i="2"/>
  <c r="E2832" i="2"/>
  <c r="E2833" i="2" s="1"/>
  <c r="E2826" i="2"/>
  <c r="E2827" i="2" s="1"/>
  <c r="E2820" i="2"/>
  <c r="E2821" i="2" s="1"/>
  <c r="E2814" i="2"/>
  <c r="E2815" i="2" s="1"/>
  <c r="E2808" i="2"/>
  <c r="E2809" i="2" s="1"/>
  <c r="E2802" i="2"/>
  <c r="E2803" i="2" s="1"/>
  <c r="E2796" i="2"/>
  <c r="E2797" i="2" s="1"/>
  <c r="E2790" i="2"/>
  <c r="E2791" i="2" s="1"/>
  <c r="E2784" i="2"/>
  <c r="E2785" i="2" s="1"/>
  <c r="E2778" i="2"/>
  <c r="E2779" i="2" s="1"/>
  <c r="E2772" i="2"/>
  <c r="E2773" i="2" s="1"/>
  <c r="E2766" i="2"/>
  <c r="E2767" i="2" s="1"/>
  <c r="E2760" i="2"/>
  <c r="E2761" i="2" s="1"/>
  <c r="E2754" i="2"/>
  <c r="E2755" i="2" s="1"/>
  <c r="E2748" i="2"/>
  <c r="E2749" i="2" s="1"/>
  <c r="E2742" i="2"/>
  <c r="E2733" i="2"/>
  <c r="E2734" i="2" s="1"/>
  <c r="E2727" i="2"/>
  <c r="E2728" i="2" s="1"/>
  <c r="E2721" i="2"/>
  <c r="E2722" i="2" s="1"/>
  <c r="E2715" i="2"/>
  <c r="E2716" i="2" s="1"/>
  <c r="E2709" i="2"/>
  <c r="E2710" i="2" s="1"/>
  <c r="E2703" i="2"/>
  <c r="E2704" i="2" s="1"/>
  <c r="E2697" i="2"/>
  <c r="E2698" i="2" s="1"/>
  <c r="E2691" i="2"/>
  <c r="E2692" i="2" s="1"/>
  <c r="E2685" i="2"/>
  <c r="E2686" i="2" s="1"/>
  <c r="E2679" i="2"/>
  <c r="E2680" i="2" s="1"/>
  <c r="E2673" i="2"/>
  <c r="E2674" i="2" s="1"/>
  <c r="E2667" i="2"/>
  <c r="E2668" i="2" s="1"/>
  <c r="E2661" i="2"/>
  <c r="E2662" i="2" s="1"/>
  <c r="E2655" i="2"/>
  <c r="E2656" i="2" s="1"/>
  <c r="E2649" i="2"/>
  <c r="E2650" i="2" s="1"/>
  <c r="E2643" i="2"/>
  <c r="E2644" i="2" s="1"/>
  <c r="E2634" i="2"/>
  <c r="E2635" i="2" s="1"/>
  <c r="E2628" i="2"/>
  <c r="E2629" i="2" s="1"/>
  <c r="E2622" i="2"/>
  <c r="E2623" i="2" s="1"/>
  <c r="E2616" i="2"/>
  <c r="E2617" i="2" s="1"/>
  <c r="E2610" i="2"/>
  <c r="E2611" i="2" s="1"/>
  <c r="E2604" i="2"/>
  <c r="E2605" i="2" s="1"/>
  <c r="E2598" i="2"/>
  <c r="E2599" i="2" s="1"/>
  <c r="E2592" i="2"/>
  <c r="E2593" i="2" s="1"/>
  <c r="E2586" i="2"/>
  <c r="E2587" i="2" s="1"/>
  <c r="E2580" i="2"/>
  <c r="E2581" i="2" s="1"/>
  <c r="E2574" i="2"/>
  <c r="E2575" i="2" s="1"/>
  <c r="E2568" i="2"/>
  <c r="E2569" i="2" s="1"/>
  <c r="E2562" i="2"/>
  <c r="E2563" i="2" s="1"/>
  <c r="E2556" i="2"/>
  <c r="E2557" i="2" s="1"/>
  <c r="E2550" i="2"/>
  <c r="E2551" i="2" s="1"/>
  <c r="E2544" i="2"/>
  <c r="E2535" i="2"/>
  <c r="E2536" i="2" s="1"/>
  <c r="E2529" i="2"/>
  <c r="E2530" i="2" s="1"/>
  <c r="E2523" i="2"/>
  <c r="E2524" i="2" s="1"/>
  <c r="E2517" i="2"/>
  <c r="E2518" i="2" s="1"/>
  <c r="E2511" i="2"/>
  <c r="E2512" i="2" s="1"/>
  <c r="E2505" i="2"/>
  <c r="E2506" i="2" s="1"/>
  <c r="E2499" i="2"/>
  <c r="E2500" i="2" s="1"/>
  <c r="E2493" i="2"/>
  <c r="E2494" i="2" s="1"/>
  <c r="E2487" i="2"/>
  <c r="E2488" i="2" s="1"/>
  <c r="E2481" i="2"/>
  <c r="E2482" i="2" s="1"/>
  <c r="E2475" i="2"/>
  <c r="E2476" i="2" s="1"/>
  <c r="E2469" i="2"/>
  <c r="E2470" i="2" s="1"/>
  <c r="E2463" i="2"/>
  <c r="E2464" i="2" s="1"/>
  <c r="E2457" i="2"/>
  <c r="E2458" i="2" s="1"/>
  <c r="E2451" i="2"/>
  <c r="E2452" i="2" s="1"/>
  <c r="E2445" i="2"/>
  <c r="E2446" i="2" s="1"/>
  <c r="E2436" i="2"/>
  <c r="E2437" i="2" s="1"/>
  <c r="E2430" i="2"/>
  <c r="E2431" i="2" s="1"/>
  <c r="E2424" i="2"/>
  <c r="E2425" i="2" s="1"/>
  <c r="E2418" i="2"/>
  <c r="E2419" i="2" s="1"/>
  <c r="E2412" i="2"/>
  <c r="E2413" i="2" s="1"/>
  <c r="E2406" i="2"/>
  <c r="E2407" i="2" s="1"/>
  <c r="E2400" i="2"/>
  <c r="E2401" i="2" s="1"/>
  <c r="E2394" i="2"/>
  <c r="E2395" i="2" s="1"/>
  <c r="E2388" i="2"/>
  <c r="E2389" i="2" s="1"/>
  <c r="E2382" i="2"/>
  <c r="E2383" i="2" s="1"/>
  <c r="E2376" i="2"/>
  <c r="E2377" i="2" s="1"/>
  <c r="E2370" i="2"/>
  <c r="E2371" i="2" s="1"/>
  <c r="E2364" i="2"/>
  <c r="E2365" i="2" s="1"/>
  <c r="E2358" i="2"/>
  <c r="E2359" i="2" s="1"/>
  <c r="E2352" i="2"/>
  <c r="E2353" i="2" s="1"/>
  <c r="E2346" i="2"/>
  <c r="E2347" i="2" s="1"/>
  <c r="E2337" i="2"/>
  <c r="E2338" i="2" s="1"/>
  <c r="E2331" i="2"/>
  <c r="E2332" i="2" s="1"/>
  <c r="E2325" i="2"/>
  <c r="E2326" i="2" s="1"/>
  <c r="E2319" i="2"/>
  <c r="E2320" i="2" s="1"/>
  <c r="E2313" i="2"/>
  <c r="E2314" i="2" s="1"/>
  <c r="E2307" i="2"/>
  <c r="E2308" i="2" s="1"/>
  <c r="E2301" i="2"/>
  <c r="E2302" i="2" s="1"/>
  <c r="E2295" i="2"/>
  <c r="E2296" i="2" s="1"/>
  <c r="E2289" i="2"/>
  <c r="E2290" i="2" s="1"/>
  <c r="E2283" i="2"/>
  <c r="E2284" i="2" s="1"/>
  <c r="E2277" i="2"/>
  <c r="E2278" i="2" s="1"/>
  <c r="E2271" i="2"/>
  <c r="E2272" i="2" s="1"/>
  <c r="E2265" i="2"/>
  <c r="E2266" i="2" s="1"/>
  <c r="E2259" i="2"/>
  <c r="E2260" i="2" s="1"/>
  <c r="E2253" i="2"/>
  <c r="E2254" i="2" s="1"/>
  <c r="E2247" i="2"/>
  <c r="E2248" i="2" s="1"/>
  <c r="E2238" i="2"/>
  <c r="E2239" i="2" s="1"/>
  <c r="E2232" i="2"/>
  <c r="E2233" i="2" s="1"/>
  <c r="E2226" i="2"/>
  <c r="E2227" i="2" s="1"/>
  <c r="E2220" i="2"/>
  <c r="E2221" i="2" s="1"/>
  <c r="E2214" i="2"/>
  <c r="E2215" i="2" s="1"/>
  <c r="E2208" i="2"/>
  <c r="E2209" i="2" s="1"/>
  <c r="E2202" i="2"/>
  <c r="E2203" i="2" s="1"/>
  <c r="E2196" i="2"/>
  <c r="E2197" i="2" s="1"/>
  <c r="E2190" i="2"/>
  <c r="E2191" i="2" s="1"/>
  <c r="E2184" i="2"/>
  <c r="E2185" i="2" s="1"/>
  <c r="E2178" i="2"/>
  <c r="E2179" i="2" s="1"/>
  <c r="E2172" i="2"/>
  <c r="E2173" i="2" s="1"/>
  <c r="E2166" i="2"/>
  <c r="E2167" i="2" s="1"/>
  <c r="E2160" i="2"/>
  <c r="E2161" i="2" s="1"/>
  <c r="E2154" i="2"/>
  <c r="E2155" i="2" s="1"/>
  <c r="E2148" i="2"/>
  <c r="E2139" i="2"/>
  <c r="E2140" i="2" s="1"/>
  <c r="E2133" i="2"/>
  <c r="E2134" i="2" s="1"/>
  <c r="E2127" i="2"/>
  <c r="E2128" i="2" s="1"/>
  <c r="E2121" i="2"/>
  <c r="E2122" i="2" s="1"/>
  <c r="E2115" i="2"/>
  <c r="E2116" i="2" s="1"/>
  <c r="E2109" i="2"/>
  <c r="E2110" i="2" s="1"/>
  <c r="E2103" i="2"/>
  <c r="E2104" i="2" s="1"/>
  <c r="E2097" i="2"/>
  <c r="E2098" i="2" s="1"/>
  <c r="E2091" i="2"/>
  <c r="E2092" i="2" s="1"/>
  <c r="E2085" i="2"/>
  <c r="E2086" i="2" s="1"/>
  <c r="E2079" i="2"/>
  <c r="E2080" i="2" s="1"/>
  <c r="E2073" i="2"/>
  <c r="E2074" i="2" s="1"/>
  <c r="E2067" i="2"/>
  <c r="E2068" i="2" s="1"/>
  <c r="E2061" i="2"/>
  <c r="E2062" i="2" s="1"/>
  <c r="E2055" i="2"/>
  <c r="E2056" i="2" s="1"/>
  <c r="E2049" i="2"/>
  <c r="E2040" i="2"/>
  <c r="E2041" i="2" s="1"/>
  <c r="E2034" i="2"/>
  <c r="E2035" i="2" s="1"/>
  <c r="E2028" i="2"/>
  <c r="E2029" i="2" s="1"/>
  <c r="E2022" i="2"/>
  <c r="E2023" i="2" s="1"/>
  <c r="E2016" i="2"/>
  <c r="E2017" i="2" s="1"/>
  <c r="E2010" i="2"/>
  <c r="E2011" i="2" s="1"/>
  <c r="E2004" i="2"/>
  <c r="E2005" i="2" s="1"/>
  <c r="E1998" i="2"/>
  <c r="E1999" i="2" s="1"/>
  <c r="E1992" i="2"/>
  <c r="E1993" i="2" s="1"/>
  <c r="E1986" i="2"/>
  <c r="E1987" i="2" s="1"/>
  <c r="E1980" i="2"/>
  <c r="E1981" i="2" s="1"/>
  <c r="E1974" i="2"/>
  <c r="E1975" i="2" s="1"/>
  <c r="E1968" i="2"/>
  <c r="E1969" i="2" s="1"/>
  <c r="E1962" i="2"/>
  <c r="E1963" i="2" s="1"/>
  <c r="E1956" i="2"/>
  <c r="E1957" i="2" s="1"/>
  <c r="E1950" i="2"/>
  <c r="E1941" i="2"/>
  <c r="E1942" i="2" s="1"/>
  <c r="E1935" i="2"/>
  <c r="E1936" i="2" s="1"/>
  <c r="E1929" i="2"/>
  <c r="E1930" i="2" s="1"/>
  <c r="E1923" i="2"/>
  <c r="E1924" i="2" s="1"/>
  <c r="E1917" i="2"/>
  <c r="E1918" i="2" s="1"/>
  <c r="E1911" i="2"/>
  <c r="E1912" i="2" s="1"/>
  <c r="E1905" i="2"/>
  <c r="E1906" i="2" s="1"/>
  <c r="E1899" i="2"/>
  <c r="E1900" i="2" s="1"/>
  <c r="E1893" i="2"/>
  <c r="E1894" i="2" s="1"/>
  <c r="E1887" i="2"/>
  <c r="E1888" i="2" s="1"/>
  <c r="E1881" i="2"/>
  <c r="E1882" i="2" s="1"/>
  <c r="E1875" i="2"/>
  <c r="E1876" i="2" s="1"/>
  <c r="E1869" i="2"/>
  <c r="E1870" i="2" s="1"/>
  <c r="E1863" i="2"/>
  <c r="E1864" i="2" s="1"/>
  <c r="E1857" i="2"/>
  <c r="E1858" i="2" s="1"/>
  <c r="E1851" i="2"/>
  <c r="E1842" i="2"/>
  <c r="E1843" i="2" s="1"/>
  <c r="E1836" i="2"/>
  <c r="E1837" i="2" s="1"/>
  <c r="E1830" i="2"/>
  <c r="E1831" i="2" s="1"/>
  <c r="E1824" i="2"/>
  <c r="E1825" i="2" s="1"/>
  <c r="E1818" i="2"/>
  <c r="E1819" i="2" s="1"/>
  <c r="E1812" i="2"/>
  <c r="E1813" i="2" s="1"/>
  <c r="E1806" i="2"/>
  <c r="E1807" i="2" s="1"/>
  <c r="E1800" i="2"/>
  <c r="E1801" i="2" s="1"/>
  <c r="E1794" i="2"/>
  <c r="E1795" i="2" s="1"/>
  <c r="E1788" i="2"/>
  <c r="E1789" i="2" s="1"/>
  <c r="E1782" i="2"/>
  <c r="E1783" i="2" s="1"/>
  <c r="E1776" i="2"/>
  <c r="E1777" i="2" s="1"/>
  <c r="E1770" i="2"/>
  <c r="E1771" i="2" s="1"/>
  <c r="E1764" i="2"/>
  <c r="E1765" i="2" s="1"/>
  <c r="E1758" i="2"/>
  <c r="E1759" i="2" s="1"/>
  <c r="E1752" i="2"/>
  <c r="E1743" i="2"/>
  <c r="E1744" i="2" s="1"/>
  <c r="E1737" i="2"/>
  <c r="E1738" i="2" s="1"/>
  <c r="E1731" i="2"/>
  <c r="E1732" i="2" s="1"/>
  <c r="E1725" i="2"/>
  <c r="E1726" i="2" s="1"/>
  <c r="E1719" i="2"/>
  <c r="E1720" i="2" s="1"/>
  <c r="E1713" i="2"/>
  <c r="E1714" i="2" s="1"/>
  <c r="E1707" i="2"/>
  <c r="E1708" i="2" s="1"/>
  <c r="E1701" i="2"/>
  <c r="E1702" i="2" s="1"/>
  <c r="E1695" i="2"/>
  <c r="E1696" i="2" s="1"/>
  <c r="E1689" i="2"/>
  <c r="E1690" i="2" s="1"/>
  <c r="E1683" i="2"/>
  <c r="E1684" i="2" s="1"/>
  <c r="E1677" i="2"/>
  <c r="E1678" i="2" s="1"/>
  <c r="E1671" i="2"/>
  <c r="E1672" i="2" s="1"/>
  <c r="E1665" i="2"/>
  <c r="E1666" i="2" s="1"/>
  <c r="E1659" i="2"/>
  <c r="E1660" i="2" s="1"/>
  <c r="E1653" i="2"/>
  <c r="E1644" i="2"/>
  <c r="E1645" i="2" s="1"/>
  <c r="E1638" i="2"/>
  <c r="E1639" i="2" s="1"/>
  <c r="E1632" i="2"/>
  <c r="E1633" i="2" s="1"/>
  <c r="E1626" i="2"/>
  <c r="E1627" i="2" s="1"/>
  <c r="E1620" i="2"/>
  <c r="E1621" i="2" s="1"/>
  <c r="E1614" i="2"/>
  <c r="E1615" i="2" s="1"/>
  <c r="E1608" i="2"/>
  <c r="E1609" i="2" s="1"/>
  <c r="E1602" i="2"/>
  <c r="E1603" i="2" s="1"/>
  <c r="E1596" i="2"/>
  <c r="E1597" i="2" s="1"/>
  <c r="E1590" i="2"/>
  <c r="E1591" i="2" s="1"/>
  <c r="E1584" i="2"/>
  <c r="E1585" i="2" s="1"/>
  <c r="E1578" i="2"/>
  <c r="E1579" i="2" s="1"/>
  <c r="E1572" i="2"/>
  <c r="E1573" i="2" s="1"/>
  <c r="E1566" i="2"/>
  <c r="E1567" i="2" s="1"/>
  <c r="E1560" i="2"/>
  <c r="E1561" i="2" s="1"/>
  <c r="E1554" i="2"/>
  <c r="E1545" i="2"/>
  <c r="E1546" i="2" s="1"/>
  <c r="E1539" i="2"/>
  <c r="E1540" i="2" s="1"/>
  <c r="E1533" i="2"/>
  <c r="E1534" i="2" s="1"/>
  <c r="E1527" i="2"/>
  <c r="E1528" i="2" s="1"/>
  <c r="E1521" i="2"/>
  <c r="E1522" i="2" s="1"/>
  <c r="E1515" i="2"/>
  <c r="E1516" i="2" s="1"/>
  <c r="E1509" i="2"/>
  <c r="E1510" i="2" s="1"/>
  <c r="E1503" i="2"/>
  <c r="E1504" i="2" s="1"/>
  <c r="E1497" i="2"/>
  <c r="E1498" i="2" s="1"/>
  <c r="E1491" i="2"/>
  <c r="E1492" i="2" s="1"/>
  <c r="E1485" i="2"/>
  <c r="E1486" i="2" s="1"/>
  <c r="E1479" i="2"/>
  <c r="E1480" i="2" s="1"/>
  <c r="E1473" i="2"/>
  <c r="E1474" i="2" s="1"/>
  <c r="E1467" i="2"/>
  <c r="E1468" i="2" s="1"/>
  <c r="E1461" i="2"/>
  <c r="E1462" i="2" s="1"/>
  <c r="E1455" i="2"/>
  <c r="E1456" i="2" s="1"/>
  <c r="E1446" i="2"/>
  <c r="E1447" i="2" s="1"/>
  <c r="E1440" i="2"/>
  <c r="E1441" i="2" s="1"/>
  <c r="E1434" i="2"/>
  <c r="E1435" i="2" s="1"/>
  <c r="E1428" i="2"/>
  <c r="E1429" i="2" s="1"/>
  <c r="E1422" i="2"/>
  <c r="E1423" i="2" s="1"/>
  <c r="E1416" i="2"/>
  <c r="E1417" i="2" s="1"/>
  <c r="E1410" i="2"/>
  <c r="E1411" i="2" s="1"/>
  <c r="E1404" i="2"/>
  <c r="E1405" i="2" s="1"/>
  <c r="E1398" i="2"/>
  <c r="E1399" i="2" s="1"/>
  <c r="E1392" i="2"/>
  <c r="E1393" i="2" s="1"/>
  <c r="E1386" i="2"/>
  <c r="E1387" i="2" s="1"/>
  <c r="E1380" i="2"/>
  <c r="E1381" i="2" s="1"/>
  <c r="E1374" i="2"/>
  <c r="E1375" i="2" s="1"/>
  <c r="E1368" i="2"/>
  <c r="E1369" i="2" s="1"/>
  <c r="E1362" i="2"/>
  <c r="E1363" i="2" s="1"/>
  <c r="E1356" i="2"/>
  <c r="E1357" i="2" s="1"/>
  <c r="E1347" i="2"/>
  <c r="E1348" i="2" s="1"/>
  <c r="E1341" i="2"/>
  <c r="E1342" i="2" s="1"/>
  <c r="E1335" i="2"/>
  <c r="E1336" i="2" s="1"/>
  <c r="E1329" i="2"/>
  <c r="E1330" i="2" s="1"/>
  <c r="E1323" i="2"/>
  <c r="E1324" i="2" s="1"/>
  <c r="E1317" i="2"/>
  <c r="E1318" i="2" s="1"/>
  <c r="E1311" i="2"/>
  <c r="E1312" i="2" s="1"/>
  <c r="E1305" i="2"/>
  <c r="E1306" i="2" s="1"/>
  <c r="E1299" i="2"/>
  <c r="E1300" i="2" s="1"/>
  <c r="E1293" i="2"/>
  <c r="E1294" i="2" s="1"/>
  <c r="E1287" i="2"/>
  <c r="E1288" i="2" s="1"/>
  <c r="E1281" i="2"/>
  <c r="E1282" i="2" s="1"/>
  <c r="E1275" i="2"/>
  <c r="E1276" i="2" s="1"/>
  <c r="E1269" i="2"/>
  <c r="E1270" i="2" s="1"/>
  <c r="E1263" i="2"/>
  <c r="E1264" i="2" s="1"/>
  <c r="E1257" i="2"/>
  <c r="E1248" i="2"/>
  <c r="E1249" i="2" s="1"/>
  <c r="E1242" i="2"/>
  <c r="E1243" i="2" s="1"/>
  <c r="E1236" i="2"/>
  <c r="E1237" i="2" s="1"/>
  <c r="E1230" i="2"/>
  <c r="E1231" i="2" s="1"/>
  <c r="E1224" i="2"/>
  <c r="E1225" i="2" s="1"/>
  <c r="E1218" i="2"/>
  <c r="E1219" i="2" s="1"/>
  <c r="E1212" i="2"/>
  <c r="E1213" i="2" s="1"/>
  <c r="E1206" i="2"/>
  <c r="E1207" i="2" s="1"/>
  <c r="E1200" i="2"/>
  <c r="E1201" i="2" s="1"/>
  <c r="E1194" i="2"/>
  <c r="E1195" i="2" s="1"/>
  <c r="E1188" i="2"/>
  <c r="E1189" i="2" s="1"/>
  <c r="E1182" i="2"/>
  <c r="E1183" i="2" s="1"/>
  <c r="E1176" i="2"/>
  <c r="E1177" i="2" s="1"/>
  <c r="E1170" i="2"/>
  <c r="E1171" i="2" s="1"/>
  <c r="E1164" i="2"/>
  <c r="E1165" i="2" s="1"/>
  <c r="E1158" i="2"/>
  <c r="E1149" i="2"/>
  <c r="E1150" i="2" s="1"/>
  <c r="E1143" i="2"/>
  <c r="E1144" i="2" s="1"/>
  <c r="E1137" i="2"/>
  <c r="E1138" i="2" s="1"/>
  <c r="E1131" i="2"/>
  <c r="E1132" i="2" s="1"/>
  <c r="E1125" i="2"/>
  <c r="E1126" i="2" s="1"/>
  <c r="E1119" i="2"/>
  <c r="E1120" i="2" s="1"/>
  <c r="E1113" i="2"/>
  <c r="E1114" i="2" s="1"/>
  <c r="E1107" i="2"/>
  <c r="E1108" i="2" s="1"/>
  <c r="E1101" i="2"/>
  <c r="E1102" i="2" s="1"/>
  <c r="E1095" i="2"/>
  <c r="E1096" i="2" s="1"/>
  <c r="E1089" i="2"/>
  <c r="E1090" i="2" s="1"/>
  <c r="E1083" i="2"/>
  <c r="E1084" i="2" s="1"/>
  <c r="E1077" i="2"/>
  <c r="E1078" i="2" s="1"/>
  <c r="E1071" i="2"/>
  <c r="E1072" i="2" s="1"/>
  <c r="E1065" i="2"/>
  <c r="E1066" i="2" s="1"/>
  <c r="E1059" i="2"/>
  <c r="E1050" i="2"/>
  <c r="E1051" i="2" s="1"/>
  <c r="E1044" i="2"/>
  <c r="E1045" i="2" s="1"/>
  <c r="E1038" i="2"/>
  <c r="E1039" i="2" s="1"/>
  <c r="E1032" i="2"/>
  <c r="E1033" i="2" s="1"/>
  <c r="E1026" i="2"/>
  <c r="E1027" i="2" s="1"/>
  <c r="E1020" i="2"/>
  <c r="E1021" i="2" s="1"/>
  <c r="E1014" i="2"/>
  <c r="E1015" i="2" s="1"/>
  <c r="E1008" i="2"/>
  <c r="E1009" i="2" s="1"/>
  <c r="E1002" i="2"/>
  <c r="E1003" i="2" s="1"/>
  <c r="E996" i="2"/>
  <c r="E997" i="2" s="1"/>
  <c r="E990" i="2"/>
  <c r="E991" i="2" s="1"/>
  <c r="E984" i="2"/>
  <c r="E985" i="2" s="1"/>
  <c r="E978" i="2"/>
  <c r="E979" i="2" s="1"/>
  <c r="E972" i="2"/>
  <c r="E973" i="2" s="1"/>
  <c r="E966" i="2"/>
  <c r="E967" i="2" s="1"/>
  <c r="E960" i="2"/>
  <c r="E951" i="2"/>
  <c r="E952" i="2" s="1"/>
  <c r="E945" i="2"/>
  <c r="E946" i="2" s="1"/>
  <c r="E939" i="2"/>
  <c r="E940" i="2" s="1"/>
  <c r="E933" i="2"/>
  <c r="E934" i="2" s="1"/>
  <c r="E927" i="2"/>
  <c r="E928" i="2" s="1"/>
  <c r="E921" i="2"/>
  <c r="E922" i="2" s="1"/>
  <c r="E915" i="2"/>
  <c r="E916" i="2" s="1"/>
  <c r="E909" i="2"/>
  <c r="E910" i="2" s="1"/>
  <c r="E903" i="2"/>
  <c r="E904" i="2" s="1"/>
  <c r="E897" i="2"/>
  <c r="E898" i="2" s="1"/>
  <c r="E891" i="2"/>
  <c r="E892" i="2" s="1"/>
  <c r="E885" i="2"/>
  <c r="E886" i="2" s="1"/>
  <c r="E879" i="2"/>
  <c r="E880" i="2" s="1"/>
  <c r="E873" i="2"/>
  <c r="E874" i="2" s="1"/>
  <c r="E867" i="2"/>
  <c r="E868" i="2" s="1"/>
  <c r="E861" i="2"/>
  <c r="E852" i="2"/>
  <c r="E853" i="2" s="1"/>
  <c r="E846" i="2"/>
  <c r="E847" i="2" s="1"/>
  <c r="E840" i="2"/>
  <c r="E841" i="2" s="1"/>
  <c r="E834" i="2"/>
  <c r="E835" i="2" s="1"/>
  <c r="E828" i="2"/>
  <c r="E829" i="2" s="1"/>
  <c r="E822" i="2"/>
  <c r="E823" i="2" s="1"/>
  <c r="E816" i="2"/>
  <c r="E817" i="2" s="1"/>
  <c r="E810" i="2"/>
  <c r="E811" i="2" s="1"/>
  <c r="E804" i="2"/>
  <c r="E805" i="2" s="1"/>
  <c r="E798" i="2"/>
  <c r="E799" i="2" s="1"/>
  <c r="E792" i="2"/>
  <c r="E793" i="2" s="1"/>
  <c r="E786" i="2"/>
  <c r="E787" i="2" s="1"/>
  <c r="E780" i="2"/>
  <c r="E781" i="2" s="1"/>
  <c r="E774" i="2"/>
  <c r="E775" i="2" s="1"/>
  <c r="E768" i="2"/>
  <c r="E769" i="2" s="1"/>
  <c r="E762" i="2"/>
  <c r="E753" i="2"/>
  <c r="E754" i="2" s="1"/>
  <c r="E747" i="2"/>
  <c r="E748" i="2" s="1"/>
  <c r="E741" i="2"/>
  <c r="E742" i="2" s="1"/>
  <c r="E735" i="2"/>
  <c r="E736" i="2" s="1"/>
  <c r="E729" i="2"/>
  <c r="E730" i="2" s="1"/>
  <c r="E723" i="2"/>
  <c r="E724" i="2" s="1"/>
  <c r="E717" i="2"/>
  <c r="E718" i="2" s="1"/>
  <c r="E711" i="2"/>
  <c r="E712" i="2" s="1"/>
  <c r="E705" i="2"/>
  <c r="E706" i="2" s="1"/>
  <c r="E699" i="2"/>
  <c r="E700" i="2" s="1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66" i="2" s="1"/>
  <c r="E456" i="2"/>
  <c r="E457" i="2" s="1"/>
  <c r="E450" i="2"/>
  <c r="E451" i="2" s="1"/>
  <c r="E444" i="2"/>
  <c r="E445" i="2" s="1"/>
  <c r="E438" i="2"/>
  <c r="E439" i="2" s="1"/>
  <c r="E432" i="2"/>
  <c r="E433" i="2" s="1"/>
  <c r="E426" i="2"/>
  <c r="E427" i="2" s="1"/>
  <c r="E420" i="2"/>
  <c r="E421" i="2" s="1"/>
  <c r="E414" i="2"/>
  <c r="E415" i="2" s="1"/>
  <c r="E408" i="2"/>
  <c r="E409" i="2" s="1"/>
  <c r="E402" i="2"/>
  <c r="E403" i="2" s="1"/>
  <c r="E396" i="2"/>
  <c r="E397" i="2" s="1"/>
  <c r="E390" i="2"/>
  <c r="E391" i="2" s="1"/>
  <c r="E384" i="2"/>
  <c r="E385" i="2" s="1"/>
  <c r="E378" i="2"/>
  <c r="E379" i="2" s="1"/>
  <c r="E372" i="2"/>
  <c r="E373" i="2" s="1"/>
  <c r="E366" i="2"/>
  <c r="E367" i="2" s="1"/>
  <c r="E357" i="2"/>
  <c r="E358" i="2" s="1"/>
  <c r="E351" i="2"/>
  <c r="E352" i="2" s="1"/>
  <c r="E345" i="2"/>
  <c r="E346" i="2" s="1"/>
  <c r="E339" i="2"/>
  <c r="E340" i="2" s="1"/>
  <c r="E333" i="2"/>
  <c r="E334" i="2" s="1"/>
  <c r="E327" i="2"/>
  <c r="E328" i="2" s="1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92" i="2" s="1"/>
  <c r="E285" i="2"/>
  <c r="E286" i="2" s="1"/>
  <c r="E279" i="2"/>
  <c r="E280" i="2" s="1"/>
  <c r="E273" i="2"/>
  <c r="E274" i="2" s="1"/>
  <c r="E267" i="2"/>
  <c r="E268" i="2" s="1"/>
  <c r="E258" i="2"/>
  <c r="E249" i="2"/>
  <c r="E250" i="2" s="1"/>
  <c r="E243" i="2"/>
  <c r="E244" i="2" s="1"/>
  <c r="E237" i="2"/>
  <c r="E238" i="2" s="1"/>
  <c r="E231" i="2"/>
  <c r="E232" i="2" s="1"/>
  <c r="E225" i="2"/>
  <c r="E216" i="2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42" i="2" s="1"/>
  <c r="E135" i="2"/>
  <c r="E136" i="2" s="1"/>
  <c r="E129" i="2"/>
  <c r="E130" i="2" s="1"/>
  <c r="E123" i="2"/>
  <c r="E114" i="2"/>
  <c r="E115" i="2" s="1"/>
  <c r="E108" i="2"/>
  <c r="E109" i="2" s="1"/>
  <c r="E102" i="2"/>
  <c r="E93" i="2"/>
  <c r="E94" i="2" s="1"/>
  <c r="E87" i="2"/>
  <c r="E88" i="2" s="1"/>
  <c r="E81" i="2"/>
  <c r="E82" i="2" s="1"/>
  <c r="E75" i="2"/>
  <c r="E66" i="2"/>
  <c r="E67" i="2" s="1"/>
  <c r="E60" i="2"/>
  <c r="E61" i="2" s="1"/>
  <c r="E51" i="2"/>
  <c r="E52" i="2" s="1"/>
  <c r="E45" i="2"/>
  <c r="E46" i="2" s="1"/>
  <c r="E39" i="2"/>
  <c r="E40" i="2" s="1"/>
  <c r="E33" i="2"/>
  <c r="E34" i="2" s="1"/>
  <c r="E27" i="2"/>
  <c r="G4218" i="2" l="1"/>
  <c r="G4219" i="2"/>
  <c r="G4212" i="2"/>
  <c r="H4212" i="2" s="1"/>
  <c r="G4213" i="2"/>
  <c r="G4206" i="2"/>
  <c r="G4207" i="2"/>
  <c r="G4200" i="2"/>
  <c r="I4200" i="2" s="1"/>
  <c r="G4201" i="2"/>
  <c r="G4194" i="2"/>
  <c r="G4195" i="2"/>
  <c r="G4188" i="2"/>
  <c r="H4188" i="2" s="1"/>
  <c r="G4189" i="2"/>
  <c r="G4182" i="2"/>
  <c r="G4183" i="2"/>
  <c r="G4176" i="2"/>
  <c r="I4176" i="2" s="1"/>
  <c r="G4177" i="2"/>
  <c r="G4170" i="2"/>
  <c r="G4171" i="2"/>
  <c r="G4164" i="2"/>
  <c r="H4164" i="2" s="1"/>
  <c r="G4165" i="2"/>
  <c r="G4158" i="2"/>
  <c r="G4159" i="2"/>
  <c r="G4152" i="2"/>
  <c r="I4152" i="2" s="1"/>
  <c r="G4153" i="2"/>
  <c r="G4146" i="2"/>
  <c r="G4147" i="2"/>
  <c r="G4140" i="2"/>
  <c r="I4140" i="2" s="1"/>
  <c r="G4141" i="2"/>
  <c r="G4134" i="2"/>
  <c r="G4135" i="2"/>
  <c r="G4119" i="2"/>
  <c r="G4120" i="2"/>
  <c r="G4113" i="2"/>
  <c r="G4114" i="2"/>
  <c r="G4107" i="2"/>
  <c r="G4108" i="2"/>
  <c r="G4101" i="2"/>
  <c r="G4102" i="2"/>
  <c r="G4095" i="2"/>
  <c r="G4096" i="2"/>
  <c r="G4089" i="2"/>
  <c r="G4090" i="2"/>
  <c r="G4083" i="2"/>
  <c r="G4084" i="2"/>
  <c r="G4077" i="2"/>
  <c r="G4078" i="2"/>
  <c r="G4071" i="2"/>
  <c r="G4072" i="2"/>
  <c r="G4065" i="2"/>
  <c r="G4066" i="2"/>
  <c r="G4059" i="2"/>
  <c r="G4060" i="2"/>
  <c r="G4053" i="2"/>
  <c r="G4054" i="2"/>
  <c r="G4047" i="2"/>
  <c r="G4048" i="2"/>
  <c r="G4041" i="2"/>
  <c r="G4042" i="2"/>
  <c r="G4035" i="2"/>
  <c r="G4036" i="2"/>
  <c r="G4029" i="2"/>
  <c r="I4029" i="2" s="1"/>
  <c r="E4030" i="2"/>
  <c r="G4030" i="2" s="1"/>
  <c r="G4020" i="2"/>
  <c r="G4021" i="2"/>
  <c r="G4014" i="2"/>
  <c r="H4014" i="2" s="1"/>
  <c r="G4015" i="2"/>
  <c r="G4008" i="2"/>
  <c r="G4009" i="2"/>
  <c r="G4002" i="2"/>
  <c r="H4002" i="2" s="1"/>
  <c r="G4003" i="2"/>
  <c r="G3996" i="2"/>
  <c r="G3997" i="2"/>
  <c r="G3990" i="2"/>
  <c r="I3990" i="2" s="1"/>
  <c r="G3991" i="2"/>
  <c r="G3984" i="2"/>
  <c r="G3985" i="2"/>
  <c r="G3978" i="2"/>
  <c r="G3979" i="2"/>
  <c r="G3972" i="2"/>
  <c r="G3973" i="2"/>
  <c r="G3966" i="2"/>
  <c r="I3966" i="2" s="1"/>
  <c r="G3967" i="2"/>
  <c r="G3960" i="2"/>
  <c r="G3961" i="2"/>
  <c r="G3954" i="2"/>
  <c r="I3954" i="2" s="1"/>
  <c r="G3955" i="2"/>
  <c r="G3948" i="2"/>
  <c r="G3949" i="2"/>
  <c r="G3942" i="2"/>
  <c r="I3942" i="2" s="1"/>
  <c r="G3943" i="2"/>
  <c r="G3936" i="2"/>
  <c r="G3937" i="2"/>
  <c r="G3930" i="2"/>
  <c r="I3930" i="2" s="1"/>
  <c r="G3921" i="2"/>
  <c r="I3921" i="2" s="1"/>
  <c r="G3922" i="2"/>
  <c r="G3915" i="2"/>
  <c r="H3915" i="2" s="1"/>
  <c r="G3916" i="2"/>
  <c r="G3909" i="2"/>
  <c r="H3909" i="2" s="1"/>
  <c r="G3910" i="2"/>
  <c r="G3903" i="2"/>
  <c r="I3903" i="2" s="1"/>
  <c r="G3904" i="2"/>
  <c r="G3897" i="2"/>
  <c r="I3897" i="2" s="1"/>
  <c r="G3898" i="2"/>
  <c r="G3891" i="2"/>
  <c r="I3891" i="2" s="1"/>
  <c r="G3892" i="2"/>
  <c r="G3885" i="2"/>
  <c r="I3885" i="2" s="1"/>
  <c r="G3886" i="2"/>
  <c r="G3879" i="2"/>
  <c r="I3879" i="2" s="1"/>
  <c r="G3880" i="2"/>
  <c r="G3873" i="2"/>
  <c r="I3873" i="2" s="1"/>
  <c r="G3874" i="2"/>
  <c r="G3867" i="2"/>
  <c r="I3867" i="2" s="1"/>
  <c r="G3868" i="2"/>
  <c r="G3861" i="2"/>
  <c r="H3861" i="2" s="1"/>
  <c r="G3862" i="2"/>
  <c r="G3855" i="2"/>
  <c r="I3855" i="2" s="1"/>
  <c r="G3856" i="2"/>
  <c r="G3849" i="2"/>
  <c r="I3849" i="2" s="1"/>
  <c r="G3850" i="2"/>
  <c r="G3843" i="2"/>
  <c r="H3843" i="2" s="1"/>
  <c r="G3844" i="2"/>
  <c r="G3837" i="2"/>
  <c r="H3837" i="2" s="1"/>
  <c r="G3838" i="2"/>
  <c r="G3831" i="2"/>
  <c r="I3831" i="2" s="1"/>
  <c r="E3832" i="2"/>
  <c r="G3832" i="2" s="1"/>
  <c r="G3822" i="2"/>
  <c r="H3822" i="2" s="1"/>
  <c r="G3823" i="2"/>
  <c r="G3816" i="2"/>
  <c r="I3816" i="2" s="1"/>
  <c r="G3817" i="2"/>
  <c r="G3810" i="2"/>
  <c r="H3810" i="2" s="1"/>
  <c r="G3811" i="2"/>
  <c r="G3804" i="2"/>
  <c r="I3804" i="2" s="1"/>
  <c r="G3805" i="2"/>
  <c r="G3798" i="2"/>
  <c r="G3799" i="2"/>
  <c r="G3792" i="2"/>
  <c r="I3792" i="2" s="1"/>
  <c r="G3793" i="2"/>
  <c r="G3786" i="2"/>
  <c r="I3786" i="2" s="1"/>
  <c r="G3787" i="2"/>
  <c r="G3780" i="2"/>
  <c r="H3780" i="2" s="1"/>
  <c r="G3781" i="2"/>
  <c r="G3774" i="2"/>
  <c r="I3774" i="2" s="1"/>
  <c r="G3775" i="2"/>
  <c r="G3768" i="2"/>
  <c r="I3768" i="2" s="1"/>
  <c r="G3769" i="2"/>
  <c r="G3762" i="2"/>
  <c r="I3762" i="2" s="1"/>
  <c r="G3763" i="2"/>
  <c r="G3756" i="2"/>
  <c r="H3756" i="2" s="1"/>
  <c r="G3757" i="2"/>
  <c r="G3750" i="2"/>
  <c r="I3750" i="2" s="1"/>
  <c r="G3751" i="2"/>
  <c r="G3744" i="2"/>
  <c r="I3744" i="2" s="1"/>
  <c r="G3745" i="2"/>
  <c r="G3738" i="2"/>
  <c r="I3738" i="2" s="1"/>
  <c r="G3739" i="2"/>
  <c r="G3732" i="2"/>
  <c r="H3732" i="2" s="1"/>
  <c r="J3732" i="2" s="1"/>
  <c r="E3733" i="2"/>
  <c r="G3733" i="2" s="1"/>
  <c r="G3723" i="2"/>
  <c r="I3723" i="2" s="1"/>
  <c r="G3724" i="2"/>
  <c r="G3717" i="2"/>
  <c r="I3717" i="2" s="1"/>
  <c r="E3719" i="2"/>
  <c r="G3718" i="2"/>
  <c r="G3711" i="2"/>
  <c r="I3711" i="2" s="1"/>
  <c r="G3712" i="2"/>
  <c r="G3705" i="2"/>
  <c r="I3705" i="2" s="1"/>
  <c r="G3706" i="2"/>
  <c r="G3699" i="2"/>
  <c r="I3699" i="2" s="1"/>
  <c r="G3700" i="2"/>
  <c r="G3693" i="2"/>
  <c r="H3693" i="2" s="1"/>
  <c r="G3694" i="2"/>
  <c r="G3687" i="2"/>
  <c r="I3687" i="2" s="1"/>
  <c r="G3688" i="2"/>
  <c r="G3681" i="2"/>
  <c r="H3681" i="2" s="1"/>
  <c r="G3682" i="2"/>
  <c r="G3675" i="2"/>
  <c r="I3675" i="2" s="1"/>
  <c r="G3676" i="2"/>
  <c r="G3669" i="2"/>
  <c r="H3669" i="2" s="1"/>
  <c r="G3670" i="2"/>
  <c r="G3663" i="2"/>
  <c r="I3663" i="2" s="1"/>
  <c r="G3664" i="2"/>
  <c r="G3657" i="2"/>
  <c r="H3657" i="2" s="1"/>
  <c r="G3658" i="2"/>
  <c r="G3651" i="2"/>
  <c r="H3651" i="2" s="1"/>
  <c r="G3652" i="2"/>
  <c r="G3645" i="2"/>
  <c r="I3645" i="2" s="1"/>
  <c r="G3646" i="2"/>
  <c r="G3639" i="2"/>
  <c r="I3639" i="2" s="1"/>
  <c r="G3640" i="2"/>
  <c r="E3634" i="2"/>
  <c r="E3635" i="2" s="1"/>
  <c r="G3624" i="2"/>
  <c r="H3624" i="2" s="1"/>
  <c r="G3625" i="2"/>
  <c r="G3618" i="2"/>
  <c r="I3618" i="2" s="1"/>
  <c r="G3619" i="2"/>
  <c r="G3612" i="2"/>
  <c r="H3612" i="2" s="1"/>
  <c r="G3613" i="2"/>
  <c r="G3606" i="2"/>
  <c r="H3606" i="2" s="1"/>
  <c r="G3607" i="2"/>
  <c r="G3600" i="2"/>
  <c r="I3600" i="2" s="1"/>
  <c r="G3601" i="2"/>
  <c r="G3594" i="2"/>
  <c r="H3594" i="2" s="1"/>
  <c r="G3595" i="2"/>
  <c r="G3588" i="2"/>
  <c r="H3588" i="2" s="1"/>
  <c r="G3589" i="2"/>
  <c r="G3582" i="2"/>
  <c r="H3582" i="2" s="1"/>
  <c r="G3583" i="2"/>
  <c r="G3576" i="2"/>
  <c r="I3576" i="2" s="1"/>
  <c r="G3577" i="2"/>
  <c r="G3570" i="2"/>
  <c r="I3570" i="2" s="1"/>
  <c r="G3571" i="2"/>
  <c r="G3564" i="2"/>
  <c r="I3564" i="2" s="1"/>
  <c r="G3565" i="2"/>
  <c r="G3558" i="2"/>
  <c r="H3558" i="2" s="1"/>
  <c r="G3559" i="2"/>
  <c r="G3552" i="2"/>
  <c r="I3552" i="2" s="1"/>
  <c r="G3553" i="2"/>
  <c r="G3546" i="2"/>
  <c r="I3546" i="2" s="1"/>
  <c r="G3547" i="2"/>
  <c r="G3540" i="2"/>
  <c r="I3540" i="2" s="1"/>
  <c r="G3541" i="2"/>
  <c r="E3535" i="2"/>
  <c r="G3535" i="2" s="1"/>
  <c r="G3525" i="2"/>
  <c r="G3526" i="2"/>
  <c r="G3519" i="2"/>
  <c r="H3519" i="2" s="1"/>
  <c r="G3520" i="2"/>
  <c r="G3513" i="2"/>
  <c r="I3513" i="2" s="1"/>
  <c r="G3514" i="2"/>
  <c r="G3507" i="2"/>
  <c r="H3507" i="2" s="1"/>
  <c r="G3508" i="2"/>
  <c r="G3501" i="2"/>
  <c r="H3501" i="2" s="1"/>
  <c r="G3502" i="2"/>
  <c r="G3495" i="2"/>
  <c r="I3495" i="2" s="1"/>
  <c r="G3496" i="2"/>
  <c r="G3489" i="2"/>
  <c r="H3489" i="2" s="1"/>
  <c r="G3490" i="2"/>
  <c r="G3483" i="2"/>
  <c r="H3483" i="2" s="1"/>
  <c r="G3484" i="2"/>
  <c r="G3477" i="2"/>
  <c r="I3477" i="2" s="1"/>
  <c r="G3478" i="2"/>
  <c r="G3471" i="2"/>
  <c r="H3471" i="2" s="1"/>
  <c r="G3472" i="2"/>
  <c r="G3465" i="2"/>
  <c r="I3465" i="2" s="1"/>
  <c r="G3466" i="2"/>
  <c r="G3459" i="2"/>
  <c r="I3459" i="2" s="1"/>
  <c r="G3460" i="2"/>
  <c r="G3453" i="2"/>
  <c r="H3453" i="2" s="1"/>
  <c r="G3454" i="2"/>
  <c r="G3447" i="2"/>
  <c r="I3447" i="2" s="1"/>
  <c r="G3448" i="2"/>
  <c r="G3441" i="2"/>
  <c r="I3441" i="2" s="1"/>
  <c r="G3442" i="2"/>
  <c r="G3426" i="2"/>
  <c r="I3426" i="2" s="1"/>
  <c r="G3427" i="2"/>
  <c r="G3420" i="2"/>
  <c r="H3420" i="2" s="1"/>
  <c r="G3421" i="2"/>
  <c r="G3414" i="2"/>
  <c r="I3414" i="2" s="1"/>
  <c r="G3415" i="2"/>
  <c r="G3408" i="2"/>
  <c r="H3408" i="2" s="1"/>
  <c r="G3409" i="2"/>
  <c r="G3402" i="2"/>
  <c r="I3402" i="2" s="1"/>
  <c r="G3403" i="2"/>
  <c r="G3396" i="2"/>
  <c r="I3396" i="2" s="1"/>
  <c r="G3397" i="2"/>
  <c r="G3390" i="2"/>
  <c r="H3390" i="2" s="1"/>
  <c r="G3391" i="2"/>
  <c r="G3384" i="2"/>
  <c r="G3385" i="2"/>
  <c r="G3378" i="2"/>
  <c r="H3378" i="2" s="1"/>
  <c r="G3379" i="2"/>
  <c r="G3372" i="2"/>
  <c r="I3372" i="2" s="1"/>
  <c r="G3373" i="2"/>
  <c r="G3366" i="2"/>
  <c r="I3366" i="2" s="1"/>
  <c r="G3367" i="2"/>
  <c r="G3360" i="2"/>
  <c r="I3360" i="2" s="1"/>
  <c r="G3361" i="2"/>
  <c r="G3354" i="2"/>
  <c r="H3354" i="2" s="1"/>
  <c r="G3355" i="2"/>
  <c r="G3348" i="2"/>
  <c r="I3348" i="2" s="1"/>
  <c r="G3349" i="2"/>
  <c r="G3342" i="2"/>
  <c r="I3342" i="2" s="1"/>
  <c r="G3343" i="2"/>
  <c r="G3327" i="2"/>
  <c r="I3327" i="2" s="1"/>
  <c r="G3328" i="2"/>
  <c r="G3321" i="2"/>
  <c r="H3321" i="2" s="1"/>
  <c r="G3322" i="2"/>
  <c r="G3315" i="2"/>
  <c r="I3315" i="2" s="1"/>
  <c r="G3316" i="2"/>
  <c r="G3309" i="2"/>
  <c r="I3309" i="2" s="1"/>
  <c r="G3310" i="2"/>
  <c r="G3303" i="2"/>
  <c r="I3303" i="2" s="1"/>
  <c r="G3304" i="2"/>
  <c r="G3297" i="2"/>
  <c r="H3297" i="2" s="1"/>
  <c r="G3298" i="2"/>
  <c r="G3291" i="2"/>
  <c r="I3291" i="2" s="1"/>
  <c r="G3292" i="2"/>
  <c r="G3285" i="2"/>
  <c r="I3285" i="2" s="1"/>
  <c r="G3286" i="2"/>
  <c r="G3279" i="2"/>
  <c r="H3279" i="2" s="1"/>
  <c r="G3280" i="2"/>
  <c r="G3273" i="2"/>
  <c r="H3273" i="2" s="1"/>
  <c r="G3274" i="2"/>
  <c r="G3267" i="2"/>
  <c r="I3267" i="2" s="1"/>
  <c r="G3268" i="2"/>
  <c r="G3261" i="2"/>
  <c r="H3261" i="2" s="1"/>
  <c r="G3262" i="2"/>
  <c r="G3255" i="2"/>
  <c r="H3255" i="2" s="1"/>
  <c r="G3256" i="2"/>
  <c r="G3249" i="2"/>
  <c r="H3249" i="2" s="1"/>
  <c r="G3250" i="2"/>
  <c r="G3243" i="2"/>
  <c r="I3243" i="2" s="1"/>
  <c r="G3244" i="2"/>
  <c r="G3228" i="2"/>
  <c r="I3228" i="2" s="1"/>
  <c r="G3229" i="2"/>
  <c r="G3222" i="2"/>
  <c r="I3222" i="2" s="1"/>
  <c r="G3223" i="2"/>
  <c r="G3216" i="2"/>
  <c r="H3216" i="2" s="1"/>
  <c r="G3217" i="2"/>
  <c r="G3210" i="2"/>
  <c r="H3210" i="2" s="1"/>
  <c r="G3211" i="2"/>
  <c r="G3204" i="2"/>
  <c r="I3204" i="2" s="1"/>
  <c r="G3205" i="2"/>
  <c r="G3198" i="2"/>
  <c r="H3198" i="2" s="1"/>
  <c r="G3199" i="2"/>
  <c r="G3192" i="2"/>
  <c r="H3192" i="2" s="1"/>
  <c r="G3193" i="2"/>
  <c r="G3186" i="2"/>
  <c r="I3186" i="2" s="1"/>
  <c r="G3187" i="2"/>
  <c r="G3180" i="2"/>
  <c r="I3180" i="2" s="1"/>
  <c r="G3181" i="2"/>
  <c r="G3174" i="2"/>
  <c r="H3174" i="2" s="1"/>
  <c r="G3175" i="2"/>
  <c r="G3168" i="2"/>
  <c r="H3168" i="2" s="1"/>
  <c r="G3169" i="2"/>
  <c r="G3162" i="2"/>
  <c r="I3162" i="2" s="1"/>
  <c r="G3163" i="2"/>
  <c r="G3156" i="2"/>
  <c r="I3156" i="2" s="1"/>
  <c r="G3157" i="2"/>
  <c r="G3150" i="2"/>
  <c r="I3150" i="2" s="1"/>
  <c r="G3151" i="2"/>
  <c r="G3144" i="2"/>
  <c r="H3144" i="2" s="1"/>
  <c r="G3145" i="2"/>
  <c r="G3129" i="2"/>
  <c r="I3129" i="2" s="1"/>
  <c r="G3130" i="2"/>
  <c r="G3123" i="2"/>
  <c r="I3123" i="2" s="1"/>
  <c r="G3124" i="2"/>
  <c r="G3117" i="2"/>
  <c r="H3117" i="2" s="1"/>
  <c r="G3118" i="2"/>
  <c r="G3111" i="2"/>
  <c r="I3111" i="2" s="1"/>
  <c r="G3112" i="2"/>
  <c r="G3105" i="2"/>
  <c r="I3105" i="2" s="1"/>
  <c r="G3106" i="2"/>
  <c r="G3099" i="2"/>
  <c r="I3099" i="2" s="1"/>
  <c r="G3100" i="2"/>
  <c r="G3093" i="2"/>
  <c r="H3093" i="2" s="1"/>
  <c r="G3094" i="2"/>
  <c r="G3087" i="2"/>
  <c r="I3087" i="2" s="1"/>
  <c r="G3088" i="2"/>
  <c r="G3081" i="2"/>
  <c r="I3081" i="2" s="1"/>
  <c r="G3082" i="2"/>
  <c r="G3075" i="2"/>
  <c r="I3075" i="2" s="1"/>
  <c r="G3076" i="2"/>
  <c r="G3069" i="2"/>
  <c r="H3069" i="2" s="1"/>
  <c r="G3070" i="2"/>
  <c r="G3063" i="2"/>
  <c r="H3063" i="2" s="1"/>
  <c r="G3064" i="2"/>
  <c r="G3057" i="2"/>
  <c r="H3057" i="2" s="1"/>
  <c r="G3058" i="2"/>
  <c r="G3051" i="2"/>
  <c r="I3051" i="2" s="1"/>
  <c r="G3052" i="2"/>
  <c r="G3045" i="2"/>
  <c r="H3045" i="2" s="1"/>
  <c r="G3046" i="2"/>
  <c r="G3039" i="2"/>
  <c r="I3039" i="2" s="1"/>
  <c r="E3040" i="2"/>
  <c r="G3040" i="2" s="1"/>
  <c r="G3030" i="2"/>
  <c r="I3030" i="2" s="1"/>
  <c r="G3031" i="2"/>
  <c r="G3024" i="2"/>
  <c r="H3024" i="2" s="1"/>
  <c r="G3025" i="2"/>
  <c r="G3018" i="2"/>
  <c r="G3019" i="2"/>
  <c r="G3012" i="2"/>
  <c r="H3012" i="2" s="1"/>
  <c r="G3013" i="2"/>
  <c r="G3006" i="2"/>
  <c r="I3006" i="2" s="1"/>
  <c r="G3007" i="2"/>
  <c r="G3000" i="2"/>
  <c r="I3000" i="2" s="1"/>
  <c r="G3001" i="2"/>
  <c r="G2994" i="2"/>
  <c r="I2994" i="2" s="1"/>
  <c r="G2995" i="2"/>
  <c r="G2988" i="2"/>
  <c r="I2988" i="2" s="1"/>
  <c r="G2989" i="2"/>
  <c r="G2982" i="2"/>
  <c r="I2982" i="2" s="1"/>
  <c r="G2983" i="2"/>
  <c r="G2976" i="2"/>
  <c r="H2976" i="2" s="1"/>
  <c r="G2977" i="2"/>
  <c r="G2970" i="2"/>
  <c r="H2970" i="2" s="1"/>
  <c r="G2971" i="2"/>
  <c r="G2964" i="2"/>
  <c r="I2964" i="2" s="1"/>
  <c r="G2965" i="2"/>
  <c r="G2958" i="2"/>
  <c r="H2958" i="2" s="1"/>
  <c r="G2959" i="2"/>
  <c r="G2952" i="2"/>
  <c r="H2952" i="2" s="1"/>
  <c r="G2953" i="2"/>
  <c r="G2946" i="2"/>
  <c r="I2946" i="2" s="1"/>
  <c r="G2947" i="2"/>
  <c r="G2940" i="2"/>
  <c r="I2940" i="2" s="1"/>
  <c r="E2941" i="2"/>
  <c r="G2941" i="2" s="1"/>
  <c r="E2920" i="2"/>
  <c r="G2920" i="2" s="1"/>
  <c r="G2931" i="2"/>
  <c r="I2931" i="2" s="1"/>
  <c r="G2932" i="2"/>
  <c r="G2925" i="2"/>
  <c r="I2925" i="2" s="1"/>
  <c r="G2926" i="2"/>
  <c r="G2919" i="2"/>
  <c r="H2919" i="2" s="1"/>
  <c r="G2913" i="2"/>
  <c r="H2913" i="2" s="1"/>
  <c r="G2914" i="2"/>
  <c r="G2907" i="2"/>
  <c r="I2907" i="2" s="1"/>
  <c r="G2908" i="2"/>
  <c r="G2901" i="2"/>
  <c r="H2901" i="2" s="1"/>
  <c r="G2902" i="2"/>
  <c r="G2895" i="2"/>
  <c r="H2895" i="2" s="1"/>
  <c r="G2896" i="2"/>
  <c r="G2889" i="2"/>
  <c r="I2889" i="2" s="1"/>
  <c r="G2890" i="2"/>
  <c r="G2883" i="2"/>
  <c r="I2883" i="2" s="1"/>
  <c r="G2884" i="2"/>
  <c r="G2877" i="2"/>
  <c r="I2877" i="2" s="1"/>
  <c r="G2878" i="2"/>
  <c r="G2871" i="2"/>
  <c r="H2871" i="2" s="1"/>
  <c r="G2872" i="2"/>
  <c r="G2865" i="2"/>
  <c r="H2865" i="2" s="1"/>
  <c r="G2866" i="2"/>
  <c r="G2859" i="2"/>
  <c r="H2859" i="2" s="1"/>
  <c r="G2860" i="2"/>
  <c r="G2853" i="2"/>
  <c r="I2853" i="2" s="1"/>
  <c r="G2854" i="2"/>
  <c r="G2847" i="2"/>
  <c r="H2847" i="2" s="1"/>
  <c r="G2848" i="2"/>
  <c r="G2841" i="2"/>
  <c r="I2841" i="2" s="1"/>
  <c r="E2842" i="2"/>
  <c r="G2842" i="2" s="1"/>
  <c r="G2832" i="2"/>
  <c r="I2832" i="2" s="1"/>
  <c r="G2833" i="2"/>
  <c r="E2834" i="2"/>
  <c r="G2826" i="2"/>
  <c r="H2826" i="2" s="1"/>
  <c r="G2827" i="2"/>
  <c r="G2820" i="2"/>
  <c r="H2820" i="2" s="1"/>
  <c r="G2821" i="2"/>
  <c r="G2814" i="2"/>
  <c r="H2814" i="2" s="1"/>
  <c r="G2815" i="2"/>
  <c r="G2808" i="2"/>
  <c r="H2808" i="2" s="1"/>
  <c r="G2809" i="2"/>
  <c r="G2802" i="2"/>
  <c r="H2802" i="2" s="1"/>
  <c r="G2803" i="2"/>
  <c r="G2796" i="2"/>
  <c r="I2796" i="2" s="1"/>
  <c r="G2797" i="2"/>
  <c r="G2790" i="2"/>
  <c r="I2790" i="2" s="1"/>
  <c r="G2791" i="2"/>
  <c r="G2784" i="2"/>
  <c r="I2784" i="2" s="1"/>
  <c r="G2785" i="2"/>
  <c r="G2778" i="2"/>
  <c r="I2778" i="2" s="1"/>
  <c r="G2779" i="2"/>
  <c r="G2772" i="2"/>
  <c r="H2772" i="2" s="1"/>
  <c r="G2773" i="2"/>
  <c r="G2766" i="2"/>
  <c r="H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H2742" i="2" s="1"/>
  <c r="J2742" i="2" s="1"/>
  <c r="E2743" i="2"/>
  <c r="G2743" i="2" s="1"/>
  <c r="G2734" i="2"/>
  <c r="G2728" i="2"/>
  <c r="G2722" i="2"/>
  <c r="G2716" i="2"/>
  <c r="G2710" i="2"/>
  <c r="G2704" i="2"/>
  <c r="G2698" i="2"/>
  <c r="G2692" i="2"/>
  <c r="G2686" i="2"/>
  <c r="G2680" i="2"/>
  <c r="G2674" i="2"/>
  <c r="G2668" i="2"/>
  <c r="G2662" i="2"/>
  <c r="G2656" i="2"/>
  <c r="G2650" i="2"/>
  <c r="G2733" i="2"/>
  <c r="G2727" i="2"/>
  <c r="I2727" i="2" s="1"/>
  <c r="G2721" i="2"/>
  <c r="G2715" i="2"/>
  <c r="G2709" i="2"/>
  <c r="G2703" i="2"/>
  <c r="G2697" i="2"/>
  <c r="G2691" i="2"/>
  <c r="G2685" i="2"/>
  <c r="G2679" i="2"/>
  <c r="G2673" i="2"/>
  <c r="G2667" i="2"/>
  <c r="G2661" i="2"/>
  <c r="G2655" i="2"/>
  <c r="I2655" i="2" s="1"/>
  <c r="G2649" i="2"/>
  <c r="G2643" i="2"/>
  <c r="H2643" i="2" s="1"/>
  <c r="J2643" i="2" s="1"/>
  <c r="G2644" i="2"/>
  <c r="G2634" i="2"/>
  <c r="H2634" i="2" s="1"/>
  <c r="G2635" i="2"/>
  <c r="G2628" i="2"/>
  <c r="I2628" i="2" s="1"/>
  <c r="G2629" i="2"/>
  <c r="G2622" i="2"/>
  <c r="H2622" i="2" s="1"/>
  <c r="G2623" i="2"/>
  <c r="G2616" i="2"/>
  <c r="I2616" i="2" s="1"/>
  <c r="G2617" i="2"/>
  <c r="G2610" i="2"/>
  <c r="I2610" i="2" s="1"/>
  <c r="G2611" i="2"/>
  <c r="G2604" i="2"/>
  <c r="I2604" i="2" s="1"/>
  <c r="G2605" i="2"/>
  <c r="G2598" i="2"/>
  <c r="I2598" i="2" s="1"/>
  <c r="G2599" i="2"/>
  <c r="G2592" i="2"/>
  <c r="H2592" i="2" s="1"/>
  <c r="G2593" i="2"/>
  <c r="G2586" i="2"/>
  <c r="I2586" i="2" s="1"/>
  <c r="G2587" i="2"/>
  <c r="G2580" i="2"/>
  <c r="I2580" i="2" s="1"/>
  <c r="G2581" i="2"/>
  <c r="G2574" i="2"/>
  <c r="H2574" i="2" s="1"/>
  <c r="G2575" i="2"/>
  <c r="G2568" i="2"/>
  <c r="I2568" i="2" s="1"/>
  <c r="G2569" i="2"/>
  <c r="G2562" i="2"/>
  <c r="I2562" i="2" s="1"/>
  <c r="G2563" i="2"/>
  <c r="G2556" i="2"/>
  <c r="I2556" i="2" s="1"/>
  <c r="G2557" i="2"/>
  <c r="G2550" i="2"/>
  <c r="I2550" i="2" s="1"/>
  <c r="G2551" i="2"/>
  <c r="G2544" i="2"/>
  <c r="H2544" i="2" s="1"/>
  <c r="J2544" i="2" s="1"/>
  <c r="E2545" i="2"/>
  <c r="G2545" i="2" s="1"/>
  <c r="G2535" i="2"/>
  <c r="I2535" i="2" s="1"/>
  <c r="G2536" i="2"/>
  <c r="G2529" i="2"/>
  <c r="I2529" i="2" s="1"/>
  <c r="G2530" i="2"/>
  <c r="G2523" i="2"/>
  <c r="H2523" i="2" s="1"/>
  <c r="G2524" i="2"/>
  <c r="G2517" i="2"/>
  <c r="H2517" i="2" s="1"/>
  <c r="G2518" i="2"/>
  <c r="G2511" i="2"/>
  <c r="I2511" i="2" s="1"/>
  <c r="G2512" i="2"/>
  <c r="G2505" i="2"/>
  <c r="I2505" i="2" s="1"/>
  <c r="G2506" i="2"/>
  <c r="G2499" i="2"/>
  <c r="H2499" i="2" s="1"/>
  <c r="G2500" i="2"/>
  <c r="G2493" i="2"/>
  <c r="H2493" i="2" s="1"/>
  <c r="G2494" i="2"/>
  <c r="G2487" i="2"/>
  <c r="I2487" i="2" s="1"/>
  <c r="G2488" i="2"/>
  <c r="G2481" i="2"/>
  <c r="I2481" i="2" s="1"/>
  <c r="G2482" i="2"/>
  <c r="G2475" i="2"/>
  <c r="H2475" i="2" s="1"/>
  <c r="G2476" i="2"/>
  <c r="G2469" i="2"/>
  <c r="I2469" i="2" s="1"/>
  <c r="G2470" i="2"/>
  <c r="G2463" i="2"/>
  <c r="H2463" i="2" s="1"/>
  <c r="G2464" i="2"/>
  <c r="G2457" i="2"/>
  <c r="I2457" i="2" s="1"/>
  <c r="G2458" i="2"/>
  <c r="G2451" i="2"/>
  <c r="I2451" i="2" s="1"/>
  <c r="G2452" i="2"/>
  <c r="G2437" i="2"/>
  <c r="G2431" i="2"/>
  <c r="G2425" i="2"/>
  <c r="G2419" i="2"/>
  <c r="G2413" i="2"/>
  <c r="G2407" i="2"/>
  <c r="G2401" i="2"/>
  <c r="G2395" i="2"/>
  <c r="G2389" i="2"/>
  <c r="G2383" i="2"/>
  <c r="G2377" i="2"/>
  <c r="G2371" i="2"/>
  <c r="G2365" i="2"/>
  <c r="G2359" i="2"/>
  <c r="G2353" i="2"/>
  <c r="G2436" i="2"/>
  <c r="G2430" i="2"/>
  <c r="G2424" i="2"/>
  <c r="I2424" i="2" s="1"/>
  <c r="G2418" i="2"/>
  <c r="G2412" i="2"/>
  <c r="G2406" i="2"/>
  <c r="I2406" i="2" s="1"/>
  <c r="G2400" i="2"/>
  <c r="G2394" i="2"/>
  <c r="G2388" i="2"/>
  <c r="G2382" i="2"/>
  <c r="G2376" i="2"/>
  <c r="G2370" i="2"/>
  <c r="G2364" i="2"/>
  <c r="G2358" i="2"/>
  <c r="G2352" i="2"/>
  <c r="G2337" i="2"/>
  <c r="H2337" i="2" s="1"/>
  <c r="G2338" i="2"/>
  <c r="G2331" i="2"/>
  <c r="I2331" i="2" s="1"/>
  <c r="G2332" i="2"/>
  <c r="G2325" i="2"/>
  <c r="H2325" i="2" s="1"/>
  <c r="G2326" i="2"/>
  <c r="G2319" i="2"/>
  <c r="H2319" i="2" s="1"/>
  <c r="G2320" i="2"/>
  <c r="G2313" i="2"/>
  <c r="I2313" i="2" s="1"/>
  <c r="G2314" i="2"/>
  <c r="G2307" i="2"/>
  <c r="I2307" i="2" s="1"/>
  <c r="G2308" i="2"/>
  <c r="G2301" i="2"/>
  <c r="I2301" i="2" s="1"/>
  <c r="G2302" i="2"/>
  <c r="G2295" i="2"/>
  <c r="H2295" i="2" s="1"/>
  <c r="G2296" i="2"/>
  <c r="G2289" i="2"/>
  <c r="I2289" i="2" s="1"/>
  <c r="G2290" i="2"/>
  <c r="G2283" i="2"/>
  <c r="I2283" i="2" s="1"/>
  <c r="G2284" i="2"/>
  <c r="G2277" i="2"/>
  <c r="I2277" i="2" s="1"/>
  <c r="G2278" i="2"/>
  <c r="G2271" i="2"/>
  <c r="I2271" i="2" s="1"/>
  <c r="G2272" i="2"/>
  <c r="G2265" i="2"/>
  <c r="H2265" i="2" s="1"/>
  <c r="G2266" i="2"/>
  <c r="G2259" i="2"/>
  <c r="I2259" i="2" s="1"/>
  <c r="G2260" i="2"/>
  <c r="G2253" i="2"/>
  <c r="H2253" i="2" s="1"/>
  <c r="G2254" i="2"/>
  <c r="G2239" i="2"/>
  <c r="G2233" i="2"/>
  <c r="G2227" i="2"/>
  <c r="G2221" i="2"/>
  <c r="G2215" i="2"/>
  <c r="G2209" i="2"/>
  <c r="G2203" i="2"/>
  <c r="G2197" i="2"/>
  <c r="G2191" i="2"/>
  <c r="G2185" i="2"/>
  <c r="G2179" i="2"/>
  <c r="G2173" i="2"/>
  <c r="G2167" i="2"/>
  <c r="G2161" i="2"/>
  <c r="G2155" i="2"/>
  <c r="G2160" i="2"/>
  <c r="I2160" i="2" s="1"/>
  <c r="G2184" i="2"/>
  <c r="I2184" i="2" s="1"/>
  <c r="G2208" i="2"/>
  <c r="G2210" i="2" s="1"/>
  <c r="G2232" i="2"/>
  <c r="I2232" i="2" s="1"/>
  <c r="G2166" i="2"/>
  <c r="I2166" i="2" s="1"/>
  <c r="G2190" i="2"/>
  <c r="G2192" i="2" s="1"/>
  <c r="G2214" i="2"/>
  <c r="I2214" i="2" s="1"/>
  <c r="G2238" i="2"/>
  <c r="I2238" i="2" s="1"/>
  <c r="G2172" i="2"/>
  <c r="H2172" i="2" s="1"/>
  <c r="G2196" i="2"/>
  <c r="I2196" i="2" s="1"/>
  <c r="G2220" i="2"/>
  <c r="G2154" i="2"/>
  <c r="G2178" i="2"/>
  <c r="I2178" i="2" s="1"/>
  <c r="G2202" i="2"/>
  <c r="I2202" i="2" s="1"/>
  <c r="G2226" i="2"/>
  <c r="H2226" i="2" s="1"/>
  <c r="G2148" i="2"/>
  <c r="I2148" i="2" s="1"/>
  <c r="E2149" i="2"/>
  <c r="G2149" i="2" s="1"/>
  <c r="G2139" i="2"/>
  <c r="I2139" i="2" s="1"/>
  <c r="G2140" i="2"/>
  <c r="G2133" i="2"/>
  <c r="I2133" i="2" s="1"/>
  <c r="G2134" i="2"/>
  <c r="G2127" i="2"/>
  <c r="H2127" i="2" s="1"/>
  <c r="G2128" i="2"/>
  <c r="G2121" i="2"/>
  <c r="H2121" i="2" s="1"/>
  <c r="G2122" i="2"/>
  <c r="G2115" i="2"/>
  <c r="I2115" i="2" s="1"/>
  <c r="G2116" i="2"/>
  <c r="G2109" i="2"/>
  <c r="H2109" i="2" s="1"/>
  <c r="G2110" i="2"/>
  <c r="G2103" i="2"/>
  <c r="H2103" i="2" s="1"/>
  <c r="G2104" i="2"/>
  <c r="G2097" i="2"/>
  <c r="H2097" i="2" s="1"/>
  <c r="G2098" i="2"/>
  <c r="G2091" i="2"/>
  <c r="H2091" i="2" s="1"/>
  <c r="G2092" i="2"/>
  <c r="G2085" i="2"/>
  <c r="I2085" i="2" s="1"/>
  <c r="G2086" i="2"/>
  <c r="G2079" i="2"/>
  <c r="I2079" i="2" s="1"/>
  <c r="G2080" i="2"/>
  <c r="G2073" i="2"/>
  <c r="H2073" i="2" s="1"/>
  <c r="G2074" i="2"/>
  <c r="G2067" i="2"/>
  <c r="I2067" i="2" s="1"/>
  <c r="G2068" i="2"/>
  <c r="G2061" i="2"/>
  <c r="H2061" i="2" s="1"/>
  <c r="G2062" i="2"/>
  <c r="G2055" i="2"/>
  <c r="I2055" i="2" s="1"/>
  <c r="G2056" i="2"/>
  <c r="G2049" i="2"/>
  <c r="I2049" i="2" s="1"/>
  <c r="E2050" i="2"/>
  <c r="G2050" i="2" s="1"/>
  <c r="G2040" i="2"/>
  <c r="I2040" i="2" s="1"/>
  <c r="G2041" i="2"/>
  <c r="G2034" i="2"/>
  <c r="I2034" i="2" s="1"/>
  <c r="G2035" i="2"/>
  <c r="G2028" i="2"/>
  <c r="I2028" i="2" s="1"/>
  <c r="G2029" i="2"/>
  <c r="G2022" i="2"/>
  <c r="I2022" i="2" s="1"/>
  <c r="G2023" i="2"/>
  <c r="G2016" i="2"/>
  <c r="I2016" i="2" s="1"/>
  <c r="G2017" i="2"/>
  <c r="G2010" i="2"/>
  <c r="H2010" i="2" s="1"/>
  <c r="G2011" i="2"/>
  <c r="G2004" i="2"/>
  <c r="I2004" i="2" s="1"/>
  <c r="G2005" i="2"/>
  <c r="G1998" i="2"/>
  <c r="H1998" i="2" s="1"/>
  <c r="G1999" i="2"/>
  <c r="G1992" i="2"/>
  <c r="H1992" i="2" s="1"/>
  <c r="G1993" i="2"/>
  <c r="G1986" i="2"/>
  <c r="I1986" i="2" s="1"/>
  <c r="G1987" i="2"/>
  <c r="G1980" i="2"/>
  <c r="H1980" i="2" s="1"/>
  <c r="G1981" i="2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E1951" i="2"/>
  <c r="G1951" i="2" s="1"/>
  <c r="G1941" i="2"/>
  <c r="I1941" i="2" s="1"/>
  <c r="G1942" i="2"/>
  <c r="G1935" i="2"/>
  <c r="I1935" i="2" s="1"/>
  <c r="G1936" i="2"/>
  <c r="G1929" i="2"/>
  <c r="I1929" i="2" s="1"/>
  <c r="G1930" i="2"/>
  <c r="G1923" i="2"/>
  <c r="H1923" i="2" s="1"/>
  <c r="G1924" i="2"/>
  <c r="G1917" i="2"/>
  <c r="H1917" i="2" s="1"/>
  <c r="G1918" i="2"/>
  <c r="G1911" i="2"/>
  <c r="I1911" i="2" s="1"/>
  <c r="G1912" i="2"/>
  <c r="G1905" i="2"/>
  <c r="H1905" i="2" s="1"/>
  <c r="G1906" i="2"/>
  <c r="G1899" i="2"/>
  <c r="H1899" i="2" s="1"/>
  <c r="G1900" i="2"/>
  <c r="G1893" i="2"/>
  <c r="I1893" i="2" s="1"/>
  <c r="G1894" i="2"/>
  <c r="G1887" i="2"/>
  <c r="I1887" i="2" s="1"/>
  <c r="G1888" i="2"/>
  <c r="G1881" i="2"/>
  <c r="I1881" i="2" s="1"/>
  <c r="G1882" i="2"/>
  <c r="G1875" i="2"/>
  <c r="H1875" i="2" s="1"/>
  <c r="G1876" i="2"/>
  <c r="G1869" i="2"/>
  <c r="I1869" i="2" s="1"/>
  <c r="G1870" i="2"/>
  <c r="G1863" i="2"/>
  <c r="I1863" i="2" s="1"/>
  <c r="G1864" i="2"/>
  <c r="G1857" i="2"/>
  <c r="H1857" i="2" s="1"/>
  <c r="G1858" i="2"/>
  <c r="G1851" i="2"/>
  <c r="I1851" i="2" s="1"/>
  <c r="E1852" i="2"/>
  <c r="G1852" i="2" s="1"/>
  <c r="G1842" i="2"/>
  <c r="I1842" i="2" s="1"/>
  <c r="G1843" i="2"/>
  <c r="G1836" i="2"/>
  <c r="H1836" i="2" s="1"/>
  <c r="G1837" i="2"/>
  <c r="G1830" i="2"/>
  <c r="H1830" i="2" s="1"/>
  <c r="G1831" i="2"/>
  <c r="G1824" i="2"/>
  <c r="I1824" i="2" s="1"/>
  <c r="G1825" i="2"/>
  <c r="G1818" i="2"/>
  <c r="H1818" i="2" s="1"/>
  <c r="G1819" i="2"/>
  <c r="G1812" i="2"/>
  <c r="I1812" i="2" s="1"/>
  <c r="G1813" i="2"/>
  <c r="G1806" i="2"/>
  <c r="H1806" i="2" s="1"/>
  <c r="G1807" i="2"/>
  <c r="G1800" i="2"/>
  <c r="I1800" i="2" s="1"/>
  <c r="G1801" i="2"/>
  <c r="G1794" i="2"/>
  <c r="I1794" i="2" s="1"/>
  <c r="G1795" i="2"/>
  <c r="G1788" i="2"/>
  <c r="I1788" i="2" s="1"/>
  <c r="G1789" i="2"/>
  <c r="G1782" i="2"/>
  <c r="I1782" i="2" s="1"/>
  <c r="G1783" i="2"/>
  <c r="G1776" i="2"/>
  <c r="I1776" i="2" s="1"/>
  <c r="G1777" i="2"/>
  <c r="G1770" i="2"/>
  <c r="H1770" i="2" s="1"/>
  <c r="G1771" i="2"/>
  <c r="G1764" i="2"/>
  <c r="H1764" i="2" s="1"/>
  <c r="G1765" i="2"/>
  <c r="G1758" i="2"/>
  <c r="H1758" i="2" s="1"/>
  <c r="G1759" i="2"/>
  <c r="G1752" i="2"/>
  <c r="H1752" i="2" s="1"/>
  <c r="E1753" i="2"/>
  <c r="G1753" i="2" s="1"/>
  <c r="G1743" i="2"/>
  <c r="I1743" i="2" s="1"/>
  <c r="G1744" i="2"/>
  <c r="G1737" i="2"/>
  <c r="I1737" i="2" s="1"/>
  <c r="G1738" i="2"/>
  <c r="G1731" i="2"/>
  <c r="I1731" i="2" s="1"/>
  <c r="G1732" i="2"/>
  <c r="G1725" i="2"/>
  <c r="I1725" i="2" s="1"/>
  <c r="G1726" i="2"/>
  <c r="G1719" i="2"/>
  <c r="H1719" i="2" s="1"/>
  <c r="G1720" i="2"/>
  <c r="G1713" i="2"/>
  <c r="H1713" i="2" s="1"/>
  <c r="G1714" i="2"/>
  <c r="G1707" i="2"/>
  <c r="I1707" i="2" s="1"/>
  <c r="G1708" i="2"/>
  <c r="G1701" i="2"/>
  <c r="I1701" i="2" s="1"/>
  <c r="G1702" i="2"/>
  <c r="G1695" i="2"/>
  <c r="I1695" i="2" s="1"/>
  <c r="G1696" i="2"/>
  <c r="G1689" i="2"/>
  <c r="H1689" i="2" s="1"/>
  <c r="G1690" i="2"/>
  <c r="G1683" i="2"/>
  <c r="H1683" i="2" s="1"/>
  <c r="G1684" i="2"/>
  <c r="G1677" i="2"/>
  <c r="I1677" i="2" s="1"/>
  <c r="G1678" i="2"/>
  <c r="G1671" i="2"/>
  <c r="H1671" i="2" s="1"/>
  <c r="G1672" i="2"/>
  <c r="G1665" i="2"/>
  <c r="I1665" i="2" s="1"/>
  <c r="G1666" i="2"/>
  <c r="G1659" i="2"/>
  <c r="I1659" i="2" s="1"/>
  <c r="G1660" i="2"/>
  <c r="G1653" i="2"/>
  <c r="I1653" i="2" s="1"/>
  <c r="E1654" i="2"/>
  <c r="E1655" i="2" s="1"/>
  <c r="G1644" i="2"/>
  <c r="H1644" i="2" s="1"/>
  <c r="G1645" i="2"/>
  <c r="G1638" i="2"/>
  <c r="I1638" i="2" s="1"/>
  <c r="G1639" i="2"/>
  <c r="G1632" i="2"/>
  <c r="I1632" i="2" s="1"/>
  <c r="G1633" i="2"/>
  <c r="G1626" i="2"/>
  <c r="I1626" i="2" s="1"/>
  <c r="G1627" i="2"/>
  <c r="G1620" i="2"/>
  <c r="H1620" i="2" s="1"/>
  <c r="G1621" i="2"/>
  <c r="G1614" i="2"/>
  <c r="H1614" i="2" s="1"/>
  <c r="G1615" i="2"/>
  <c r="G1608" i="2"/>
  <c r="I1608" i="2" s="1"/>
  <c r="G1609" i="2"/>
  <c r="G1602" i="2"/>
  <c r="I1602" i="2" s="1"/>
  <c r="G1603" i="2"/>
  <c r="G1596" i="2"/>
  <c r="I1596" i="2" s="1"/>
  <c r="G1597" i="2"/>
  <c r="G1590" i="2"/>
  <c r="I1590" i="2" s="1"/>
  <c r="G1591" i="2"/>
  <c r="G1584" i="2"/>
  <c r="H1584" i="2" s="1"/>
  <c r="G1585" i="2"/>
  <c r="G1578" i="2"/>
  <c r="I1578" i="2" s="1"/>
  <c r="G1579" i="2"/>
  <c r="G1572" i="2"/>
  <c r="I1572" i="2" s="1"/>
  <c r="G1573" i="2"/>
  <c r="G1566" i="2"/>
  <c r="I1566" i="2" s="1"/>
  <c r="G1567" i="2"/>
  <c r="G1560" i="2"/>
  <c r="I1560" i="2" s="1"/>
  <c r="G1561" i="2"/>
  <c r="E1555" i="2"/>
  <c r="G1555" i="2" s="1"/>
  <c r="G1545" i="2"/>
  <c r="I1545" i="2" s="1"/>
  <c r="G1546" i="2"/>
  <c r="G1539" i="2"/>
  <c r="I1539" i="2" s="1"/>
  <c r="G1540" i="2"/>
  <c r="G1533" i="2"/>
  <c r="I1533" i="2" s="1"/>
  <c r="G1534" i="2"/>
  <c r="G1527" i="2"/>
  <c r="I1527" i="2" s="1"/>
  <c r="G1528" i="2"/>
  <c r="G1521" i="2"/>
  <c r="I1521" i="2" s="1"/>
  <c r="G1522" i="2"/>
  <c r="G1515" i="2"/>
  <c r="H1515" i="2" s="1"/>
  <c r="G1516" i="2"/>
  <c r="G1509" i="2"/>
  <c r="I1509" i="2" s="1"/>
  <c r="G1510" i="2"/>
  <c r="G1503" i="2"/>
  <c r="H1503" i="2" s="1"/>
  <c r="G1504" i="2"/>
  <c r="G1497" i="2"/>
  <c r="I1497" i="2" s="1"/>
  <c r="G1498" i="2"/>
  <c r="G1491" i="2"/>
  <c r="I1491" i="2" s="1"/>
  <c r="G1492" i="2"/>
  <c r="G1485" i="2"/>
  <c r="I1485" i="2" s="1"/>
  <c r="G1486" i="2"/>
  <c r="G1479" i="2"/>
  <c r="I1479" i="2" s="1"/>
  <c r="G1480" i="2"/>
  <c r="G1473" i="2"/>
  <c r="I1473" i="2" s="1"/>
  <c r="G1474" i="2"/>
  <c r="G1467" i="2"/>
  <c r="I1467" i="2" s="1"/>
  <c r="G1468" i="2"/>
  <c r="G1461" i="2"/>
  <c r="I1461" i="2" s="1"/>
  <c r="G1462" i="2"/>
  <c r="G1446" i="2"/>
  <c r="I1446" i="2" s="1"/>
  <c r="G1447" i="2"/>
  <c r="G1440" i="2"/>
  <c r="I1440" i="2" s="1"/>
  <c r="G1441" i="2"/>
  <c r="G1434" i="2"/>
  <c r="I1434" i="2" s="1"/>
  <c r="G1435" i="2"/>
  <c r="G1428" i="2"/>
  <c r="H1428" i="2" s="1"/>
  <c r="G1429" i="2"/>
  <c r="G1422" i="2"/>
  <c r="H1422" i="2" s="1"/>
  <c r="G1423" i="2"/>
  <c r="G1416" i="2"/>
  <c r="I1416" i="2" s="1"/>
  <c r="G1417" i="2"/>
  <c r="G1410" i="2"/>
  <c r="I1410" i="2" s="1"/>
  <c r="G1411" i="2"/>
  <c r="G1404" i="2"/>
  <c r="H1404" i="2" s="1"/>
  <c r="G1405" i="2"/>
  <c r="G1398" i="2"/>
  <c r="I1398" i="2" s="1"/>
  <c r="G1399" i="2"/>
  <c r="G1392" i="2"/>
  <c r="I1392" i="2" s="1"/>
  <c r="G1393" i="2"/>
  <c r="G1386" i="2"/>
  <c r="I1386" i="2" s="1"/>
  <c r="G1387" i="2"/>
  <c r="G1380" i="2"/>
  <c r="I1380" i="2" s="1"/>
  <c r="G1381" i="2"/>
  <c r="G1374" i="2"/>
  <c r="H1374" i="2" s="1"/>
  <c r="G1375" i="2"/>
  <c r="G1368" i="2"/>
  <c r="H1368" i="2" s="1"/>
  <c r="G1369" i="2"/>
  <c r="G1362" i="2"/>
  <c r="I1362" i="2" s="1"/>
  <c r="G1363" i="2"/>
  <c r="G1347" i="2"/>
  <c r="I1347" i="2" s="1"/>
  <c r="G1348" i="2"/>
  <c r="G1341" i="2"/>
  <c r="H1341" i="2" s="1"/>
  <c r="G1342" i="2"/>
  <c r="G1335" i="2"/>
  <c r="I1335" i="2" s="1"/>
  <c r="G1336" i="2"/>
  <c r="G1329" i="2"/>
  <c r="I1329" i="2" s="1"/>
  <c r="G1330" i="2"/>
  <c r="G1323" i="2"/>
  <c r="H1323" i="2" s="1"/>
  <c r="G1324" i="2"/>
  <c r="G1317" i="2"/>
  <c r="I1317" i="2" s="1"/>
  <c r="G1318" i="2"/>
  <c r="G1311" i="2"/>
  <c r="I1311" i="2" s="1"/>
  <c r="G1312" i="2"/>
  <c r="G1305" i="2"/>
  <c r="H1305" i="2" s="1"/>
  <c r="G1306" i="2"/>
  <c r="G1299" i="2"/>
  <c r="H1299" i="2" s="1"/>
  <c r="G1300" i="2"/>
  <c r="G1293" i="2"/>
  <c r="I1293" i="2" s="1"/>
  <c r="G1294" i="2"/>
  <c r="G1287" i="2"/>
  <c r="I1287" i="2" s="1"/>
  <c r="G1288" i="2"/>
  <c r="G1281" i="2"/>
  <c r="H1281" i="2" s="1"/>
  <c r="G1282" i="2"/>
  <c r="G1275" i="2"/>
  <c r="H1275" i="2" s="1"/>
  <c r="G1276" i="2"/>
  <c r="G1269" i="2"/>
  <c r="H1269" i="2" s="1"/>
  <c r="G1270" i="2"/>
  <c r="G1263" i="2"/>
  <c r="I1263" i="2" s="1"/>
  <c r="G1264" i="2"/>
  <c r="G1257" i="2"/>
  <c r="I1257" i="2" s="1"/>
  <c r="E1258" i="2"/>
  <c r="G1258" i="2" s="1"/>
  <c r="G1248" i="2"/>
  <c r="I1248" i="2" s="1"/>
  <c r="G1249" i="2"/>
  <c r="G1242" i="2"/>
  <c r="I1242" i="2" s="1"/>
  <c r="G1243" i="2"/>
  <c r="G1236" i="2"/>
  <c r="I1236" i="2" s="1"/>
  <c r="G1237" i="2"/>
  <c r="G1230" i="2"/>
  <c r="H1230" i="2" s="1"/>
  <c r="G1231" i="2"/>
  <c r="G1224" i="2"/>
  <c r="I1224" i="2" s="1"/>
  <c r="G1225" i="2"/>
  <c r="G1218" i="2"/>
  <c r="I1218" i="2" s="1"/>
  <c r="G1219" i="2"/>
  <c r="G1212" i="2"/>
  <c r="I1212" i="2" s="1"/>
  <c r="G1213" i="2"/>
  <c r="G1206" i="2"/>
  <c r="H1206" i="2" s="1"/>
  <c r="G1207" i="2"/>
  <c r="G1200" i="2"/>
  <c r="I1200" i="2" s="1"/>
  <c r="G1201" i="2"/>
  <c r="G1194" i="2"/>
  <c r="I1194" i="2" s="1"/>
  <c r="G1195" i="2"/>
  <c r="G1188" i="2"/>
  <c r="I1188" i="2" s="1"/>
  <c r="G1189" i="2"/>
  <c r="G1182" i="2"/>
  <c r="I1182" i="2" s="1"/>
  <c r="G1183" i="2"/>
  <c r="G1176" i="2"/>
  <c r="I1176" i="2" s="1"/>
  <c r="G1177" i="2"/>
  <c r="G1170" i="2"/>
  <c r="G1171" i="2"/>
  <c r="G1164" i="2"/>
  <c r="I1164" i="2" s="1"/>
  <c r="G1165" i="2"/>
  <c r="G1158" i="2"/>
  <c r="H1158" i="2" s="1"/>
  <c r="J1158" i="2" s="1"/>
  <c r="E1159" i="2"/>
  <c r="G1159" i="2" s="1"/>
  <c r="G1149" i="2"/>
  <c r="I1149" i="2" s="1"/>
  <c r="G1150" i="2"/>
  <c r="E1151" i="2"/>
  <c r="G1143" i="2"/>
  <c r="I1143" i="2" s="1"/>
  <c r="G1144" i="2"/>
  <c r="G1137" i="2"/>
  <c r="I1137" i="2" s="1"/>
  <c r="G1138" i="2"/>
  <c r="G1131" i="2"/>
  <c r="I1131" i="2" s="1"/>
  <c r="G1132" i="2"/>
  <c r="G1125" i="2"/>
  <c r="I1125" i="2" s="1"/>
  <c r="G1126" i="2"/>
  <c r="G1119" i="2"/>
  <c r="I1119" i="2" s="1"/>
  <c r="G1120" i="2"/>
  <c r="G1113" i="2"/>
  <c r="I1113" i="2" s="1"/>
  <c r="G1114" i="2"/>
  <c r="G1107" i="2"/>
  <c r="I1107" i="2" s="1"/>
  <c r="G1108" i="2"/>
  <c r="G1101" i="2"/>
  <c r="H1101" i="2" s="1"/>
  <c r="G1102" i="2"/>
  <c r="G1095" i="2"/>
  <c r="I1095" i="2" s="1"/>
  <c r="G1096" i="2"/>
  <c r="G1089" i="2"/>
  <c r="I1089" i="2" s="1"/>
  <c r="G1090" i="2"/>
  <c r="G1083" i="2"/>
  <c r="I1083" i="2" s="1"/>
  <c r="G1084" i="2"/>
  <c r="G1077" i="2"/>
  <c r="I1077" i="2" s="1"/>
  <c r="G1078" i="2"/>
  <c r="G1071" i="2"/>
  <c r="I1071" i="2" s="1"/>
  <c r="G1072" i="2"/>
  <c r="G1065" i="2"/>
  <c r="H1065" i="2" s="1"/>
  <c r="G1066" i="2"/>
  <c r="G1059" i="2"/>
  <c r="I1059" i="2" s="1"/>
  <c r="E1060" i="2"/>
  <c r="G1060" i="2" s="1"/>
  <c r="G1050" i="2"/>
  <c r="I1050" i="2" s="1"/>
  <c r="G1051" i="2"/>
  <c r="G1044" i="2"/>
  <c r="I1044" i="2" s="1"/>
  <c r="G1045" i="2"/>
  <c r="G1038" i="2"/>
  <c r="H1038" i="2" s="1"/>
  <c r="G1039" i="2"/>
  <c r="G1032" i="2"/>
  <c r="H1032" i="2" s="1"/>
  <c r="G1033" i="2"/>
  <c r="G1026" i="2"/>
  <c r="I1026" i="2" s="1"/>
  <c r="G1027" i="2"/>
  <c r="G1020" i="2"/>
  <c r="H1020" i="2" s="1"/>
  <c r="G1021" i="2"/>
  <c r="G1014" i="2"/>
  <c r="I1014" i="2" s="1"/>
  <c r="G1015" i="2"/>
  <c r="G1008" i="2"/>
  <c r="I1008" i="2" s="1"/>
  <c r="G1009" i="2"/>
  <c r="G1002" i="2"/>
  <c r="I1002" i="2" s="1"/>
  <c r="G1003" i="2"/>
  <c r="G996" i="2"/>
  <c r="I996" i="2" s="1"/>
  <c r="G997" i="2"/>
  <c r="G990" i="2"/>
  <c r="H990" i="2" s="1"/>
  <c r="G991" i="2"/>
  <c r="G984" i="2"/>
  <c r="I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E961" i="2"/>
  <c r="G961" i="2" s="1"/>
  <c r="G951" i="2"/>
  <c r="I951" i="2" s="1"/>
  <c r="G952" i="2"/>
  <c r="G945" i="2"/>
  <c r="I945" i="2" s="1"/>
  <c r="G946" i="2"/>
  <c r="G939" i="2"/>
  <c r="H939" i="2" s="1"/>
  <c r="G940" i="2"/>
  <c r="G933" i="2"/>
  <c r="I933" i="2" s="1"/>
  <c r="G934" i="2"/>
  <c r="G927" i="2"/>
  <c r="H927" i="2" s="1"/>
  <c r="G928" i="2"/>
  <c r="G921" i="2"/>
  <c r="I921" i="2" s="1"/>
  <c r="G922" i="2"/>
  <c r="G915" i="2"/>
  <c r="I915" i="2" s="1"/>
  <c r="G916" i="2"/>
  <c r="G909" i="2"/>
  <c r="I909" i="2" s="1"/>
  <c r="G910" i="2"/>
  <c r="G903" i="2"/>
  <c r="I903" i="2" s="1"/>
  <c r="G904" i="2"/>
  <c r="G897" i="2"/>
  <c r="H897" i="2" s="1"/>
  <c r="G898" i="2"/>
  <c r="G891" i="2"/>
  <c r="I891" i="2" s="1"/>
  <c r="G892" i="2"/>
  <c r="G885" i="2"/>
  <c r="I885" i="2" s="1"/>
  <c r="G886" i="2"/>
  <c r="G879" i="2"/>
  <c r="I879" i="2" s="1"/>
  <c r="G880" i="2"/>
  <c r="G873" i="2"/>
  <c r="H873" i="2" s="1"/>
  <c r="G874" i="2"/>
  <c r="G867" i="2"/>
  <c r="H867" i="2" s="1"/>
  <c r="G868" i="2"/>
  <c r="G861" i="2"/>
  <c r="I861" i="2" s="1"/>
  <c r="E862" i="2"/>
  <c r="G862" i="2" s="1"/>
  <c r="G852" i="2"/>
  <c r="I852" i="2" s="1"/>
  <c r="G853" i="2"/>
  <c r="G846" i="2"/>
  <c r="I846" i="2" s="1"/>
  <c r="G847" i="2"/>
  <c r="E848" i="2"/>
  <c r="G840" i="2"/>
  <c r="H840" i="2" s="1"/>
  <c r="G841" i="2"/>
  <c r="G834" i="2"/>
  <c r="H834" i="2" s="1"/>
  <c r="G835" i="2"/>
  <c r="G828" i="2"/>
  <c r="H828" i="2" s="1"/>
  <c r="G829" i="2"/>
  <c r="G822" i="2"/>
  <c r="I822" i="2" s="1"/>
  <c r="G823" i="2"/>
  <c r="G816" i="2"/>
  <c r="I816" i="2" s="1"/>
  <c r="G817" i="2"/>
  <c r="G810" i="2"/>
  <c r="H810" i="2" s="1"/>
  <c r="G811" i="2"/>
  <c r="G804" i="2"/>
  <c r="H804" i="2" s="1"/>
  <c r="G805" i="2"/>
  <c r="G798" i="2"/>
  <c r="I798" i="2" s="1"/>
  <c r="G799" i="2"/>
  <c r="G792" i="2"/>
  <c r="I792" i="2" s="1"/>
  <c r="G793" i="2"/>
  <c r="G786" i="2"/>
  <c r="I786" i="2" s="1"/>
  <c r="G787" i="2"/>
  <c r="G780" i="2"/>
  <c r="I780" i="2" s="1"/>
  <c r="G781" i="2"/>
  <c r="G774" i="2"/>
  <c r="H774" i="2" s="1"/>
  <c r="G775" i="2"/>
  <c r="G768" i="2"/>
  <c r="I768" i="2" s="1"/>
  <c r="G769" i="2"/>
  <c r="G762" i="2"/>
  <c r="H762" i="2" s="1"/>
  <c r="J762" i="2" s="1"/>
  <c r="E763" i="2"/>
  <c r="G763" i="2" s="1"/>
  <c r="G753" i="2"/>
  <c r="H753" i="2" s="1"/>
  <c r="G754" i="2"/>
  <c r="G747" i="2"/>
  <c r="I747" i="2" s="1"/>
  <c r="G748" i="2"/>
  <c r="G741" i="2"/>
  <c r="I741" i="2" s="1"/>
  <c r="G742" i="2"/>
  <c r="G735" i="2"/>
  <c r="I735" i="2" s="1"/>
  <c r="G736" i="2"/>
  <c r="G729" i="2"/>
  <c r="I729" i="2" s="1"/>
  <c r="G730" i="2"/>
  <c r="G723" i="2"/>
  <c r="I723" i="2" s="1"/>
  <c r="G724" i="2"/>
  <c r="G717" i="2"/>
  <c r="H717" i="2" s="1"/>
  <c r="G718" i="2"/>
  <c r="G711" i="2"/>
  <c r="H711" i="2" s="1"/>
  <c r="G712" i="2"/>
  <c r="G705" i="2"/>
  <c r="H705" i="2" s="1"/>
  <c r="G706" i="2"/>
  <c r="E707" i="2"/>
  <c r="G699" i="2"/>
  <c r="H699" i="2" s="1"/>
  <c r="G700" i="2"/>
  <c r="G693" i="2"/>
  <c r="I693" i="2" s="1"/>
  <c r="G694" i="2"/>
  <c r="G687" i="2"/>
  <c r="H687" i="2" s="1"/>
  <c r="G688" i="2"/>
  <c r="G681" i="2"/>
  <c r="H681" i="2" s="1"/>
  <c r="G682" i="2"/>
  <c r="G675" i="2"/>
  <c r="I675" i="2" s="1"/>
  <c r="G676" i="2"/>
  <c r="G669" i="2"/>
  <c r="I669" i="2" s="1"/>
  <c r="G670" i="2"/>
  <c r="E664" i="2"/>
  <c r="G664" i="2" s="1"/>
  <c r="G654" i="2"/>
  <c r="H654" i="2" s="1"/>
  <c r="G655" i="2"/>
  <c r="G648" i="2"/>
  <c r="I648" i="2" s="1"/>
  <c r="G649" i="2"/>
  <c r="G642" i="2"/>
  <c r="H642" i="2" s="1"/>
  <c r="G643" i="2"/>
  <c r="G636" i="2"/>
  <c r="H636" i="2" s="1"/>
  <c r="G637" i="2"/>
  <c r="G630" i="2"/>
  <c r="H630" i="2" s="1"/>
  <c r="G631" i="2"/>
  <c r="G624" i="2"/>
  <c r="G625" i="2"/>
  <c r="G618" i="2"/>
  <c r="I618" i="2" s="1"/>
  <c r="G619" i="2"/>
  <c r="G612" i="2"/>
  <c r="H612" i="2" s="1"/>
  <c r="G613" i="2"/>
  <c r="G606" i="2"/>
  <c r="I606" i="2" s="1"/>
  <c r="G607" i="2"/>
  <c r="G600" i="2"/>
  <c r="H600" i="2" s="1"/>
  <c r="G601" i="2"/>
  <c r="G594" i="2"/>
  <c r="I594" i="2" s="1"/>
  <c r="G595" i="2"/>
  <c r="G588" i="2"/>
  <c r="H588" i="2" s="1"/>
  <c r="G589" i="2"/>
  <c r="G582" i="2"/>
  <c r="H582" i="2" s="1"/>
  <c r="G583" i="2"/>
  <c r="G576" i="2"/>
  <c r="I576" i="2" s="1"/>
  <c r="G577" i="2"/>
  <c r="G570" i="2"/>
  <c r="I570" i="2" s="1"/>
  <c r="G571" i="2"/>
  <c r="E565" i="2"/>
  <c r="G565" i="2" s="1"/>
  <c r="G555" i="2"/>
  <c r="H555" i="2" s="1"/>
  <c r="G556" i="2"/>
  <c r="G550" i="2"/>
  <c r="G549" i="2"/>
  <c r="I549" i="2" s="1"/>
  <c r="G543" i="2"/>
  <c r="I543" i="2" s="1"/>
  <c r="G544" i="2"/>
  <c r="G537" i="2"/>
  <c r="H537" i="2" s="1"/>
  <c r="G538" i="2"/>
  <c r="G531" i="2"/>
  <c r="H531" i="2" s="1"/>
  <c r="G532" i="2"/>
  <c r="G526" i="2"/>
  <c r="G525" i="2"/>
  <c r="G519" i="2"/>
  <c r="G520" i="2"/>
  <c r="G513" i="2"/>
  <c r="H513" i="2" s="1"/>
  <c r="G514" i="2"/>
  <c r="G507" i="2"/>
  <c r="I507" i="2" s="1"/>
  <c r="G508" i="2"/>
  <c r="G501" i="2"/>
  <c r="I501" i="2" s="1"/>
  <c r="G502" i="2"/>
  <c r="G495" i="2"/>
  <c r="I495" i="2" s="1"/>
  <c r="G496" i="2"/>
  <c r="G489" i="2"/>
  <c r="H489" i="2" s="1"/>
  <c r="G490" i="2"/>
  <c r="G483" i="2"/>
  <c r="I483" i="2" s="1"/>
  <c r="G484" i="2"/>
  <c r="G478" i="2"/>
  <c r="G477" i="2"/>
  <c r="G472" i="2"/>
  <c r="G471" i="2"/>
  <c r="H471" i="2" s="1"/>
  <c r="G456" i="2"/>
  <c r="H456" i="2" s="1"/>
  <c r="G457" i="2"/>
  <c r="G450" i="2"/>
  <c r="H450" i="2" s="1"/>
  <c r="G451" i="2"/>
  <c r="G444" i="2"/>
  <c r="H444" i="2" s="1"/>
  <c r="G445" i="2"/>
  <c r="G438" i="2"/>
  <c r="I438" i="2" s="1"/>
  <c r="G439" i="2"/>
  <c r="G432" i="2"/>
  <c r="I432" i="2" s="1"/>
  <c r="G433" i="2"/>
  <c r="G426" i="2"/>
  <c r="H426" i="2" s="1"/>
  <c r="G427" i="2"/>
  <c r="G420" i="2"/>
  <c r="H420" i="2" s="1"/>
  <c r="G421" i="2"/>
  <c r="G414" i="2"/>
  <c r="I414" i="2" s="1"/>
  <c r="G415" i="2"/>
  <c r="G408" i="2"/>
  <c r="I408" i="2" s="1"/>
  <c r="G409" i="2"/>
  <c r="G402" i="2"/>
  <c r="I402" i="2" s="1"/>
  <c r="G403" i="2"/>
  <c r="G396" i="2"/>
  <c r="H396" i="2" s="1"/>
  <c r="G397" i="2"/>
  <c r="G390" i="2"/>
  <c r="H390" i="2" s="1"/>
  <c r="G391" i="2"/>
  <c r="G384" i="2"/>
  <c r="I384" i="2" s="1"/>
  <c r="G385" i="2"/>
  <c r="G378" i="2"/>
  <c r="H378" i="2" s="1"/>
  <c r="G379" i="2"/>
  <c r="G372" i="2"/>
  <c r="I372" i="2" s="1"/>
  <c r="G373" i="2"/>
  <c r="G357" i="2"/>
  <c r="I357" i="2" s="1"/>
  <c r="G358" i="2"/>
  <c r="G351" i="2"/>
  <c r="I351" i="2" s="1"/>
  <c r="G352" i="2"/>
  <c r="G345" i="2"/>
  <c r="I345" i="2" s="1"/>
  <c r="G346" i="2"/>
  <c r="E347" i="2"/>
  <c r="G339" i="2"/>
  <c r="I339" i="2" s="1"/>
  <c r="G340" i="2"/>
  <c r="G333" i="2"/>
  <c r="I333" i="2" s="1"/>
  <c r="G334" i="2"/>
  <c r="G327" i="2"/>
  <c r="I327" i="2" s="1"/>
  <c r="G328" i="2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G292" i="2"/>
  <c r="G285" i="2"/>
  <c r="I285" i="2" s="1"/>
  <c r="G286" i="2"/>
  <c r="G279" i="2"/>
  <c r="H279" i="2" s="1"/>
  <c r="G280" i="2"/>
  <c r="G273" i="2"/>
  <c r="H273" i="2" s="1"/>
  <c r="G274" i="2"/>
  <c r="G258" i="2"/>
  <c r="I258" i="2" s="1"/>
  <c r="E259" i="2"/>
  <c r="G259" i="2" s="1"/>
  <c r="G249" i="2"/>
  <c r="H249" i="2" s="1"/>
  <c r="G250" i="2"/>
  <c r="G243" i="2"/>
  <c r="H243" i="2" s="1"/>
  <c r="G244" i="2"/>
  <c r="G237" i="2"/>
  <c r="I237" i="2" s="1"/>
  <c r="G238" i="2"/>
  <c r="G231" i="2"/>
  <c r="I231" i="2" s="1"/>
  <c r="G232" i="2"/>
  <c r="G225" i="2"/>
  <c r="I225" i="2" s="1"/>
  <c r="E226" i="2"/>
  <c r="G226" i="2" s="1"/>
  <c r="G216" i="2"/>
  <c r="I216" i="2" s="1"/>
  <c r="E217" i="2"/>
  <c r="G217" i="2" s="1"/>
  <c r="G207" i="2"/>
  <c r="I207" i="2" s="1"/>
  <c r="G208" i="2"/>
  <c r="G201" i="2"/>
  <c r="H201" i="2" s="1"/>
  <c r="G202" i="2"/>
  <c r="G195" i="2"/>
  <c r="I195" i="2" s="1"/>
  <c r="G196" i="2"/>
  <c r="G189" i="2"/>
  <c r="I189" i="2" s="1"/>
  <c r="G190" i="2"/>
  <c r="G183" i="2"/>
  <c r="I183" i="2" s="1"/>
  <c r="G184" i="2"/>
  <c r="G177" i="2"/>
  <c r="H177" i="2" s="1"/>
  <c r="G178" i="2"/>
  <c r="G171" i="2"/>
  <c r="I171" i="2" s="1"/>
  <c r="G172" i="2"/>
  <c r="E18" i="2"/>
  <c r="E19" i="2" s="1"/>
  <c r="G19" i="2" s="1"/>
  <c r="G165" i="2"/>
  <c r="H165" i="2" s="1"/>
  <c r="G166" i="2"/>
  <c r="G159" i="2"/>
  <c r="I159" i="2" s="1"/>
  <c r="G160" i="2"/>
  <c r="G153" i="2"/>
  <c r="H153" i="2" s="1"/>
  <c r="G154" i="2"/>
  <c r="G147" i="2"/>
  <c r="I147" i="2" s="1"/>
  <c r="G148" i="2"/>
  <c r="G141" i="2"/>
  <c r="I141" i="2" s="1"/>
  <c r="G142" i="2"/>
  <c r="G135" i="2"/>
  <c r="I135" i="2" s="1"/>
  <c r="G136" i="2"/>
  <c r="G129" i="2"/>
  <c r="H129" i="2" s="1"/>
  <c r="G130" i="2"/>
  <c r="G123" i="2"/>
  <c r="I123" i="2" s="1"/>
  <c r="E124" i="2"/>
  <c r="G124" i="2" s="1"/>
  <c r="G114" i="2"/>
  <c r="I114" i="2" s="1"/>
  <c r="G115" i="2"/>
  <c r="G108" i="2"/>
  <c r="H108" i="2" s="1"/>
  <c r="G109" i="2"/>
  <c r="G102" i="2"/>
  <c r="H102" i="2" s="1"/>
  <c r="J102" i="2" s="1"/>
  <c r="E103" i="2"/>
  <c r="G103" i="2" s="1"/>
  <c r="G93" i="2"/>
  <c r="H93" i="2" s="1"/>
  <c r="G94" i="2"/>
  <c r="G87" i="2"/>
  <c r="H87" i="2" s="1"/>
  <c r="G88" i="2"/>
  <c r="G81" i="2"/>
  <c r="I81" i="2" s="1"/>
  <c r="G82" i="2"/>
  <c r="G75" i="2"/>
  <c r="I75" i="2" s="1"/>
  <c r="E76" i="2"/>
  <c r="G76" i="2" s="1"/>
  <c r="G66" i="2"/>
  <c r="H66" i="2" s="1"/>
  <c r="G67" i="2"/>
  <c r="G51" i="2"/>
  <c r="I51" i="2" s="1"/>
  <c r="G52" i="2"/>
  <c r="G45" i="2"/>
  <c r="I45" i="2" s="1"/>
  <c r="G46" i="2"/>
  <c r="G39" i="2"/>
  <c r="H39" i="2" s="1"/>
  <c r="G40" i="2"/>
  <c r="G33" i="2"/>
  <c r="I33" i="2" s="1"/>
  <c r="G34" i="2"/>
  <c r="G27" i="2"/>
  <c r="I27" i="2" s="1"/>
  <c r="E28" i="2"/>
  <c r="G28" i="2" s="1"/>
  <c r="G564" i="2"/>
  <c r="I564" i="2" s="1"/>
  <c r="E9" i="2"/>
  <c r="E10" i="2" s="1"/>
  <c r="G10" i="2" s="1"/>
  <c r="H4176" i="2"/>
  <c r="G3534" i="2"/>
  <c r="I3534" i="2" s="1"/>
  <c r="G3633" i="2"/>
  <c r="I3633" i="2" s="1"/>
  <c r="H3936" i="2"/>
  <c r="G663" i="2"/>
  <c r="I663" i="2" s="1"/>
  <c r="H3525" i="2"/>
  <c r="I4077" i="2"/>
  <c r="H4134" i="2"/>
  <c r="H4182" i="2"/>
  <c r="I4158" i="2"/>
  <c r="H4158" i="2"/>
  <c r="I4083" i="2"/>
  <c r="H4083" i="2"/>
  <c r="H4101" i="2"/>
  <c r="I4101" i="2"/>
  <c r="E62" i="2"/>
  <c r="G60" i="2"/>
  <c r="I60" i="2" s="1"/>
  <c r="G465" i="2"/>
  <c r="I465" i="2" s="1"/>
  <c r="I3960" i="2"/>
  <c r="H3960" i="2"/>
  <c r="H3291" i="2"/>
  <c r="H3978" i="2"/>
  <c r="I3978" i="2"/>
  <c r="I3861" i="2"/>
  <c r="H4053" i="2"/>
  <c r="I4053" i="2"/>
  <c r="H3267" i="2"/>
  <c r="H3723" i="2"/>
  <c r="I4206" i="2"/>
  <c r="H4206" i="2"/>
  <c r="G3436" i="2"/>
  <c r="I3436" i="2" s="1"/>
  <c r="I3837" i="2"/>
  <c r="H3018" i="2"/>
  <c r="H3954" i="2"/>
  <c r="I4059" i="2"/>
  <c r="H4059" i="2"/>
  <c r="I4107" i="2"/>
  <c r="H4107" i="2"/>
  <c r="I3489" i="2"/>
  <c r="I3384" i="2"/>
  <c r="H3762" i="2"/>
  <c r="I4014" i="2"/>
  <c r="I4194" i="2"/>
  <c r="H4194" i="2"/>
  <c r="I3255" i="2"/>
  <c r="G3238" i="2"/>
  <c r="G3237" i="2"/>
  <c r="H3372" i="2"/>
  <c r="I3612" i="2"/>
  <c r="I3279" i="2"/>
  <c r="H3348" i="2"/>
  <c r="H3513" i="2"/>
  <c r="H3786" i="2"/>
  <c r="G3337" i="2"/>
  <c r="I4020" i="2"/>
  <c r="H4020" i="2"/>
  <c r="I4164" i="2"/>
  <c r="G3336" i="2"/>
  <c r="G3435" i="2"/>
  <c r="H3798" i="2"/>
  <c r="H3897" i="2"/>
  <c r="H3984" i="2"/>
  <c r="I4008" i="2"/>
  <c r="H4008" i="2"/>
  <c r="I4047" i="2"/>
  <c r="H4047" i="2"/>
  <c r="I4218" i="2"/>
  <c r="H4218" i="2"/>
  <c r="I3996" i="2"/>
  <c r="H3996" i="2"/>
  <c r="I4041" i="2"/>
  <c r="H4041" i="2"/>
  <c r="I4065" i="2"/>
  <c r="H4065" i="2"/>
  <c r="H3942" i="2"/>
  <c r="I4035" i="2"/>
  <c r="H4035" i="2"/>
  <c r="I4119" i="2"/>
  <c r="H4119" i="2"/>
  <c r="I4188" i="2"/>
  <c r="H3921" i="2"/>
  <c r="I3948" i="2"/>
  <c r="H3948" i="2"/>
  <c r="H3966" i="2"/>
  <c r="I4071" i="2"/>
  <c r="H4071" i="2"/>
  <c r="I4089" i="2"/>
  <c r="H4089" i="2"/>
  <c r="H4140" i="2"/>
  <c r="I4170" i="2"/>
  <c r="H4170" i="2"/>
  <c r="I3822" i="2"/>
  <c r="I3972" i="2"/>
  <c r="H3972" i="2"/>
  <c r="H3990" i="2"/>
  <c r="I4095" i="2"/>
  <c r="H4095" i="2"/>
  <c r="I4113" i="2"/>
  <c r="H4113" i="2"/>
  <c r="I4146" i="2"/>
  <c r="H4146" i="2"/>
  <c r="I4212" i="2"/>
  <c r="G3931" i="2"/>
  <c r="G4129" i="2"/>
  <c r="G4128" i="2"/>
  <c r="H4029" i="2"/>
  <c r="G2346" i="2"/>
  <c r="G2347" i="2"/>
  <c r="G2247" i="2"/>
  <c r="G2446" i="2"/>
  <c r="G2445" i="2"/>
  <c r="G2248" i="2"/>
  <c r="I3117" i="2"/>
  <c r="H3150" i="2"/>
  <c r="I3057" i="2"/>
  <c r="G3139" i="2"/>
  <c r="G3138" i="2"/>
  <c r="G1356" i="2"/>
  <c r="G1357" i="2"/>
  <c r="G1456" i="2"/>
  <c r="G1455" i="2"/>
  <c r="G1554" i="2"/>
  <c r="G268" i="2"/>
  <c r="G367" i="2"/>
  <c r="G267" i="2"/>
  <c r="G366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28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I3165" i="1"/>
  <c r="H3158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4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710" i="1" l="1"/>
  <c r="K1227" i="1"/>
  <c r="H4200" i="2"/>
  <c r="J4200" i="2" s="1"/>
  <c r="H4152" i="2"/>
  <c r="J4152" i="2" s="1"/>
  <c r="K5636" i="1"/>
  <c r="K5640" i="1"/>
  <c r="K5644" i="1"/>
  <c r="H4219" i="2"/>
  <c r="J4219" i="2" s="1"/>
  <c r="I4219" i="2"/>
  <c r="I4220" i="2" s="1"/>
  <c r="J4218" i="2"/>
  <c r="E4220" i="2"/>
  <c r="E4214" i="2"/>
  <c r="G4220" i="2"/>
  <c r="J4212" i="2"/>
  <c r="I4213" i="2"/>
  <c r="I4214" i="2" s="1"/>
  <c r="H4213" i="2"/>
  <c r="J4213" i="2" s="1"/>
  <c r="G4214" i="2"/>
  <c r="I4207" i="2"/>
  <c r="I4208" i="2" s="1"/>
  <c r="H4207" i="2"/>
  <c r="J4207" i="2" s="1"/>
  <c r="J4206" i="2"/>
  <c r="E4208" i="2"/>
  <c r="G4208" i="2"/>
  <c r="I4201" i="2"/>
  <c r="I4202" i="2" s="1"/>
  <c r="H4201" i="2"/>
  <c r="J4201" i="2" s="1"/>
  <c r="E4202" i="2"/>
  <c r="G4202" i="2"/>
  <c r="J4194" i="2"/>
  <c r="I4195" i="2"/>
  <c r="I4196" i="2" s="1"/>
  <c r="H4195" i="2"/>
  <c r="J4195" i="2" s="1"/>
  <c r="E4196" i="2"/>
  <c r="G4196" i="2"/>
  <c r="J4188" i="2"/>
  <c r="I4189" i="2"/>
  <c r="I4190" i="2" s="1"/>
  <c r="H4189" i="2"/>
  <c r="J4189" i="2" s="1"/>
  <c r="E4190" i="2"/>
  <c r="G4190" i="2"/>
  <c r="J4182" i="2"/>
  <c r="I4183" i="2"/>
  <c r="H4183" i="2"/>
  <c r="J4183" i="2" s="1"/>
  <c r="E4184" i="2"/>
  <c r="I4182" i="2"/>
  <c r="G4184" i="2"/>
  <c r="J4176" i="2"/>
  <c r="E4178" i="2"/>
  <c r="I4177" i="2"/>
  <c r="I4178" i="2" s="1"/>
  <c r="H4177" i="2"/>
  <c r="J4177" i="2" s="1"/>
  <c r="G4178" i="2"/>
  <c r="I4171" i="2"/>
  <c r="I4172" i="2" s="1"/>
  <c r="H4171" i="2"/>
  <c r="J4171" i="2" s="1"/>
  <c r="J4170" i="2"/>
  <c r="E4172" i="2"/>
  <c r="G4172" i="2"/>
  <c r="J4164" i="2"/>
  <c r="E4166" i="2"/>
  <c r="I4165" i="2"/>
  <c r="I4166" i="2" s="1"/>
  <c r="H4165" i="2"/>
  <c r="J4165" i="2" s="1"/>
  <c r="G4166" i="2"/>
  <c r="I4159" i="2"/>
  <c r="I4160" i="2" s="1"/>
  <c r="H4159" i="2"/>
  <c r="J4159" i="2" s="1"/>
  <c r="E4160" i="2"/>
  <c r="J4158" i="2"/>
  <c r="G4160" i="2"/>
  <c r="I4153" i="2"/>
  <c r="I4154" i="2" s="1"/>
  <c r="H4153" i="2"/>
  <c r="J4153" i="2" s="1"/>
  <c r="E4154" i="2"/>
  <c r="G4154" i="2"/>
  <c r="J4146" i="2"/>
  <c r="E4148" i="2"/>
  <c r="I4147" i="2"/>
  <c r="I4148" i="2" s="1"/>
  <c r="H4147" i="2"/>
  <c r="J4147" i="2" s="1"/>
  <c r="G4148" i="2"/>
  <c r="I4141" i="2"/>
  <c r="I4142" i="2" s="1"/>
  <c r="H4141" i="2"/>
  <c r="J4141" i="2" s="1"/>
  <c r="J4140" i="2"/>
  <c r="E4142" i="2"/>
  <c r="G4142" i="2"/>
  <c r="E4136" i="2"/>
  <c r="J4134" i="2"/>
  <c r="I4135" i="2"/>
  <c r="H4135" i="2"/>
  <c r="J4135" i="2" s="1"/>
  <c r="I4134" i="2"/>
  <c r="G4136" i="2"/>
  <c r="H3849" i="2"/>
  <c r="J3849" i="2" s="1"/>
  <c r="H3885" i="2"/>
  <c r="J3885" i="2" s="1"/>
  <c r="H3738" i="2"/>
  <c r="J3738" i="2" s="1"/>
  <c r="I3588" i="2"/>
  <c r="H3873" i="2"/>
  <c r="J3873" i="2" s="1"/>
  <c r="H3564" i="2"/>
  <c r="J3564" i="2" s="1"/>
  <c r="H3774" i="2"/>
  <c r="H3540" i="2"/>
  <c r="J3540" i="2" s="1"/>
  <c r="H4120" i="2"/>
  <c r="J4120" i="2" s="1"/>
  <c r="I4120" i="2"/>
  <c r="I4121" i="2" s="1"/>
  <c r="J4119" i="2"/>
  <c r="E4121" i="2"/>
  <c r="G4121" i="2"/>
  <c r="E4115" i="2"/>
  <c r="J4113" i="2"/>
  <c r="I4114" i="2"/>
  <c r="I4115" i="2" s="1"/>
  <c r="H4114" i="2"/>
  <c r="J4114" i="2" s="1"/>
  <c r="G4115" i="2"/>
  <c r="E4109" i="2"/>
  <c r="J4107" i="2"/>
  <c r="I4108" i="2"/>
  <c r="I4109" i="2" s="1"/>
  <c r="H4108" i="2"/>
  <c r="J4108" i="2" s="1"/>
  <c r="G4109" i="2"/>
  <c r="J4101" i="2"/>
  <c r="E4103" i="2"/>
  <c r="I4102" i="2"/>
  <c r="I4103" i="2" s="1"/>
  <c r="H4102" i="2"/>
  <c r="J4102" i="2" s="1"/>
  <c r="G4103" i="2"/>
  <c r="E4097" i="2"/>
  <c r="J4095" i="2"/>
  <c r="I4096" i="2"/>
  <c r="I4097" i="2" s="1"/>
  <c r="H4096" i="2"/>
  <c r="J4096" i="2" s="1"/>
  <c r="G4097" i="2"/>
  <c r="J4089" i="2"/>
  <c r="I4090" i="2"/>
  <c r="I4091" i="2" s="1"/>
  <c r="H4090" i="2"/>
  <c r="J4090" i="2" s="1"/>
  <c r="E4091" i="2"/>
  <c r="G4091" i="2"/>
  <c r="E4085" i="2"/>
  <c r="I4084" i="2"/>
  <c r="I4085" i="2" s="1"/>
  <c r="H4084" i="2"/>
  <c r="J4084" i="2" s="1"/>
  <c r="J4083" i="2"/>
  <c r="G4085" i="2"/>
  <c r="E4079" i="2"/>
  <c r="I4078" i="2"/>
  <c r="I4079" i="2" s="1"/>
  <c r="H4078" i="2"/>
  <c r="J4078" i="2" s="1"/>
  <c r="H4077" i="2"/>
  <c r="G4079" i="2"/>
  <c r="J4071" i="2"/>
  <c r="E4073" i="2"/>
  <c r="I4072" i="2"/>
  <c r="I4073" i="2" s="1"/>
  <c r="H4072" i="2"/>
  <c r="J4072" i="2" s="1"/>
  <c r="G4073" i="2"/>
  <c r="E4067" i="2"/>
  <c r="I4066" i="2"/>
  <c r="I4067" i="2" s="1"/>
  <c r="H4066" i="2"/>
  <c r="J4066" i="2" s="1"/>
  <c r="J4065" i="2"/>
  <c r="G4067" i="2"/>
  <c r="J4059" i="2"/>
  <c r="I4060" i="2"/>
  <c r="I4061" i="2" s="1"/>
  <c r="H4060" i="2"/>
  <c r="J4060" i="2" s="1"/>
  <c r="E4061" i="2"/>
  <c r="G4061" i="2"/>
  <c r="I4054" i="2"/>
  <c r="I4055" i="2" s="1"/>
  <c r="H4054" i="2"/>
  <c r="J4054" i="2" s="1"/>
  <c r="J4053" i="2"/>
  <c r="E4055" i="2"/>
  <c r="G4055" i="2"/>
  <c r="J4047" i="2"/>
  <c r="H4048" i="2"/>
  <c r="J4048" i="2" s="1"/>
  <c r="I4048" i="2"/>
  <c r="I4049" i="2" s="1"/>
  <c r="E4049" i="2"/>
  <c r="G4049" i="2"/>
  <c r="J4041" i="2"/>
  <c r="I4042" i="2"/>
  <c r="I4043" i="2" s="1"/>
  <c r="H4042" i="2"/>
  <c r="J4042" i="2" s="1"/>
  <c r="E4043" i="2"/>
  <c r="G4043" i="2"/>
  <c r="J4035" i="2"/>
  <c r="E4037" i="2"/>
  <c r="I4036" i="2"/>
  <c r="I4037" i="2" s="1"/>
  <c r="H4036" i="2"/>
  <c r="J4036" i="2" s="1"/>
  <c r="G4037" i="2"/>
  <c r="H3831" i="2"/>
  <c r="E3536" i="2"/>
  <c r="H3804" i="2"/>
  <c r="J3804" i="2" s="1"/>
  <c r="I3732" i="2"/>
  <c r="I4002" i="2"/>
  <c r="H3930" i="2"/>
  <c r="J3930" i="2" s="1"/>
  <c r="H4021" i="2"/>
  <c r="J4021" i="2" s="1"/>
  <c r="I4021" i="2"/>
  <c r="I4022" i="2" s="1"/>
  <c r="E4022" i="2"/>
  <c r="J4020" i="2"/>
  <c r="G4022" i="2"/>
  <c r="E4016" i="2"/>
  <c r="I4015" i="2"/>
  <c r="I4016" i="2" s="1"/>
  <c r="H4015" i="2"/>
  <c r="J4015" i="2" s="1"/>
  <c r="J4014" i="2"/>
  <c r="G4016" i="2"/>
  <c r="I4009" i="2"/>
  <c r="I4010" i="2" s="1"/>
  <c r="H4009" i="2"/>
  <c r="J4009" i="2" s="1"/>
  <c r="J4008" i="2"/>
  <c r="E4010" i="2"/>
  <c r="G4010" i="2"/>
  <c r="I4003" i="2"/>
  <c r="H4003" i="2"/>
  <c r="J4003" i="2" s="1"/>
  <c r="E4004" i="2"/>
  <c r="J4002" i="2"/>
  <c r="G4004" i="2"/>
  <c r="J3996" i="2"/>
  <c r="E3998" i="2"/>
  <c r="I3997" i="2"/>
  <c r="I3998" i="2" s="1"/>
  <c r="H3997" i="2"/>
  <c r="J3997" i="2" s="1"/>
  <c r="G3998" i="2"/>
  <c r="J3990" i="2"/>
  <c r="H3991" i="2"/>
  <c r="J3991" i="2" s="1"/>
  <c r="I3991" i="2"/>
  <c r="I3992" i="2" s="1"/>
  <c r="E3986" i="2"/>
  <c r="E3992" i="2"/>
  <c r="G3992" i="2"/>
  <c r="J3984" i="2"/>
  <c r="I3985" i="2"/>
  <c r="H3985" i="2"/>
  <c r="J3985" i="2" s="1"/>
  <c r="I3984" i="2"/>
  <c r="G3986" i="2"/>
  <c r="J3978" i="2"/>
  <c r="E3980" i="2"/>
  <c r="I3979" i="2"/>
  <c r="I3980" i="2" s="1"/>
  <c r="H3979" i="2"/>
  <c r="J3979" i="2" s="1"/>
  <c r="G3980" i="2"/>
  <c r="J3972" i="2"/>
  <c r="I3973" i="2"/>
  <c r="I3974" i="2" s="1"/>
  <c r="H3973" i="2"/>
  <c r="J3973" i="2" s="1"/>
  <c r="E3974" i="2"/>
  <c r="G3974" i="2"/>
  <c r="J3966" i="2"/>
  <c r="I3967" i="2"/>
  <c r="I3968" i="2" s="1"/>
  <c r="H3967" i="2"/>
  <c r="J3967" i="2" s="1"/>
  <c r="E3968" i="2"/>
  <c r="G3968" i="2"/>
  <c r="J3960" i="2"/>
  <c r="E3962" i="2"/>
  <c r="I3961" i="2"/>
  <c r="I3962" i="2" s="1"/>
  <c r="H3961" i="2"/>
  <c r="J3961" i="2" s="1"/>
  <c r="G3962" i="2"/>
  <c r="J3954" i="2"/>
  <c r="E3956" i="2"/>
  <c r="I3955" i="2"/>
  <c r="I3956" i="2" s="1"/>
  <c r="H3955" i="2"/>
  <c r="J3955" i="2" s="1"/>
  <c r="G3956" i="2"/>
  <c r="J3948" i="2"/>
  <c r="I3949" i="2"/>
  <c r="I3950" i="2" s="1"/>
  <c r="H3949" i="2"/>
  <c r="J3949" i="2" s="1"/>
  <c r="E3950" i="2"/>
  <c r="G3950" i="2"/>
  <c r="J3942" i="2"/>
  <c r="E3944" i="2"/>
  <c r="I3943" i="2"/>
  <c r="I3944" i="2" s="1"/>
  <c r="H3943" i="2"/>
  <c r="J3943" i="2" s="1"/>
  <c r="G3944" i="2"/>
  <c r="J3936" i="2"/>
  <c r="E3938" i="2"/>
  <c r="I3937" i="2"/>
  <c r="H3937" i="2"/>
  <c r="J3937" i="2" s="1"/>
  <c r="I3936" i="2"/>
  <c r="G3938" i="2"/>
  <c r="H3891" i="2"/>
  <c r="J3891" i="2" s="1"/>
  <c r="I3915" i="2"/>
  <c r="H3903" i="2"/>
  <c r="H3867" i="2"/>
  <c r="J3867" i="2" s="1"/>
  <c r="I3843" i="2"/>
  <c r="H3922" i="2"/>
  <c r="J3922" i="2" s="1"/>
  <c r="I3922" i="2"/>
  <c r="I3923" i="2" s="1"/>
  <c r="E3923" i="2"/>
  <c r="J3921" i="2"/>
  <c r="H3923" i="2"/>
  <c r="G3923" i="2"/>
  <c r="J3915" i="2"/>
  <c r="E3917" i="2"/>
  <c r="I3916" i="2"/>
  <c r="I3917" i="2" s="1"/>
  <c r="H3916" i="2"/>
  <c r="J3916" i="2" s="1"/>
  <c r="G3917" i="2"/>
  <c r="J3909" i="2"/>
  <c r="I3910" i="2"/>
  <c r="H3910" i="2"/>
  <c r="J3910" i="2" s="1"/>
  <c r="E3911" i="2"/>
  <c r="I3909" i="2"/>
  <c r="G3911" i="2"/>
  <c r="J3903" i="2"/>
  <c r="I3904" i="2"/>
  <c r="I3905" i="2" s="1"/>
  <c r="H3904" i="2"/>
  <c r="J3904" i="2" s="1"/>
  <c r="E3887" i="2"/>
  <c r="E3905" i="2"/>
  <c r="G3905" i="2"/>
  <c r="J3897" i="2"/>
  <c r="I3898" i="2"/>
  <c r="I3899" i="2" s="1"/>
  <c r="H3898" i="2"/>
  <c r="J3898" i="2" s="1"/>
  <c r="E3899" i="2"/>
  <c r="G3899" i="2"/>
  <c r="H3081" i="2"/>
  <c r="J3081" i="2" s="1"/>
  <c r="H3030" i="2"/>
  <c r="J3030" i="2" s="1"/>
  <c r="H3105" i="2"/>
  <c r="J3105" i="2" s="1"/>
  <c r="H3327" i="2"/>
  <c r="J3327" i="2" s="1"/>
  <c r="H3441" i="2"/>
  <c r="J3441" i="2" s="1"/>
  <c r="H3465" i="2"/>
  <c r="J3465" i="2" s="1"/>
  <c r="H3303" i="2"/>
  <c r="J3303" i="2" s="1"/>
  <c r="H2946" i="2"/>
  <c r="J2946" i="2" s="1"/>
  <c r="E3893" i="2"/>
  <c r="H3129" i="2"/>
  <c r="J3129" i="2" s="1"/>
  <c r="I2970" i="2"/>
  <c r="H3396" i="2"/>
  <c r="J3396" i="2" s="1"/>
  <c r="I3408" i="2"/>
  <c r="H3477" i="2"/>
  <c r="J3477" i="2" s="1"/>
  <c r="H3186" i="2"/>
  <c r="J3186" i="2" s="1"/>
  <c r="I3892" i="2"/>
  <c r="I3893" i="2" s="1"/>
  <c r="H3892" i="2"/>
  <c r="J3892" i="2" s="1"/>
  <c r="I2958" i="2"/>
  <c r="H3705" i="2"/>
  <c r="J3705" i="2" s="1"/>
  <c r="I3420" i="2"/>
  <c r="G3634" i="2"/>
  <c r="H3634" i="2" s="1"/>
  <c r="J3634" i="2" s="1"/>
  <c r="G3893" i="2"/>
  <c r="I3886" i="2"/>
  <c r="I3887" i="2" s="1"/>
  <c r="H3886" i="2"/>
  <c r="J3886" i="2" s="1"/>
  <c r="G3887" i="2"/>
  <c r="G3875" i="2"/>
  <c r="I3880" i="2"/>
  <c r="I3881" i="2" s="1"/>
  <c r="H3880" i="2"/>
  <c r="J3880" i="2" s="1"/>
  <c r="E3881" i="2"/>
  <c r="H3879" i="2"/>
  <c r="G3881" i="2"/>
  <c r="E3875" i="2"/>
  <c r="I3874" i="2"/>
  <c r="I3875" i="2" s="1"/>
  <c r="H3874" i="2"/>
  <c r="J3874" i="2" s="1"/>
  <c r="I3868" i="2"/>
  <c r="I3869" i="2" s="1"/>
  <c r="H3868" i="2"/>
  <c r="J3868" i="2" s="1"/>
  <c r="E3869" i="2"/>
  <c r="G3869" i="2"/>
  <c r="I3862" i="2"/>
  <c r="I3863" i="2" s="1"/>
  <c r="H3862" i="2"/>
  <c r="J3862" i="2" s="1"/>
  <c r="E3863" i="2"/>
  <c r="J3861" i="2"/>
  <c r="G3863" i="2"/>
  <c r="H3744" i="2"/>
  <c r="J3744" i="2" s="1"/>
  <c r="I3756" i="2"/>
  <c r="G3833" i="2"/>
  <c r="H3816" i="2"/>
  <c r="J3816" i="2" s="1"/>
  <c r="H3687" i="2"/>
  <c r="J3687" i="2" s="1"/>
  <c r="E3857" i="2"/>
  <c r="I3856" i="2"/>
  <c r="I3857" i="2" s="1"/>
  <c r="H3856" i="2"/>
  <c r="J3856" i="2" s="1"/>
  <c r="H3855" i="2"/>
  <c r="G3857" i="2"/>
  <c r="I3850" i="2"/>
  <c r="I3851" i="2" s="1"/>
  <c r="H3850" i="2"/>
  <c r="J3850" i="2" s="1"/>
  <c r="I3651" i="2"/>
  <c r="H3414" i="2"/>
  <c r="J3414" i="2" s="1"/>
  <c r="E3851" i="2"/>
  <c r="G3851" i="2"/>
  <c r="I3844" i="2"/>
  <c r="H3844" i="2"/>
  <c r="J3844" i="2" s="1"/>
  <c r="J3843" i="2"/>
  <c r="E3839" i="2"/>
  <c r="E3845" i="2"/>
  <c r="G3845" i="2"/>
  <c r="J3837" i="2"/>
  <c r="I3838" i="2"/>
  <c r="I3839" i="2" s="1"/>
  <c r="H3838" i="2"/>
  <c r="J3838" i="2" s="1"/>
  <c r="G3839" i="2"/>
  <c r="G3734" i="2"/>
  <c r="G3818" i="2"/>
  <c r="J3822" i="2"/>
  <c r="E3824" i="2"/>
  <c r="I3823" i="2"/>
  <c r="I3824" i="2" s="1"/>
  <c r="H3823" i="2"/>
  <c r="J3823" i="2" s="1"/>
  <c r="G3824" i="2"/>
  <c r="E3818" i="2"/>
  <c r="E3812" i="2"/>
  <c r="I3817" i="2"/>
  <c r="I3818" i="2" s="1"/>
  <c r="H3817" i="2"/>
  <c r="J3817" i="2" s="1"/>
  <c r="I3811" i="2"/>
  <c r="H3811" i="2"/>
  <c r="J3811" i="2" s="1"/>
  <c r="J3810" i="2"/>
  <c r="I3810" i="2"/>
  <c r="G3812" i="2"/>
  <c r="I3805" i="2"/>
  <c r="I3806" i="2" s="1"/>
  <c r="H3805" i="2"/>
  <c r="J3805" i="2" s="1"/>
  <c r="E3806" i="2"/>
  <c r="G3806" i="2"/>
  <c r="I3799" i="2"/>
  <c r="H3799" i="2"/>
  <c r="J3799" i="2" s="1"/>
  <c r="E3800" i="2"/>
  <c r="J3798" i="2"/>
  <c r="I3798" i="2"/>
  <c r="I3800" i="2" s="1"/>
  <c r="G3800" i="2"/>
  <c r="G3788" i="2"/>
  <c r="E3794" i="2"/>
  <c r="I3793" i="2"/>
  <c r="I3794" i="2" s="1"/>
  <c r="H3793" i="2"/>
  <c r="J3793" i="2" s="1"/>
  <c r="E3788" i="2"/>
  <c r="H3792" i="2"/>
  <c r="G3794" i="2"/>
  <c r="I3787" i="2"/>
  <c r="I3788" i="2" s="1"/>
  <c r="H3787" i="2"/>
  <c r="J3787" i="2" s="1"/>
  <c r="J3786" i="2"/>
  <c r="G3776" i="2"/>
  <c r="J3780" i="2"/>
  <c r="E3782" i="2"/>
  <c r="I3781" i="2"/>
  <c r="H3781" i="2"/>
  <c r="J3781" i="2" s="1"/>
  <c r="E3776" i="2"/>
  <c r="I3780" i="2"/>
  <c r="G3782" i="2"/>
  <c r="H3775" i="2"/>
  <c r="J3775" i="2" s="1"/>
  <c r="I3775" i="2"/>
  <c r="I3776" i="2" s="1"/>
  <c r="J3774" i="2"/>
  <c r="E3770" i="2"/>
  <c r="I3769" i="2"/>
  <c r="I3770" i="2" s="1"/>
  <c r="H3769" i="2"/>
  <c r="J3769" i="2" s="1"/>
  <c r="H3768" i="2"/>
  <c r="G3770" i="2"/>
  <c r="J3762" i="2"/>
  <c r="I3763" i="2"/>
  <c r="I3764" i="2" s="1"/>
  <c r="H3763" i="2"/>
  <c r="J3763" i="2" s="1"/>
  <c r="E3764" i="2"/>
  <c r="G3764" i="2"/>
  <c r="J3756" i="2"/>
  <c r="E3758" i="2"/>
  <c r="I3757" i="2"/>
  <c r="H3757" i="2"/>
  <c r="J3757" i="2" s="1"/>
  <c r="G3758" i="2"/>
  <c r="G3746" i="2"/>
  <c r="E3752" i="2"/>
  <c r="I3751" i="2"/>
  <c r="I3752" i="2" s="1"/>
  <c r="H3751" i="2"/>
  <c r="J3751" i="2" s="1"/>
  <c r="E3746" i="2"/>
  <c r="H3750" i="2"/>
  <c r="G3752" i="2"/>
  <c r="I3745" i="2"/>
  <c r="I3746" i="2" s="1"/>
  <c r="H3745" i="2"/>
  <c r="J3745" i="2" s="1"/>
  <c r="E3740" i="2"/>
  <c r="I3739" i="2"/>
  <c r="I3740" i="2" s="1"/>
  <c r="H3739" i="2"/>
  <c r="J3739" i="2" s="1"/>
  <c r="G3740" i="2"/>
  <c r="H3075" i="2"/>
  <c r="J3075" i="2" s="1"/>
  <c r="H3711" i="2"/>
  <c r="J3711" i="2" s="1"/>
  <c r="I3192" i="2"/>
  <c r="I3012" i="2"/>
  <c r="I3471" i="2"/>
  <c r="I3024" i="2"/>
  <c r="I3354" i="2"/>
  <c r="I3378" i="2"/>
  <c r="H3699" i="2"/>
  <c r="J3699" i="2" s="1"/>
  <c r="H3087" i="2"/>
  <c r="J3087" i="2" s="1"/>
  <c r="I3483" i="2"/>
  <c r="H3639" i="2"/>
  <c r="J3639" i="2" s="1"/>
  <c r="H3663" i="2"/>
  <c r="J3663" i="2" s="1"/>
  <c r="I3273" i="2"/>
  <c r="H3675" i="2"/>
  <c r="J3675" i="2" s="1"/>
  <c r="K5107" i="1"/>
  <c r="K5111" i="1"/>
  <c r="I3693" i="2"/>
  <c r="I3669" i="2"/>
  <c r="K5103" i="1"/>
  <c r="J3723" i="2"/>
  <c r="H3724" i="2"/>
  <c r="J3724" i="2" s="1"/>
  <c r="I3724" i="2"/>
  <c r="I3725" i="2" s="1"/>
  <c r="E3725" i="2"/>
  <c r="G3725" i="2"/>
  <c r="H3718" i="2"/>
  <c r="J3718" i="2" s="1"/>
  <c r="I3718" i="2"/>
  <c r="I3719" i="2" s="1"/>
  <c r="E3713" i="2"/>
  <c r="H3717" i="2"/>
  <c r="G3719" i="2"/>
  <c r="H3712" i="2"/>
  <c r="J3712" i="2" s="1"/>
  <c r="I3712" i="2"/>
  <c r="I3713" i="2" s="1"/>
  <c r="G3713" i="2"/>
  <c r="E3707" i="2"/>
  <c r="I3706" i="2"/>
  <c r="I3707" i="2" s="1"/>
  <c r="H3706" i="2"/>
  <c r="J3706" i="2" s="1"/>
  <c r="G3707" i="2"/>
  <c r="I3700" i="2"/>
  <c r="I3701" i="2" s="1"/>
  <c r="H3700" i="2"/>
  <c r="J3700" i="2" s="1"/>
  <c r="E3701" i="2"/>
  <c r="G3701" i="2"/>
  <c r="J3693" i="2"/>
  <c r="E3695" i="2"/>
  <c r="I3694" i="2"/>
  <c r="H3694" i="2"/>
  <c r="J3694" i="2" s="1"/>
  <c r="G3695" i="2"/>
  <c r="I3688" i="2"/>
  <c r="I3689" i="2" s="1"/>
  <c r="H3688" i="2"/>
  <c r="J3688" i="2" s="1"/>
  <c r="E3689" i="2"/>
  <c r="G3689" i="2"/>
  <c r="E3683" i="2"/>
  <c r="J3681" i="2"/>
  <c r="I3682" i="2"/>
  <c r="H3682" i="2"/>
  <c r="J3682" i="2" s="1"/>
  <c r="I3681" i="2"/>
  <c r="G3683" i="2"/>
  <c r="I3676" i="2"/>
  <c r="I3677" i="2" s="1"/>
  <c r="H3676" i="2"/>
  <c r="J3676" i="2" s="1"/>
  <c r="E3677" i="2"/>
  <c r="G3677" i="2"/>
  <c r="J3669" i="2"/>
  <c r="I3670" i="2"/>
  <c r="H3670" i="2"/>
  <c r="J3670" i="2" s="1"/>
  <c r="E3671" i="2"/>
  <c r="G3671" i="2"/>
  <c r="E3665" i="2"/>
  <c r="I3664" i="2"/>
  <c r="I3665" i="2" s="1"/>
  <c r="H3664" i="2"/>
  <c r="J3664" i="2" s="1"/>
  <c r="G3665" i="2"/>
  <c r="J3657" i="2"/>
  <c r="I3658" i="2"/>
  <c r="H3658" i="2"/>
  <c r="J3658" i="2" s="1"/>
  <c r="E3659" i="2"/>
  <c r="I3657" i="2"/>
  <c r="G3659" i="2"/>
  <c r="J3651" i="2"/>
  <c r="I3652" i="2"/>
  <c r="H3652" i="2"/>
  <c r="J3652" i="2" s="1"/>
  <c r="E3653" i="2"/>
  <c r="G3653" i="2"/>
  <c r="I3646" i="2"/>
  <c r="I3647" i="2" s="1"/>
  <c r="H3646" i="2"/>
  <c r="J3646" i="2" s="1"/>
  <c r="E3647" i="2"/>
  <c r="H3645" i="2"/>
  <c r="G3647" i="2"/>
  <c r="E3641" i="2"/>
  <c r="I3640" i="2"/>
  <c r="I3641" i="2" s="1"/>
  <c r="H3640" i="2"/>
  <c r="J3640" i="2" s="1"/>
  <c r="G3641" i="2"/>
  <c r="H3099" i="2"/>
  <c r="J3099" i="2" s="1"/>
  <c r="I2952" i="2"/>
  <c r="I2901" i="2"/>
  <c r="H2877" i="2"/>
  <c r="J2877" i="2" s="1"/>
  <c r="H3228" i="2"/>
  <c r="J3228" i="2" s="1"/>
  <c r="H3204" i="2"/>
  <c r="J3204" i="2" s="1"/>
  <c r="I3297" i="2"/>
  <c r="H3426" i="2"/>
  <c r="J3426" i="2" s="1"/>
  <c r="I3321" i="2"/>
  <c r="H3402" i="2"/>
  <c r="J3402" i="2" s="1"/>
  <c r="I3390" i="2"/>
  <c r="I3261" i="2"/>
  <c r="H3039" i="2"/>
  <c r="J3039" i="2" s="1"/>
  <c r="H3180" i="2"/>
  <c r="J3180" i="2" s="1"/>
  <c r="H3051" i="2"/>
  <c r="J3051" i="2" s="1"/>
  <c r="I3063" i="2"/>
  <c r="H3123" i="2"/>
  <c r="J3123" i="2" s="1"/>
  <c r="I3144" i="2"/>
  <c r="H3156" i="2"/>
  <c r="J3156" i="2" s="1"/>
  <c r="I2976" i="2"/>
  <c r="I3594" i="2"/>
  <c r="H3625" i="2"/>
  <c r="J3625" i="2" s="1"/>
  <c r="I3625" i="2"/>
  <c r="E3626" i="2"/>
  <c r="J3624" i="2"/>
  <c r="H3626" i="2"/>
  <c r="I3624" i="2"/>
  <c r="I3626" i="2" s="1"/>
  <c r="G3626" i="2"/>
  <c r="E3620" i="2"/>
  <c r="I3619" i="2"/>
  <c r="I3620" i="2" s="1"/>
  <c r="H3619" i="2"/>
  <c r="J3619" i="2" s="1"/>
  <c r="H3618" i="2"/>
  <c r="G3620" i="2"/>
  <c r="J3612" i="2"/>
  <c r="I3613" i="2"/>
  <c r="I3614" i="2" s="1"/>
  <c r="H3613" i="2"/>
  <c r="J3613" i="2" s="1"/>
  <c r="E3614" i="2"/>
  <c r="G3614" i="2"/>
  <c r="I3607" i="2"/>
  <c r="H3607" i="2"/>
  <c r="J3607" i="2" s="1"/>
  <c r="J3606" i="2"/>
  <c r="E3608" i="2"/>
  <c r="I3606" i="2"/>
  <c r="I3608" i="2" s="1"/>
  <c r="G3608" i="2"/>
  <c r="I3601" i="2"/>
  <c r="I3602" i="2" s="1"/>
  <c r="H3601" i="2"/>
  <c r="J3601" i="2" s="1"/>
  <c r="E3602" i="2"/>
  <c r="H3600" i="2"/>
  <c r="G3602" i="2"/>
  <c r="I3595" i="2"/>
  <c r="H3595" i="2"/>
  <c r="J3595" i="2" s="1"/>
  <c r="E3596" i="2"/>
  <c r="J3594" i="2"/>
  <c r="G3596" i="2"/>
  <c r="E3590" i="2"/>
  <c r="I3589" i="2"/>
  <c r="H3589" i="2"/>
  <c r="J3589" i="2" s="1"/>
  <c r="J3588" i="2"/>
  <c r="G3590" i="2"/>
  <c r="I3583" i="2"/>
  <c r="H3583" i="2"/>
  <c r="J3583" i="2" s="1"/>
  <c r="E3584" i="2"/>
  <c r="J3582" i="2"/>
  <c r="I3582" i="2"/>
  <c r="I3584" i="2" s="1"/>
  <c r="G3584" i="2"/>
  <c r="I3577" i="2"/>
  <c r="I3578" i="2" s="1"/>
  <c r="H3577" i="2"/>
  <c r="J3577" i="2" s="1"/>
  <c r="E3578" i="2"/>
  <c r="H3576" i="2"/>
  <c r="G3578" i="2"/>
  <c r="E3572" i="2"/>
  <c r="H3571" i="2"/>
  <c r="J3571" i="2" s="1"/>
  <c r="I3571" i="2"/>
  <c r="I3572" i="2" s="1"/>
  <c r="H3570" i="2"/>
  <c r="G3572" i="2"/>
  <c r="I3565" i="2"/>
  <c r="I3566" i="2" s="1"/>
  <c r="H3565" i="2"/>
  <c r="J3565" i="2" s="1"/>
  <c r="E3566" i="2"/>
  <c r="G3566" i="2"/>
  <c r="J3558" i="2"/>
  <c r="I3559" i="2"/>
  <c r="H3559" i="2"/>
  <c r="J3559" i="2" s="1"/>
  <c r="E3560" i="2"/>
  <c r="I3558" i="2"/>
  <c r="G3560" i="2"/>
  <c r="E3554" i="2"/>
  <c r="I3553" i="2"/>
  <c r="I3554" i="2" s="1"/>
  <c r="H3553" i="2"/>
  <c r="J3553" i="2" s="1"/>
  <c r="H3552" i="2"/>
  <c r="G3554" i="2"/>
  <c r="E3548" i="2"/>
  <c r="I3547" i="2"/>
  <c r="I3548" i="2" s="1"/>
  <c r="H3547" i="2"/>
  <c r="J3547" i="2" s="1"/>
  <c r="H3546" i="2"/>
  <c r="G3548" i="2"/>
  <c r="H3541" i="2"/>
  <c r="J3541" i="2" s="1"/>
  <c r="I3541" i="2"/>
  <c r="I3542" i="2" s="1"/>
  <c r="E3542" i="2"/>
  <c r="G3542" i="2"/>
  <c r="H3535" i="2"/>
  <c r="J3535" i="2" s="1"/>
  <c r="I3535" i="2"/>
  <c r="I3536" i="2" s="1"/>
  <c r="I2820" i="2"/>
  <c r="H2655" i="2"/>
  <c r="J2655" i="2" s="1"/>
  <c r="K4837" i="1"/>
  <c r="K4841" i="1"/>
  <c r="K4845" i="1"/>
  <c r="K4849" i="1"/>
  <c r="I3519" i="2"/>
  <c r="H3459" i="2"/>
  <c r="J3459" i="2" s="1"/>
  <c r="H3526" i="2"/>
  <c r="J3526" i="2" s="1"/>
  <c r="I3526" i="2"/>
  <c r="J3525" i="2"/>
  <c r="E3527" i="2"/>
  <c r="I3525" i="2"/>
  <c r="G3527" i="2"/>
  <c r="J3519" i="2"/>
  <c r="I3520" i="2"/>
  <c r="H3520" i="2"/>
  <c r="J3520" i="2" s="1"/>
  <c r="E3521" i="2"/>
  <c r="G3521" i="2"/>
  <c r="J3513" i="2"/>
  <c r="E3515" i="2"/>
  <c r="I3514" i="2"/>
  <c r="I3515" i="2" s="1"/>
  <c r="H3514" i="2"/>
  <c r="J3514" i="2" s="1"/>
  <c r="G3515" i="2"/>
  <c r="J3507" i="2"/>
  <c r="E3509" i="2"/>
  <c r="I3508" i="2"/>
  <c r="H3508" i="2"/>
  <c r="J3508" i="2" s="1"/>
  <c r="I3507" i="2"/>
  <c r="G3509" i="2"/>
  <c r="J3501" i="2"/>
  <c r="E3503" i="2"/>
  <c r="I3502" i="2"/>
  <c r="H3502" i="2"/>
  <c r="J3502" i="2" s="1"/>
  <c r="I3501" i="2"/>
  <c r="G3503" i="2"/>
  <c r="E3497" i="2"/>
  <c r="I3496" i="2"/>
  <c r="I3497" i="2" s="1"/>
  <c r="H3496" i="2"/>
  <c r="J3496" i="2" s="1"/>
  <c r="H3495" i="2"/>
  <c r="G3497" i="2"/>
  <c r="J3489" i="2"/>
  <c r="I3490" i="2"/>
  <c r="I3491" i="2" s="1"/>
  <c r="H3490" i="2"/>
  <c r="J3490" i="2" s="1"/>
  <c r="E3491" i="2"/>
  <c r="G3491" i="2"/>
  <c r="J3483" i="2"/>
  <c r="E3485" i="2"/>
  <c r="I3484" i="2"/>
  <c r="H3484" i="2"/>
  <c r="J3484" i="2" s="1"/>
  <c r="G3485" i="2"/>
  <c r="E3467" i="2"/>
  <c r="E3479" i="2"/>
  <c r="I3478" i="2"/>
  <c r="I3479" i="2" s="1"/>
  <c r="H3478" i="2"/>
  <c r="J3478" i="2" s="1"/>
  <c r="G3479" i="2"/>
  <c r="G3467" i="2"/>
  <c r="J3471" i="2"/>
  <c r="I3472" i="2"/>
  <c r="H3472" i="2"/>
  <c r="J3472" i="2" s="1"/>
  <c r="E3473" i="2"/>
  <c r="G3473" i="2"/>
  <c r="I3466" i="2"/>
  <c r="I3467" i="2" s="1"/>
  <c r="H3466" i="2"/>
  <c r="J3466" i="2" s="1"/>
  <c r="I3460" i="2"/>
  <c r="I3461" i="2" s="1"/>
  <c r="H3460" i="2"/>
  <c r="J3460" i="2" s="1"/>
  <c r="E3461" i="2"/>
  <c r="G3461" i="2"/>
  <c r="J3453" i="2"/>
  <c r="I3454" i="2"/>
  <c r="H3454" i="2"/>
  <c r="J3454" i="2" s="1"/>
  <c r="E3455" i="2"/>
  <c r="I3453" i="2"/>
  <c r="G3455" i="2"/>
  <c r="E3449" i="2"/>
  <c r="I3448" i="2"/>
  <c r="I3449" i="2" s="1"/>
  <c r="H3448" i="2"/>
  <c r="J3448" i="2" s="1"/>
  <c r="H3447" i="2"/>
  <c r="G3449" i="2"/>
  <c r="E3443" i="2"/>
  <c r="I3442" i="2"/>
  <c r="I3443" i="2" s="1"/>
  <c r="H3442" i="2"/>
  <c r="J3442" i="2" s="1"/>
  <c r="G3443" i="2"/>
  <c r="J4702" i="1"/>
  <c r="H3427" i="2"/>
  <c r="J3427" i="2" s="1"/>
  <c r="I3427" i="2"/>
  <c r="I3428" i="2" s="1"/>
  <c r="E3428" i="2"/>
  <c r="G3428" i="2"/>
  <c r="I3421" i="2"/>
  <c r="H3421" i="2"/>
  <c r="J3421" i="2" s="1"/>
  <c r="E3422" i="2"/>
  <c r="J3420" i="2"/>
  <c r="G3422" i="2"/>
  <c r="I3415" i="2"/>
  <c r="I3416" i="2" s="1"/>
  <c r="H3415" i="2"/>
  <c r="J3415" i="2" s="1"/>
  <c r="E3416" i="2"/>
  <c r="G3416" i="2"/>
  <c r="J3408" i="2"/>
  <c r="E3410" i="2"/>
  <c r="I3409" i="2"/>
  <c r="H3409" i="2"/>
  <c r="J3409" i="2" s="1"/>
  <c r="G3410" i="2"/>
  <c r="E3404" i="2"/>
  <c r="I3403" i="2"/>
  <c r="I3404" i="2" s="1"/>
  <c r="H3403" i="2"/>
  <c r="J3403" i="2" s="1"/>
  <c r="G3404" i="2"/>
  <c r="E3398" i="2"/>
  <c r="I3397" i="2"/>
  <c r="I3398" i="2" s="1"/>
  <c r="H3397" i="2"/>
  <c r="J3397" i="2" s="1"/>
  <c r="G3398" i="2"/>
  <c r="J3390" i="2"/>
  <c r="I3391" i="2"/>
  <c r="H3391" i="2"/>
  <c r="J3391" i="2" s="1"/>
  <c r="E3392" i="2"/>
  <c r="G3392" i="2"/>
  <c r="I3385" i="2"/>
  <c r="I3386" i="2" s="1"/>
  <c r="H3385" i="2"/>
  <c r="J3385" i="2" s="1"/>
  <c r="E3386" i="2"/>
  <c r="H3384" i="2"/>
  <c r="G3386" i="2"/>
  <c r="I3379" i="2"/>
  <c r="H3379" i="2"/>
  <c r="J3379" i="2" s="1"/>
  <c r="J3378" i="2"/>
  <c r="E3380" i="2"/>
  <c r="G3380" i="2"/>
  <c r="I3373" i="2"/>
  <c r="I3374" i="2" s="1"/>
  <c r="H3373" i="2"/>
  <c r="J3373" i="2" s="1"/>
  <c r="J3372" i="2"/>
  <c r="E3374" i="2"/>
  <c r="G3374" i="2"/>
  <c r="H3367" i="2"/>
  <c r="J3367" i="2" s="1"/>
  <c r="I3367" i="2"/>
  <c r="I3368" i="2" s="1"/>
  <c r="E3368" i="2"/>
  <c r="H3366" i="2"/>
  <c r="G3368" i="2"/>
  <c r="I3361" i="2"/>
  <c r="I3362" i="2" s="1"/>
  <c r="H3361" i="2"/>
  <c r="J3361" i="2" s="1"/>
  <c r="E3362" i="2"/>
  <c r="H3360" i="2"/>
  <c r="G3362" i="2"/>
  <c r="I3355" i="2"/>
  <c r="H3355" i="2"/>
  <c r="J3355" i="2" s="1"/>
  <c r="J3354" i="2"/>
  <c r="E3356" i="2"/>
  <c r="G3356" i="2"/>
  <c r="I3349" i="2"/>
  <c r="I3350" i="2" s="1"/>
  <c r="H3349" i="2"/>
  <c r="J3349" i="2" s="1"/>
  <c r="J3348" i="2"/>
  <c r="E3350" i="2"/>
  <c r="G3350" i="2"/>
  <c r="I3343" i="2"/>
  <c r="I3344" i="2" s="1"/>
  <c r="H3343" i="2"/>
  <c r="J3343" i="2" s="1"/>
  <c r="E3344" i="2"/>
  <c r="H3342" i="2"/>
  <c r="G3344" i="2"/>
  <c r="I2826" i="2"/>
  <c r="K4608" i="1"/>
  <c r="K4609" i="1"/>
  <c r="K4610" i="1"/>
  <c r="K4611" i="1"/>
  <c r="K4612" i="1"/>
  <c r="K4613" i="1"/>
  <c r="K4614" i="1"/>
  <c r="K4615" i="1"/>
  <c r="K4616" i="1"/>
  <c r="K4617" i="1"/>
  <c r="H3328" i="2"/>
  <c r="J3328" i="2" s="1"/>
  <c r="I3328" i="2"/>
  <c r="I3329" i="2" s="1"/>
  <c r="E3329" i="2"/>
  <c r="G3329" i="2"/>
  <c r="J3321" i="2"/>
  <c r="I3322" i="2"/>
  <c r="H3322" i="2"/>
  <c r="J3322" i="2" s="1"/>
  <c r="E3323" i="2"/>
  <c r="G3323" i="2"/>
  <c r="I3316" i="2"/>
  <c r="I3317" i="2" s="1"/>
  <c r="H3316" i="2"/>
  <c r="J3316" i="2" s="1"/>
  <c r="E3317" i="2"/>
  <c r="H3315" i="2"/>
  <c r="G3317" i="2"/>
  <c r="I3310" i="2"/>
  <c r="I3311" i="2" s="1"/>
  <c r="H3310" i="2"/>
  <c r="J3310" i="2" s="1"/>
  <c r="E3311" i="2"/>
  <c r="H3309" i="2"/>
  <c r="G3311" i="2"/>
  <c r="E3305" i="2"/>
  <c r="I3304" i="2"/>
  <c r="I3305" i="2" s="1"/>
  <c r="H3304" i="2"/>
  <c r="J3304" i="2" s="1"/>
  <c r="G3305" i="2"/>
  <c r="G3293" i="2"/>
  <c r="J3297" i="2"/>
  <c r="E3299" i="2"/>
  <c r="I3298" i="2"/>
  <c r="H3298" i="2"/>
  <c r="J3298" i="2" s="1"/>
  <c r="G3299" i="2"/>
  <c r="I3292" i="2"/>
  <c r="I3293" i="2" s="1"/>
  <c r="H3292" i="2"/>
  <c r="J3292" i="2" s="1"/>
  <c r="J3291" i="2"/>
  <c r="E3293" i="2"/>
  <c r="E3287" i="2"/>
  <c r="I3286" i="2"/>
  <c r="I3287" i="2" s="1"/>
  <c r="H3286" i="2"/>
  <c r="J3286" i="2" s="1"/>
  <c r="H3285" i="2"/>
  <c r="G3287" i="2"/>
  <c r="I3280" i="2"/>
  <c r="I3281" i="2" s="1"/>
  <c r="H3280" i="2"/>
  <c r="J3280" i="2" s="1"/>
  <c r="J3279" i="2"/>
  <c r="E3281" i="2"/>
  <c r="G3281" i="2"/>
  <c r="J3273" i="2"/>
  <c r="I3274" i="2"/>
  <c r="H3274" i="2"/>
  <c r="J3274" i="2" s="1"/>
  <c r="E3275" i="2"/>
  <c r="G3275" i="2"/>
  <c r="I3268" i="2"/>
  <c r="I3269" i="2" s="1"/>
  <c r="H3268" i="2"/>
  <c r="J3268" i="2" s="1"/>
  <c r="J3267" i="2"/>
  <c r="E3269" i="2"/>
  <c r="G3269" i="2"/>
  <c r="J3261" i="2"/>
  <c r="E3263" i="2"/>
  <c r="I3262" i="2"/>
  <c r="H3262" i="2"/>
  <c r="J3262" i="2" s="1"/>
  <c r="G3263" i="2"/>
  <c r="J3255" i="2"/>
  <c r="I3256" i="2"/>
  <c r="I3257" i="2" s="1"/>
  <c r="H3256" i="2"/>
  <c r="J3256" i="2" s="1"/>
  <c r="E3257" i="2"/>
  <c r="G3257" i="2"/>
  <c r="J3249" i="2"/>
  <c r="I3250" i="2"/>
  <c r="H3250" i="2"/>
  <c r="J3250" i="2" s="1"/>
  <c r="E3251" i="2"/>
  <c r="I3249" i="2"/>
  <c r="G3251" i="2"/>
  <c r="E3245" i="2"/>
  <c r="I3244" i="2"/>
  <c r="I3245" i="2" s="1"/>
  <c r="H3244" i="2"/>
  <c r="J3244" i="2" s="1"/>
  <c r="H3243" i="2"/>
  <c r="G3245" i="2"/>
  <c r="I3174" i="2"/>
  <c r="K4496" i="1"/>
  <c r="K4500" i="1"/>
  <c r="K4504" i="1"/>
  <c r="K4508" i="1"/>
  <c r="H3222" i="2"/>
  <c r="J3222" i="2" s="1"/>
  <c r="I3198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229" i="2"/>
  <c r="I3230" i="2" s="1"/>
  <c r="H3229" i="2"/>
  <c r="J3229" i="2" s="1"/>
  <c r="E3230" i="2"/>
  <c r="G3230" i="2"/>
  <c r="E3224" i="2"/>
  <c r="I3223" i="2"/>
  <c r="I3224" i="2" s="1"/>
  <c r="H3223" i="2"/>
  <c r="J3223" i="2" s="1"/>
  <c r="G3224" i="2"/>
  <c r="H3217" i="2"/>
  <c r="J3217" i="2" s="1"/>
  <c r="I3217" i="2"/>
  <c r="E3218" i="2"/>
  <c r="J3216" i="2"/>
  <c r="I3216" i="2"/>
  <c r="G3218" i="2"/>
  <c r="I3211" i="2"/>
  <c r="H3211" i="2"/>
  <c r="J3211" i="2" s="1"/>
  <c r="J3210" i="2"/>
  <c r="E3212" i="2"/>
  <c r="I3210" i="2"/>
  <c r="G3212" i="2"/>
  <c r="I3205" i="2"/>
  <c r="I3206" i="2" s="1"/>
  <c r="H3205" i="2"/>
  <c r="J3205" i="2" s="1"/>
  <c r="E3206" i="2"/>
  <c r="G3206" i="2"/>
  <c r="I3199" i="2"/>
  <c r="H3199" i="2"/>
  <c r="J3199" i="2" s="1"/>
  <c r="J3198" i="2"/>
  <c r="E3200" i="2"/>
  <c r="G3200" i="2"/>
  <c r="J3192" i="2"/>
  <c r="G3188" i="2"/>
  <c r="E3194" i="2"/>
  <c r="I3193" i="2"/>
  <c r="H3193" i="2"/>
  <c r="J3193" i="2" s="1"/>
  <c r="G3194" i="2"/>
  <c r="E3188" i="2"/>
  <c r="I3187" i="2"/>
  <c r="I3188" i="2" s="1"/>
  <c r="H3187" i="2"/>
  <c r="J3187" i="2" s="1"/>
  <c r="I3181" i="2"/>
  <c r="I3182" i="2" s="1"/>
  <c r="H3181" i="2"/>
  <c r="J3181" i="2" s="1"/>
  <c r="E3182" i="2"/>
  <c r="G3182" i="2"/>
  <c r="J3174" i="2"/>
  <c r="E3176" i="2"/>
  <c r="I3175" i="2"/>
  <c r="H3175" i="2"/>
  <c r="J3175" i="2" s="1"/>
  <c r="G3176" i="2"/>
  <c r="J3168" i="2"/>
  <c r="E3170" i="2"/>
  <c r="I3169" i="2"/>
  <c r="H3169" i="2"/>
  <c r="J3169" i="2" s="1"/>
  <c r="I3168" i="2"/>
  <c r="G3170" i="2"/>
  <c r="I3163" i="2"/>
  <c r="I3164" i="2" s="1"/>
  <c r="H3163" i="2"/>
  <c r="J3163" i="2" s="1"/>
  <c r="E3164" i="2"/>
  <c r="H3162" i="2"/>
  <c r="G3164" i="2"/>
  <c r="I3157" i="2"/>
  <c r="I3158" i="2" s="1"/>
  <c r="H3157" i="2"/>
  <c r="J3157" i="2" s="1"/>
  <c r="E3158" i="2"/>
  <c r="G3158" i="2"/>
  <c r="E3152" i="2"/>
  <c r="J3150" i="2"/>
  <c r="I3151" i="2"/>
  <c r="I3152" i="2" s="1"/>
  <c r="H3151" i="2"/>
  <c r="J3151" i="2" s="1"/>
  <c r="G3152" i="2"/>
  <c r="E3146" i="2"/>
  <c r="I3145" i="2"/>
  <c r="H3145" i="2"/>
  <c r="J3145" i="2" s="1"/>
  <c r="J3144" i="2"/>
  <c r="G3146" i="2"/>
  <c r="K4432" i="1"/>
  <c r="K4394" i="1"/>
  <c r="G3125" i="2"/>
  <c r="H3130" i="2"/>
  <c r="J3130" i="2" s="1"/>
  <c r="I3130" i="2"/>
  <c r="I3131" i="2" s="1"/>
  <c r="E3131" i="2"/>
  <c r="G3131" i="2"/>
  <c r="E3125" i="2"/>
  <c r="I3124" i="2"/>
  <c r="I3125" i="2" s="1"/>
  <c r="H3124" i="2"/>
  <c r="J3124" i="2" s="1"/>
  <c r="E3119" i="2"/>
  <c r="J3117" i="2"/>
  <c r="I3118" i="2"/>
  <c r="I3119" i="2" s="1"/>
  <c r="H3118" i="2"/>
  <c r="J3118" i="2" s="1"/>
  <c r="G3119" i="2"/>
  <c r="E3113" i="2"/>
  <c r="H3112" i="2"/>
  <c r="J3112" i="2" s="1"/>
  <c r="I3112" i="2"/>
  <c r="I3113" i="2" s="1"/>
  <c r="H3111" i="2"/>
  <c r="G3113" i="2"/>
  <c r="E3107" i="2"/>
  <c r="I3106" i="2"/>
  <c r="I3107" i="2" s="1"/>
  <c r="H3106" i="2"/>
  <c r="J3106" i="2" s="1"/>
  <c r="G3107" i="2"/>
  <c r="E3101" i="2"/>
  <c r="I3100" i="2"/>
  <c r="I3101" i="2" s="1"/>
  <c r="H3100" i="2"/>
  <c r="J3100" i="2" s="1"/>
  <c r="G3101" i="2"/>
  <c r="J3093" i="2"/>
  <c r="I3094" i="2"/>
  <c r="H3094" i="2"/>
  <c r="J3094" i="2" s="1"/>
  <c r="E3095" i="2"/>
  <c r="I3093" i="2"/>
  <c r="G3095" i="2"/>
  <c r="E3089" i="2"/>
  <c r="I3088" i="2"/>
  <c r="I3089" i="2" s="1"/>
  <c r="H3088" i="2"/>
  <c r="J3088" i="2" s="1"/>
  <c r="G3089" i="2"/>
  <c r="I3082" i="2"/>
  <c r="I3083" i="2" s="1"/>
  <c r="H3082" i="2"/>
  <c r="J3082" i="2" s="1"/>
  <c r="E3083" i="2"/>
  <c r="G3083" i="2"/>
  <c r="I3076" i="2"/>
  <c r="I3077" i="2" s="1"/>
  <c r="H3076" i="2"/>
  <c r="J3076" i="2" s="1"/>
  <c r="E3077" i="2"/>
  <c r="G3077" i="2"/>
  <c r="E3071" i="2"/>
  <c r="J3069" i="2"/>
  <c r="I3070" i="2"/>
  <c r="H3070" i="2"/>
  <c r="J3070" i="2" s="1"/>
  <c r="I3069" i="2"/>
  <c r="G3071" i="2"/>
  <c r="I3064" i="2"/>
  <c r="H3064" i="2"/>
  <c r="J3064" i="2" s="1"/>
  <c r="E3065" i="2"/>
  <c r="J3063" i="2"/>
  <c r="G3065" i="2"/>
  <c r="J3057" i="2"/>
  <c r="E3059" i="2"/>
  <c r="I3058" i="2"/>
  <c r="I3059" i="2" s="1"/>
  <c r="H3058" i="2"/>
  <c r="J3058" i="2" s="1"/>
  <c r="G3059" i="2"/>
  <c r="I3052" i="2"/>
  <c r="I3053" i="2" s="1"/>
  <c r="H3052" i="2"/>
  <c r="J3052" i="2" s="1"/>
  <c r="E3053" i="2"/>
  <c r="G3053" i="2"/>
  <c r="I3046" i="2"/>
  <c r="H3046" i="2"/>
  <c r="J3046" i="2" s="1"/>
  <c r="E3047" i="2"/>
  <c r="J3045" i="2"/>
  <c r="I3045" i="2"/>
  <c r="G3047" i="2"/>
  <c r="H2796" i="2"/>
  <c r="J2796" i="2" s="1"/>
  <c r="H2940" i="2"/>
  <c r="J2940" i="2" s="1"/>
  <c r="G2942" i="2"/>
  <c r="H2988" i="2"/>
  <c r="J2988" i="2" s="1"/>
  <c r="H3000" i="2"/>
  <c r="J3000" i="2" s="1"/>
  <c r="H3031" i="2"/>
  <c r="J3031" i="2" s="1"/>
  <c r="I3031" i="2"/>
  <c r="I3032" i="2" s="1"/>
  <c r="E3032" i="2"/>
  <c r="G3032" i="2"/>
  <c r="J3024" i="2"/>
  <c r="I3025" i="2"/>
  <c r="H3025" i="2"/>
  <c r="J3025" i="2" s="1"/>
  <c r="G3014" i="2"/>
  <c r="E3026" i="2"/>
  <c r="G3026" i="2"/>
  <c r="E3020" i="2"/>
  <c r="J3018" i="2"/>
  <c r="I3019" i="2"/>
  <c r="H3019" i="2"/>
  <c r="J3019" i="2" s="1"/>
  <c r="I3018" i="2"/>
  <c r="G3020" i="2"/>
  <c r="H2982" i="2"/>
  <c r="J2982" i="2" s="1"/>
  <c r="H2994" i="2"/>
  <c r="J2994" i="2" s="1"/>
  <c r="E3014" i="2"/>
  <c r="H3006" i="2"/>
  <c r="J3006" i="2" s="1"/>
  <c r="I2847" i="2"/>
  <c r="I3013" i="2"/>
  <c r="H3013" i="2"/>
  <c r="J3013" i="2" s="1"/>
  <c r="J3012" i="2"/>
  <c r="E3008" i="2"/>
  <c r="I3007" i="2"/>
  <c r="I3008" i="2" s="1"/>
  <c r="H3007" i="2"/>
  <c r="J3007" i="2" s="1"/>
  <c r="G3008" i="2"/>
  <c r="I2859" i="2"/>
  <c r="I3001" i="2"/>
  <c r="I3002" i="2" s="1"/>
  <c r="H3001" i="2"/>
  <c r="J3001" i="2" s="1"/>
  <c r="E3002" i="2"/>
  <c r="G3002" i="2"/>
  <c r="G2990" i="2"/>
  <c r="E2984" i="2"/>
  <c r="E2996" i="2"/>
  <c r="I2995" i="2"/>
  <c r="I2996" i="2" s="1"/>
  <c r="H2995" i="2"/>
  <c r="J2995" i="2" s="1"/>
  <c r="G2996" i="2"/>
  <c r="I2989" i="2"/>
  <c r="I2990" i="2" s="1"/>
  <c r="H2989" i="2"/>
  <c r="J2989" i="2" s="1"/>
  <c r="E2990" i="2"/>
  <c r="I2983" i="2"/>
  <c r="I2984" i="2" s="1"/>
  <c r="H2983" i="2"/>
  <c r="J2983" i="2" s="1"/>
  <c r="G2984" i="2"/>
  <c r="E2978" i="2"/>
  <c r="J2976" i="2"/>
  <c r="I2977" i="2"/>
  <c r="H2977" i="2"/>
  <c r="J2977" i="2" s="1"/>
  <c r="G2978" i="2"/>
  <c r="E2972" i="2"/>
  <c r="J2970" i="2"/>
  <c r="I2971" i="2"/>
  <c r="H2971" i="2"/>
  <c r="J2971" i="2" s="1"/>
  <c r="G2972" i="2"/>
  <c r="E2966" i="2"/>
  <c r="I2965" i="2"/>
  <c r="I2966" i="2" s="1"/>
  <c r="H2965" i="2"/>
  <c r="J2965" i="2" s="1"/>
  <c r="H2964" i="2"/>
  <c r="G2966" i="2"/>
  <c r="J2958" i="2"/>
  <c r="I2959" i="2"/>
  <c r="H2959" i="2"/>
  <c r="J2959" i="2" s="1"/>
  <c r="E2960" i="2"/>
  <c r="G2960" i="2"/>
  <c r="E2954" i="2"/>
  <c r="I2953" i="2"/>
  <c r="H2953" i="2"/>
  <c r="J2953" i="2" s="1"/>
  <c r="J2952" i="2"/>
  <c r="G2954" i="2"/>
  <c r="E2948" i="2"/>
  <c r="I2947" i="2"/>
  <c r="I2948" i="2" s="1"/>
  <c r="H2947" i="2"/>
  <c r="J2947" i="2" s="1"/>
  <c r="G2948" i="2"/>
  <c r="H2907" i="2"/>
  <c r="J2907" i="2" s="1"/>
  <c r="H2931" i="2"/>
  <c r="J2931" i="2" s="1"/>
  <c r="H2883" i="2"/>
  <c r="J2883" i="2" s="1"/>
  <c r="H2832" i="2"/>
  <c r="J2832" i="2" s="1"/>
  <c r="G2843" i="2"/>
  <c r="I2865" i="2"/>
  <c r="H2925" i="2"/>
  <c r="J2925" i="2" s="1"/>
  <c r="H2853" i="2"/>
  <c r="I2913" i="2"/>
  <c r="H2841" i="2"/>
  <c r="J2841" i="2" s="1"/>
  <c r="H2932" i="2"/>
  <c r="J2932" i="2" s="1"/>
  <c r="I2932" i="2"/>
  <c r="I2933" i="2" s="1"/>
  <c r="E2933" i="2"/>
  <c r="G2933" i="2"/>
  <c r="I2926" i="2"/>
  <c r="I2927" i="2" s="1"/>
  <c r="H2926" i="2"/>
  <c r="J2926" i="2" s="1"/>
  <c r="E2927" i="2"/>
  <c r="G2927" i="2"/>
  <c r="E2921" i="2"/>
  <c r="J2919" i="2"/>
  <c r="I2920" i="2"/>
  <c r="H2920" i="2"/>
  <c r="J2920" i="2" s="1"/>
  <c r="I2919" i="2"/>
  <c r="G2921" i="2"/>
  <c r="J2913" i="2"/>
  <c r="E2915" i="2"/>
  <c r="I2914" i="2"/>
  <c r="H2914" i="2"/>
  <c r="J2914" i="2" s="1"/>
  <c r="G2915" i="2"/>
  <c r="I2908" i="2"/>
  <c r="I2909" i="2" s="1"/>
  <c r="H2908" i="2"/>
  <c r="J2908" i="2" s="1"/>
  <c r="E2909" i="2"/>
  <c r="G2909" i="2"/>
  <c r="J2901" i="2"/>
  <c r="E2903" i="2"/>
  <c r="I2902" i="2"/>
  <c r="H2902" i="2"/>
  <c r="J2902" i="2" s="1"/>
  <c r="G2903" i="2"/>
  <c r="J2895" i="2"/>
  <c r="I2896" i="2"/>
  <c r="H2896" i="2"/>
  <c r="J2896" i="2" s="1"/>
  <c r="E2897" i="2"/>
  <c r="I2895" i="2"/>
  <c r="G2897" i="2"/>
  <c r="I2890" i="2"/>
  <c r="I2891" i="2" s="1"/>
  <c r="H2890" i="2"/>
  <c r="J2890" i="2" s="1"/>
  <c r="E2891" i="2"/>
  <c r="H2889" i="2"/>
  <c r="G2891" i="2"/>
  <c r="I2884" i="2"/>
  <c r="I2885" i="2" s="1"/>
  <c r="H2884" i="2"/>
  <c r="J2884" i="2" s="1"/>
  <c r="E2885" i="2"/>
  <c r="G2885" i="2"/>
  <c r="I2878" i="2"/>
  <c r="I2879" i="2" s="1"/>
  <c r="H2878" i="2"/>
  <c r="J2878" i="2" s="1"/>
  <c r="E2879" i="2"/>
  <c r="G2879" i="2"/>
  <c r="J2871" i="2"/>
  <c r="I2872" i="2"/>
  <c r="H2872" i="2"/>
  <c r="J2872" i="2" s="1"/>
  <c r="E2873" i="2"/>
  <c r="I2871" i="2"/>
  <c r="G2873" i="2"/>
  <c r="I2866" i="2"/>
  <c r="H2866" i="2"/>
  <c r="J2866" i="2" s="1"/>
  <c r="J2865" i="2"/>
  <c r="E2867" i="2"/>
  <c r="G2867" i="2"/>
  <c r="J2859" i="2"/>
  <c r="I2860" i="2"/>
  <c r="H2860" i="2"/>
  <c r="J2860" i="2" s="1"/>
  <c r="E2861" i="2"/>
  <c r="G2861" i="2"/>
  <c r="H2854" i="2"/>
  <c r="J2854" i="2" s="1"/>
  <c r="I2854" i="2"/>
  <c r="I2855" i="2" s="1"/>
  <c r="E2855" i="2"/>
  <c r="G2855" i="2"/>
  <c r="J2847" i="2"/>
  <c r="I2848" i="2"/>
  <c r="H2848" i="2"/>
  <c r="J2848" i="2" s="1"/>
  <c r="E2849" i="2"/>
  <c r="G2849" i="2"/>
  <c r="H2748" i="2"/>
  <c r="J2748" i="2" s="1"/>
  <c r="H2754" i="2"/>
  <c r="J2754" i="2" s="1"/>
  <c r="I2802" i="2"/>
  <c r="H2778" i="2"/>
  <c r="J2778" i="2" s="1"/>
  <c r="I2814" i="2"/>
  <c r="I2742" i="2"/>
  <c r="I2833" i="2"/>
  <c r="I2834" i="2" s="1"/>
  <c r="H2833" i="2"/>
  <c r="J2833" i="2" s="1"/>
  <c r="G2834" i="2"/>
  <c r="J2826" i="2"/>
  <c r="I2827" i="2"/>
  <c r="H2827" i="2"/>
  <c r="J2827" i="2" s="1"/>
  <c r="E2828" i="2"/>
  <c r="G2828" i="2"/>
  <c r="G2816" i="2"/>
  <c r="I2821" i="2"/>
  <c r="H2821" i="2"/>
  <c r="J2821" i="2" s="1"/>
  <c r="J2820" i="2"/>
  <c r="E2822" i="2"/>
  <c r="E2816" i="2"/>
  <c r="G2822" i="2"/>
  <c r="J2814" i="2"/>
  <c r="H2815" i="2"/>
  <c r="J2815" i="2" s="1"/>
  <c r="I2815" i="2"/>
  <c r="E2810" i="2"/>
  <c r="J2808" i="2"/>
  <c r="I2809" i="2"/>
  <c r="H2809" i="2"/>
  <c r="J2809" i="2" s="1"/>
  <c r="I2808" i="2"/>
  <c r="G2810" i="2"/>
  <c r="I2803" i="2"/>
  <c r="H2803" i="2"/>
  <c r="J2803" i="2" s="1"/>
  <c r="E2804" i="2"/>
  <c r="J2802" i="2"/>
  <c r="E2798" i="2"/>
  <c r="G2804" i="2"/>
  <c r="I2797" i="2"/>
  <c r="I2798" i="2" s="1"/>
  <c r="H2797" i="2"/>
  <c r="J2797" i="2" s="1"/>
  <c r="G2798" i="2"/>
  <c r="I2791" i="2"/>
  <c r="I2792" i="2" s="1"/>
  <c r="H2791" i="2"/>
  <c r="J2791" i="2" s="1"/>
  <c r="E2792" i="2"/>
  <c r="H2790" i="2"/>
  <c r="G2792" i="2"/>
  <c r="H2785" i="2"/>
  <c r="J2785" i="2" s="1"/>
  <c r="I2785" i="2"/>
  <c r="I2786" i="2" s="1"/>
  <c r="E2786" i="2"/>
  <c r="H2784" i="2"/>
  <c r="G2786" i="2"/>
  <c r="I2779" i="2"/>
  <c r="I2780" i="2" s="1"/>
  <c r="H2779" i="2"/>
  <c r="J2779" i="2" s="1"/>
  <c r="E2780" i="2"/>
  <c r="G2780" i="2"/>
  <c r="I2773" i="2"/>
  <c r="H2773" i="2"/>
  <c r="J2773" i="2" s="1"/>
  <c r="E2774" i="2"/>
  <c r="J2772" i="2"/>
  <c r="I2772" i="2"/>
  <c r="G2774" i="2"/>
  <c r="J2766" i="2"/>
  <c r="H2767" i="2"/>
  <c r="J2767" i="2" s="1"/>
  <c r="I2767" i="2"/>
  <c r="E2768" i="2"/>
  <c r="I2766" i="2"/>
  <c r="G2768" i="2"/>
  <c r="I2761" i="2"/>
  <c r="I2762" i="2" s="1"/>
  <c r="H2761" i="2"/>
  <c r="J2761" i="2" s="1"/>
  <c r="E2762" i="2"/>
  <c r="H2760" i="2"/>
  <c r="G2762" i="2"/>
  <c r="H2755" i="2"/>
  <c r="J2755" i="2" s="1"/>
  <c r="I2755" i="2"/>
  <c r="I2756" i="2" s="1"/>
  <c r="E2756" i="2"/>
  <c r="G2756" i="2"/>
  <c r="I2749" i="2"/>
  <c r="I2750" i="2" s="1"/>
  <c r="H2749" i="2"/>
  <c r="J2749" i="2" s="1"/>
  <c r="E2750" i="2"/>
  <c r="G2750" i="2"/>
  <c r="G2729" i="2"/>
  <c r="G2723" i="2"/>
  <c r="G2717" i="2"/>
  <c r="G2699" i="2"/>
  <c r="H2734" i="2"/>
  <c r="J2734" i="2" s="1"/>
  <c r="I2734" i="2"/>
  <c r="I2733" i="2"/>
  <c r="G2735" i="2"/>
  <c r="E2735" i="2"/>
  <c r="I2728" i="2"/>
  <c r="I2729" i="2" s="1"/>
  <c r="H2728" i="2"/>
  <c r="J2728" i="2" s="1"/>
  <c r="E2729" i="2"/>
  <c r="G2687" i="2"/>
  <c r="G2711" i="2"/>
  <c r="E2723" i="2"/>
  <c r="I2722" i="2"/>
  <c r="H2722" i="2"/>
  <c r="J2722" i="2" s="1"/>
  <c r="G2705" i="2"/>
  <c r="E2717" i="2"/>
  <c r="I2716" i="2"/>
  <c r="H2716" i="2"/>
  <c r="J2716" i="2" s="1"/>
  <c r="I2710" i="2"/>
  <c r="H2710" i="2"/>
  <c r="J2710" i="2" s="1"/>
  <c r="E2711" i="2"/>
  <c r="G2693" i="2"/>
  <c r="E2705" i="2"/>
  <c r="I2704" i="2"/>
  <c r="H2704" i="2"/>
  <c r="J2704" i="2" s="1"/>
  <c r="E2699" i="2"/>
  <c r="I2698" i="2"/>
  <c r="H2698" i="2"/>
  <c r="J2698" i="2" s="1"/>
  <c r="E2693" i="2"/>
  <c r="I2692" i="2"/>
  <c r="H2692" i="2"/>
  <c r="J2692" i="2" s="1"/>
  <c r="G2657" i="2"/>
  <c r="G2681" i="2"/>
  <c r="I2686" i="2"/>
  <c r="H2686" i="2"/>
  <c r="J2686" i="2" s="1"/>
  <c r="E2687" i="2"/>
  <c r="G2675" i="2"/>
  <c r="E2681" i="2"/>
  <c r="I2680" i="2"/>
  <c r="H2680" i="2"/>
  <c r="J2680" i="2" s="1"/>
  <c r="E2675" i="2"/>
  <c r="I2674" i="2"/>
  <c r="H2674" i="2"/>
  <c r="J2674" i="2" s="1"/>
  <c r="I2668" i="2"/>
  <c r="H2668" i="2"/>
  <c r="J2668" i="2" s="1"/>
  <c r="G2669" i="2"/>
  <c r="E2669" i="2"/>
  <c r="I2662" i="2"/>
  <c r="H2662" i="2"/>
  <c r="J2662" i="2" s="1"/>
  <c r="G2663" i="2"/>
  <c r="E2663" i="2"/>
  <c r="E2657" i="2"/>
  <c r="I2656" i="2"/>
  <c r="I2657" i="2" s="1"/>
  <c r="H2656" i="2"/>
  <c r="J2656" i="2" s="1"/>
  <c r="I2650" i="2"/>
  <c r="H2650" i="2"/>
  <c r="J2650" i="2" s="1"/>
  <c r="I2649" i="2"/>
  <c r="G2651" i="2"/>
  <c r="E2651" i="2"/>
  <c r="H2556" i="2"/>
  <c r="J2556" i="2" s="1"/>
  <c r="H2505" i="2"/>
  <c r="J2505" i="2" s="1"/>
  <c r="H2616" i="2"/>
  <c r="J2616" i="2" s="1"/>
  <c r="H2529" i="2"/>
  <c r="J2529" i="2" s="1"/>
  <c r="H2580" i="2"/>
  <c r="J2580" i="2" s="1"/>
  <c r="I2592" i="2"/>
  <c r="I2544" i="2"/>
  <c r="H2457" i="2"/>
  <c r="J2457" i="2" s="1"/>
  <c r="H2727" i="2"/>
  <c r="H2721" i="2"/>
  <c r="I2715" i="2"/>
  <c r="I2709" i="2"/>
  <c r="I2711" i="2" s="1"/>
  <c r="I2703" i="2"/>
  <c r="I2705" i="2" s="1"/>
  <c r="I2697" i="2"/>
  <c r="I2691" i="2"/>
  <c r="I2693" i="2" s="1"/>
  <c r="H2685" i="2"/>
  <c r="I2679" i="2"/>
  <c r="I2673" i="2"/>
  <c r="H2667" i="2"/>
  <c r="H2661" i="2"/>
  <c r="I2685" i="2"/>
  <c r="H2715" i="2"/>
  <c r="H2610" i="2"/>
  <c r="J2610" i="2" s="1"/>
  <c r="I2463" i="2"/>
  <c r="I2622" i="2"/>
  <c r="H2697" i="2"/>
  <c r="H2598" i="2"/>
  <c r="J2598" i="2" s="1"/>
  <c r="H2451" i="2"/>
  <c r="J2451" i="2" s="1"/>
  <c r="H2703" i="2"/>
  <c r="H2628" i="2"/>
  <c r="J2628" i="2" s="1"/>
  <c r="H2481" i="2"/>
  <c r="J2481" i="2" s="1"/>
  <c r="H2679" i="2"/>
  <c r="H2568" i="2"/>
  <c r="J2568" i="2" s="1"/>
  <c r="H2469" i="2"/>
  <c r="J2469" i="2" s="1"/>
  <c r="H2604" i="2"/>
  <c r="J2604" i="2" s="1"/>
  <c r="I2667" i="2"/>
  <c r="H2733" i="2"/>
  <c r="I2721" i="2"/>
  <c r="I2723" i="2" s="1"/>
  <c r="H2709" i="2"/>
  <c r="H2691" i="2"/>
  <c r="H2693" i="2" s="1"/>
  <c r="I2643" i="2"/>
  <c r="I2634" i="2"/>
  <c r="H2649" i="2"/>
  <c r="H2550" i="2"/>
  <c r="J2550" i="2" s="1"/>
  <c r="I2661" i="2"/>
  <c r="I2663" i="2" s="1"/>
  <c r="H2673" i="2"/>
  <c r="J2667" i="2"/>
  <c r="J2634" i="2"/>
  <c r="H2635" i="2"/>
  <c r="J2635" i="2" s="1"/>
  <c r="I2635" i="2"/>
  <c r="E2636" i="2"/>
  <c r="G2636" i="2"/>
  <c r="E2630" i="2"/>
  <c r="I2629" i="2"/>
  <c r="I2630" i="2" s="1"/>
  <c r="H2629" i="2"/>
  <c r="J2629" i="2" s="1"/>
  <c r="G2630" i="2"/>
  <c r="J2622" i="2"/>
  <c r="E2624" i="2"/>
  <c r="I2623" i="2"/>
  <c r="H2623" i="2"/>
  <c r="J2623" i="2" s="1"/>
  <c r="G2624" i="2"/>
  <c r="I2617" i="2"/>
  <c r="I2618" i="2" s="1"/>
  <c r="H2617" i="2"/>
  <c r="J2617" i="2" s="1"/>
  <c r="E2618" i="2"/>
  <c r="G2618" i="2"/>
  <c r="E2612" i="2"/>
  <c r="I2611" i="2"/>
  <c r="I2612" i="2" s="1"/>
  <c r="H2611" i="2"/>
  <c r="J2611" i="2" s="1"/>
  <c r="G2612" i="2"/>
  <c r="E2606" i="2"/>
  <c r="I2605" i="2"/>
  <c r="I2606" i="2" s="1"/>
  <c r="H2605" i="2"/>
  <c r="J2605" i="2" s="1"/>
  <c r="G2606" i="2"/>
  <c r="E2600" i="2"/>
  <c r="I2599" i="2"/>
  <c r="I2600" i="2" s="1"/>
  <c r="H2599" i="2"/>
  <c r="J2599" i="2" s="1"/>
  <c r="G2600" i="2"/>
  <c r="E2594" i="2"/>
  <c r="I2593" i="2"/>
  <c r="H2593" i="2"/>
  <c r="J2593" i="2" s="1"/>
  <c r="J2592" i="2"/>
  <c r="G2594" i="2"/>
  <c r="E2588" i="2"/>
  <c r="I2587" i="2"/>
  <c r="I2588" i="2" s="1"/>
  <c r="H2587" i="2"/>
  <c r="J2587" i="2" s="1"/>
  <c r="H2586" i="2"/>
  <c r="G2588" i="2"/>
  <c r="I2581" i="2"/>
  <c r="I2582" i="2" s="1"/>
  <c r="H2581" i="2"/>
  <c r="J2581" i="2" s="1"/>
  <c r="E2582" i="2"/>
  <c r="G2582" i="2"/>
  <c r="J2574" i="2"/>
  <c r="I2575" i="2"/>
  <c r="H2575" i="2"/>
  <c r="J2575" i="2" s="1"/>
  <c r="E2576" i="2"/>
  <c r="I2574" i="2"/>
  <c r="G2576" i="2"/>
  <c r="E2570" i="2"/>
  <c r="I2569" i="2"/>
  <c r="I2570" i="2" s="1"/>
  <c r="H2569" i="2"/>
  <c r="J2569" i="2" s="1"/>
  <c r="G2570" i="2"/>
  <c r="E2564" i="2"/>
  <c r="I2563" i="2"/>
  <c r="I2564" i="2" s="1"/>
  <c r="H2563" i="2"/>
  <c r="J2563" i="2" s="1"/>
  <c r="H2562" i="2"/>
  <c r="G2564" i="2"/>
  <c r="E2558" i="2"/>
  <c r="I2557" i="2"/>
  <c r="I2558" i="2" s="1"/>
  <c r="H2557" i="2"/>
  <c r="J2557" i="2" s="1"/>
  <c r="E2552" i="2"/>
  <c r="G2558" i="2"/>
  <c r="I2551" i="2"/>
  <c r="I2552" i="2" s="1"/>
  <c r="H2551" i="2"/>
  <c r="J2551" i="2" s="1"/>
  <c r="G2552" i="2"/>
  <c r="K3697" i="1"/>
  <c r="K3736" i="1"/>
  <c r="H2536" i="2"/>
  <c r="J2536" i="2" s="1"/>
  <c r="I2536" i="2"/>
  <c r="I2537" i="2" s="1"/>
  <c r="E2537" i="2"/>
  <c r="H2535" i="2"/>
  <c r="G2537" i="2"/>
  <c r="E2531" i="2"/>
  <c r="I2530" i="2"/>
  <c r="I2531" i="2" s="1"/>
  <c r="H2530" i="2"/>
  <c r="J2530" i="2" s="1"/>
  <c r="G2531" i="2"/>
  <c r="E2525" i="2"/>
  <c r="I2524" i="2"/>
  <c r="H2524" i="2"/>
  <c r="J2524" i="2" s="1"/>
  <c r="J2523" i="2"/>
  <c r="I2523" i="2"/>
  <c r="G2525" i="2"/>
  <c r="E2519" i="2"/>
  <c r="J2517" i="2"/>
  <c r="I2518" i="2"/>
  <c r="H2518" i="2"/>
  <c r="J2518" i="2" s="1"/>
  <c r="I2517" i="2"/>
  <c r="G2519" i="2"/>
  <c r="I2512" i="2"/>
  <c r="I2513" i="2" s="1"/>
  <c r="H2512" i="2"/>
  <c r="J2512" i="2" s="1"/>
  <c r="E2513" i="2"/>
  <c r="H2511" i="2"/>
  <c r="G2513" i="2"/>
  <c r="E2507" i="2"/>
  <c r="I2506" i="2"/>
  <c r="I2507" i="2" s="1"/>
  <c r="H2506" i="2"/>
  <c r="J2506" i="2" s="1"/>
  <c r="G2507" i="2"/>
  <c r="J2499" i="2"/>
  <c r="I2500" i="2"/>
  <c r="H2500" i="2"/>
  <c r="J2500" i="2" s="1"/>
  <c r="E2501" i="2"/>
  <c r="I2499" i="2"/>
  <c r="G2501" i="2"/>
  <c r="J2493" i="2"/>
  <c r="E2495" i="2"/>
  <c r="I2494" i="2"/>
  <c r="H2494" i="2"/>
  <c r="J2494" i="2" s="1"/>
  <c r="I2493" i="2"/>
  <c r="G2495" i="2"/>
  <c r="E2489" i="2"/>
  <c r="I2488" i="2"/>
  <c r="I2489" i="2" s="1"/>
  <c r="H2488" i="2"/>
  <c r="J2488" i="2" s="1"/>
  <c r="H2487" i="2"/>
  <c r="G2489" i="2"/>
  <c r="I2482" i="2"/>
  <c r="I2483" i="2" s="1"/>
  <c r="H2482" i="2"/>
  <c r="J2482" i="2" s="1"/>
  <c r="E2483" i="2"/>
  <c r="G2483" i="2"/>
  <c r="E2477" i="2"/>
  <c r="I2476" i="2"/>
  <c r="H2476" i="2"/>
  <c r="J2476" i="2" s="1"/>
  <c r="J2475" i="2"/>
  <c r="I2475" i="2"/>
  <c r="G2477" i="2"/>
  <c r="I2470" i="2"/>
  <c r="I2471" i="2" s="1"/>
  <c r="H2470" i="2"/>
  <c r="J2470" i="2" s="1"/>
  <c r="E2471" i="2"/>
  <c r="G2471" i="2"/>
  <c r="J2463" i="2"/>
  <c r="I2464" i="2"/>
  <c r="H2464" i="2"/>
  <c r="J2464" i="2" s="1"/>
  <c r="E2465" i="2"/>
  <c r="G2465" i="2"/>
  <c r="H2458" i="2"/>
  <c r="J2458" i="2" s="1"/>
  <c r="I2458" i="2"/>
  <c r="I2459" i="2" s="1"/>
  <c r="E2459" i="2"/>
  <c r="G2459" i="2"/>
  <c r="G2438" i="2"/>
  <c r="E2453" i="2"/>
  <c r="I2452" i="2"/>
  <c r="I2453" i="2" s="1"/>
  <c r="H2452" i="2"/>
  <c r="J2452" i="2" s="1"/>
  <c r="G2453" i="2"/>
  <c r="I2436" i="2"/>
  <c r="H2436" i="2"/>
  <c r="J2436" i="2" s="1"/>
  <c r="G2426" i="2"/>
  <c r="H2437" i="2"/>
  <c r="J2437" i="2" s="1"/>
  <c r="I2437" i="2"/>
  <c r="I2438" i="2" s="1"/>
  <c r="E2438" i="2"/>
  <c r="E2432" i="2"/>
  <c r="I2430" i="2"/>
  <c r="G2432" i="2"/>
  <c r="H2431" i="2"/>
  <c r="J2431" i="2" s="1"/>
  <c r="I2431" i="2"/>
  <c r="E2426" i="2"/>
  <c r="I2425" i="2"/>
  <c r="I2426" i="2" s="1"/>
  <c r="H2425" i="2"/>
  <c r="J2425" i="2" s="1"/>
  <c r="E2420" i="2"/>
  <c r="I2418" i="2"/>
  <c r="G2420" i="2"/>
  <c r="I2419" i="2"/>
  <c r="H2419" i="2"/>
  <c r="J2419" i="2" s="1"/>
  <c r="E2414" i="2"/>
  <c r="H2412" i="2"/>
  <c r="J2412" i="2" s="1"/>
  <c r="G2414" i="2"/>
  <c r="I2413" i="2"/>
  <c r="H2413" i="2"/>
  <c r="J2413" i="2" s="1"/>
  <c r="I2407" i="2"/>
  <c r="I2408" i="2" s="1"/>
  <c r="H2407" i="2"/>
  <c r="J2407" i="2" s="1"/>
  <c r="H2406" i="2"/>
  <c r="J2406" i="2" s="1"/>
  <c r="G2408" i="2"/>
  <c r="E2408" i="2"/>
  <c r="E2402" i="2"/>
  <c r="I2400" i="2"/>
  <c r="G2402" i="2"/>
  <c r="I2401" i="2"/>
  <c r="H2401" i="2"/>
  <c r="J2401" i="2" s="1"/>
  <c r="I2395" i="2"/>
  <c r="H2395" i="2"/>
  <c r="J2395" i="2" s="1"/>
  <c r="I2394" i="2"/>
  <c r="G2396" i="2"/>
  <c r="E2396" i="2"/>
  <c r="I2389" i="2"/>
  <c r="H2389" i="2"/>
  <c r="J2389" i="2" s="1"/>
  <c r="H2388" i="2"/>
  <c r="J2388" i="2" s="1"/>
  <c r="G2390" i="2"/>
  <c r="E2390" i="2"/>
  <c r="H2383" i="2"/>
  <c r="J2383" i="2" s="1"/>
  <c r="I2383" i="2"/>
  <c r="I2382" i="2"/>
  <c r="G2384" i="2"/>
  <c r="E2384" i="2"/>
  <c r="I2377" i="2"/>
  <c r="H2377" i="2"/>
  <c r="J2377" i="2" s="1"/>
  <c r="I2376" i="2"/>
  <c r="G2378" i="2"/>
  <c r="E2378" i="2"/>
  <c r="I2371" i="2"/>
  <c r="H2371" i="2"/>
  <c r="J2371" i="2" s="1"/>
  <c r="H2370" i="2"/>
  <c r="G2372" i="2"/>
  <c r="E2372" i="2"/>
  <c r="E2366" i="2"/>
  <c r="H2364" i="2"/>
  <c r="J2364" i="2" s="1"/>
  <c r="G2366" i="2"/>
  <c r="I2365" i="2"/>
  <c r="H2365" i="2"/>
  <c r="J2365" i="2" s="1"/>
  <c r="H2359" i="2"/>
  <c r="J2359" i="2" s="1"/>
  <c r="I2359" i="2"/>
  <c r="I2358" i="2"/>
  <c r="G2360" i="2"/>
  <c r="E2360" i="2"/>
  <c r="E2354" i="2"/>
  <c r="I2352" i="2"/>
  <c r="G2354" i="2"/>
  <c r="I2353" i="2"/>
  <c r="H2353" i="2"/>
  <c r="J2353" i="2" s="1"/>
  <c r="I2337" i="2"/>
  <c r="I1998" i="2"/>
  <c r="I2370" i="2"/>
  <c r="H2394" i="2"/>
  <c r="J2394" i="2" s="1"/>
  <c r="H2418" i="2"/>
  <c r="H2358" i="2"/>
  <c r="J2358" i="2" s="1"/>
  <c r="I2364" i="2"/>
  <c r="I2388" i="2"/>
  <c r="I2295" i="2"/>
  <c r="I2319" i="2"/>
  <c r="H2079" i="2"/>
  <c r="J2079" i="2" s="1"/>
  <c r="H2190" i="2"/>
  <c r="J2190" i="2" s="1"/>
  <c r="I2412" i="2"/>
  <c r="H2184" i="2"/>
  <c r="J2184" i="2" s="1"/>
  <c r="H2202" i="2"/>
  <c r="J2202" i="2" s="1"/>
  <c r="H2307" i="2"/>
  <c r="J2307" i="2" s="1"/>
  <c r="H2430" i="2"/>
  <c r="H2424" i="2"/>
  <c r="H2259" i="2"/>
  <c r="J2259" i="2" s="1"/>
  <c r="H2400" i="2"/>
  <c r="H2382" i="2"/>
  <c r="H2376" i="2"/>
  <c r="J2370" i="2"/>
  <c r="H2352" i="2"/>
  <c r="H2208" i="2"/>
  <c r="J2208" i="2" s="1"/>
  <c r="H2214" i="2"/>
  <c r="J2214" i="2" s="1"/>
  <c r="I2226" i="2"/>
  <c r="H2271" i="2"/>
  <c r="J2271" i="2" s="1"/>
  <c r="K3506" i="1"/>
  <c r="K3510" i="1"/>
  <c r="K3518" i="1"/>
  <c r="J2337" i="2"/>
  <c r="E2339" i="2"/>
  <c r="H2338" i="2"/>
  <c r="J2338" i="2" s="1"/>
  <c r="I2338" i="2"/>
  <c r="G2339" i="2"/>
  <c r="H2332" i="2"/>
  <c r="J2332" i="2" s="1"/>
  <c r="I2332" i="2"/>
  <c r="I2333" i="2" s="1"/>
  <c r="I2325" i="2"/>
  <c r="E2333" i="2"/>
  <c r="H2331" i="2"/>
  <c r="G2333" i="2"/>
  <c r="J2325" i="2"/>
  <c r="H2326" i="2"/>
  <c r="J2326" i="2" s="1"/>
  <c r="I2326" i="2"/>
  <c r="E2327" i="2"/>
  <c r="G2327" i="2"/>
  <c r="I2061" i="2"/>
  <c r="H1962" i="2"/>
  <c r="J1962" i="2" s="1"/>
  <c r="H2320" i="2"/>
  <c r="J2320" i="2" s="1"/>
  <c r="I2320" i="2"/>
  <c r="I2010" i="2"/>
  <c r="I2109" i="2"/>
  <c r="J2319" i="2"/>
  <c r="H2289" i="2"/>
  <c r="J2289" i="2" s="1"/>
  <c r="H2313" i="2"/>
  <c r="J2313" i="2" s="1"/>
  <c r="I2253" i="2"/>
  <c r="E2321" i="2"/>
  <c r="G2321" i="2"/>
  <c r="H2314" i="2"/>
  <c r="J2314" i="2" s="1"/>
  <c r="I2314" i="2"/>
  <c r="I2315" i="2" s="1"/>
  <c r="E2315" i="2"/>
  <c r="G2315" i="2"/>
  <c r="H2308" i="2"/>
  <c r="J2308" i="2" s="1"/>
  <c r="I2308" i="2"/>
  <c r="I2309" i="2" s="1"/>
  <c r="E2309" i="2"/>
  <c r="G2309" i="2"/>
  <c r="E2303" i="2"/>
  <c r="I2302" i="2"/>
  <c r="I2303" i="2" s="1"/>
  <c r="H2302" i="2"/>
  <c r="J2302" i="2" s="1"/>
  <c r="H2301" i="2"/>
  <c r="G2303" i="2"/>
  <c r="H2296" i="2"/>
  <c r="J2296" i="2" s="1"/>
  <c r="I2296" i="2"/>
  <c r="J2295" i="2"/>
  <c r="E2297" i="2"/>
  <c r="G2297" i="2"/>
  <c r="H2290" i="2"/>
  <c r="J2290" i="2" s="1"/>
  <c r="I2290" i="2"/>
  <c r="I2291" i="2" s="1"/>
  <c r="E2291" i="2"/>
  <c r="G2291" i="2"/>
  <c r="H2284" i="2"/>
  <c r="J2284" i="2" s="1"/>
  <c r="I2284" i="2"/>
  <c r="I2285" i="2" s="1"/>
  <c r="E2285" i="2"/>
  <c r="H2283" i="2"/>
  <c r="G2285" i="2"/>
  <c r="H2278" i="2"/>
  <c r="J2278" i="2" s="1"/>
  <c r="I2278" i="2"/>
  <c r="I2279" i="2" s="1"/>
  <c r="E2279" i="2"/>
  <c r="H2277" i="2"/>
  <c r="G2279" i="2"/>
  <c r="H2272" i="2"/>
  <c r="J2272" i="2" s="1"/>
  <c r="I2272" i="2"/>
  <c r="I2273" i="2" s="1"/>
  <c r="E2273" i="2"/>
  <c r="G2273" i="2"/>
  <c r="J2265" i="2"/>
  <c r="H2266" i="2"/>
  <c r="J2266" i="2" s="1"/>
  <c r="I2266" i="2"/>
  <c r="E2267" i="2"/>
  <c r="I2265" i="2"/>
  <c r="G2267" i="2"/>
  <c r="H2260" i="2"/>
  <c r="J2260" i="2" s="1"/>
  <c r="I2260" i="2"/>
  <c r="I2261" i="2" s="1"/>
  <c r="E2261" i="2"/>
  <c r="G2261" i="2"/>
  <c r="J2253" i="2"/>
  <c r="H2254" i="2"/>
  <c r="J2254" i="2" s="1"/>
  <c r="I2254" i="2"/>
  <c r="E2255" i="2"/>
  <c r="G2255" i="2"/>
  <c r="I2208" i="2"/>
  <c r="I2190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216" i="2"/>
  <c r="H2166" i="2"/>
  <c r="J2166" i="2" s="1"/>
  <c r="H2160" i="2"/>
  <c r="J2160" i="2" s="1"/>
  <c r="H2178" i="2"/>
  <c r="J2178" i="2" s="1"/>
  <c r="I2172" i="2"/>
  <c r="K3354" i="1"/>
  <c r="K3358" i="1"/>
  <c r="K3362" i="1"/>
  <c r="K3366" i="1"/>
  <c r="G2174" i="2"/>
  <c r="H2238" i="2"/>
  <c r="G2240" i="2"/>
  <c r="H2239" i="2"/>
  <c r="J2239" i="2" s="1"/>
  <c r="I2239" i="2"/>
  <c r="I2240" i="2" s="1"/>
  <c r="E2240" i="2"/>
  <c r="H2232" i="2"/>
  <c r="G2234" i="2"/>
  <c r="G2228" i="2"/>
  <c r="E2228" i="2"/>
  <c r="H2233" i="2"/>
  <c r="J2233" i="2" s="1"/>
  <c r="I2233" i="2"/>
  <c r="I2234" i="2" s="1"/>
  <c r="E2234" i="2"/>
  <c r="J2226" i="2"/>
  <c r="E2222" i="2"/>
  <c r="H2227" i="2"/>
  <c r="J2227" i="2" s="1"/>
  <c r="I2227" i="2"/>
  <c r="H2220" i="2"/>
  <c r="G2222" i="2"/>
  <c r="H2221" i="2"/>
  <c r="J2221" i="2" s="1"/>
  <c r="I2221" i="2"/>
  <c r="G2204" i="2"/>
  <c r="E2216" i="2"/>
  <c r="G2180" i="2"/>
  <c r="H2215" i="2"/>
  <c r="J2215" i="2" s="1"/>
  <c r="I2215" i="2"/>
  <c r="I2216" i="2" s="1"/>
  <c r="E2210" i="2"/>
  <c r="I2209" i="2"/>
  <c r="H2209" i="2"/>
  <c r="J2209" i="2" s="1"/>
  <c r="H2203" i="2"/>
  <c r="J2203" i="2" s="1"/>
  <c r="I2203" i="2"/>
  <c r="I2204" i="2" s="1"/>
  <c r="E2204" i="2"/>
  <c r="H2196" i="2"/>
  <c r="G2198" i="2"/>
  <c r="H2197" i="2"/>
  <c r="J2197" i="2" s="1"/>
  <c r="I2197" i="2"/>
  <c r="I2198" i="2" s="1"/>
  <c r="E2198" i="2"/>
  <c r="H2191" i="2"/>
  <c r="J2191" i="2" s="1"/>
  <c r="I2191" i="2"/>
  <c r="E2192" i="2"/>
  <c r="H2185" i="2"/>
  <c r="J2185" i="2" s="1"/>
  <c r="I2185" i="2"/>
  <c r="I2186" i="2" s="1"/>
  <c r="G2186" i="2"/>
  <c r="E2186" i="2"/>
  <c r="H2179" i="2"/>
  <c r="J2179" i="2" s="1"/>
  <c r="I2179" i="2"/>
  <c r="I2180" i="2" s="1"/>
  <c r="E2180" i="2"/>
  <c r="I2220" i="2"/>
  <c r="H2173" i="2"/>
  <c r="J2173" i="2" s="1"/>
  <c r="I2173" i="2"/>
  <c r="J2172" i="2"/>
  <c r="E2174" i="2"/>
  <c r="H2167" i="2"/>
  <c r="J2167" i="2" s="1"/>
  <c r="I2167" i="2"/>
  <c r="I2168" i="2" s="1"/>
  <c r="G2168" i="2"/>
  <c r="G2162" i="2"/>
  <c r="E2168" i="2"/>
  <c r="E2162" i="2"/>
  <c r="H2161" i="2"/>
  <c r="J2161" i="2" s="1"/>
  <c r="I2161" i="2"/>
  <c r="I2162" i="2" s="1"/>
  <c r="I2154" i="2"/>
  <c r="G2156" i="2"/>
  <c r="H2155" i="2"/>
  <c r="J2155" i="2" s="1"/>
  <c r="I2155" i="2"/>
  <c r="E2156" i="2"/>
  <c r="H2148" i="2"/>
  <c r="J2148" i="2" s="1"/>
  <c r="H2034" i="2"/>
  <c r="J2034" i="2" s="1"/>
  <c r="H2133" i="2"/>
  <c r="J2133" i="2" s="1"/>
  <c r="H2085" i="2"/>
  <c r="J2085" i="2" s="1"/>
  <c r="H1986" i="2"/>
  <c r="J1986" i="2" s="1"/>
  <c r="H2154" i="2"/>
  <c r="I1923" i="2"/>
  <c r="I2073" i="2"/>
  <c r="I2121" i="2"/>
  <c r="H2049" i="2"/>
  <c r="J2049" i="2" s="1"/>
  <c r="I2097" i="2"/>
  <c r="H1935" i="2"/>
  <c r="J1935" i="2" s="1"/>
  <c r="H2139" i="2"/>
  <c r="J2139" i="2" s="1"/>
  <c r="I2091" i="2"/>
  <c r="K3240" i="1"/>
  <c r="E2141" i="2"/>
  <c r="I2140" i="2"/>
  <c r="I2141" i="2" s="1"/>
  <c r="H2140" i="2"/>
  <c r="J2140" i="2" s="1"/>
  <c r="G2141" i="2"/>
  <c r="H2115" i="2"/>
  <c r="J2115" i="2" s="1"/>
  <c r="I1992" i="2"/>
  <c r="H2067" i="2"/>
  <c r="J2067" i="2" s="1"/>
  <c r="H2134" i="2"/>
  <c r="J2134" i="2" s="1"/>
  <c r="I2134" i="2"/>
  <c r="I2135" i="2" s="1"/>
  <c r="E2135" i="2"/>
  <c r="G2135" i="2"/>
  <c r="J2127" i="2"/>
  <c r="E2129" i="2"/>
  <c r="I2128" i="2"/>
  <c r="H2128" i="2"/>
  <c r="J2128" i="2" s="1"/>
  <c r="I2127" i="2"/>
  <c r="G2129" i="2"/>
  <c r="J2121" i="2"/>
  <c r="H2122" i="2"/>
  <c r="J2122" i="2" s="1"/>
  <c r="I2122" i="2"/>
  <c r="E2123" i="2"/>
  <c r="G2123" i="2"/>
  <c r="H2116" i="2"/>
  <c r="J2116" i="2" s="1"/>
  <c r="I2116" i="2"/>
  <c r="I2117" i="2" s="1"/>
  <c r="E2117" i="2"/>
  <c r="G2117" i="2"/>
  <c r="J2109" i="2"/>
  <c r="H2110" i="2"/>
  <c r="J2110" i="2" s="1"/>
  <c r="I2110" i="2"/>
  <c r="E2111" i="2"/>
  <c r="G2111" i="2"/>
  <c r="H2104" i="2"/>
  <c r="J2104" i="2" s="1"/>
  <c r="I2104" i="2"/>
  <c r="J2103" i="2"/>
  <c r="E2105" i="2"/>
  <c r="I2103" i="2"/>
  <c r="G2105" i="2"/>
  <c r="J2097" i="2"/>
  <c r="E2099" i="2"/>
  <c r="I2098" i="2"/>
  <c r="I2099" i="2" s="1"/>
  <c r="H2098" i="2"/>
  <c r="J2098" i="2" s="1"/>
  <c r="G2099" i="2"/>
  <c r="J2091" i="2"/>
  <c r="H2092" i="2"/>
  <c r="J2092" i="2" s="1"/>
  <c r="I2092" i="2"/>
  <c r="E2093" i="2"/>
  <c r="G2093" i="2"/>
  <c r="H2086" i="2"/>
  <c r="J2086" i="2" s="1"/>
  <c r="I2086" i="2"/>
  <c r="I2087" i="2" s="1"/>
  <c r="E2087" i="2"/>
  <c r="G2087" i="2"/>
  <c r="H2080" i="2"/>
  <c r="J2080" i="2" s="1"/>
  <c r="I2080" i="2"/>
  <c r="I2081" i="2" s="1"/>
  <c r="E2081" i="2"/>
  <c r="G2081" i="2"/>
  <c r="J2073" i="2"/>
  <c r="H2028" i="2"/>
  <c r="J2028" i="2" s="1"/>
  <c r="H2004" i="2"/>
  <c r="J2004" i="2" s="1"/>
  <c r="H2055" i="2"/>
  <c r="E2075" i="2"/>
  <c r="H2040" i="2"/>
  <c r="J2040" i="2" s="1"/>
  <c r="H1929" i="2"/>
  <c r="J1929" i="2" s="1"/>
  <c r="I2074" i="2"/>
  <c r="H2074" i="2"/>
  <c r="J2074" i="2" s="1"/>
  <c r="G2075" i="2"/>
  <c r="E2069" i="2"/>
  <c r="I2068" i="2"/>
  <c r="I2069" i="2" s="1"/>
  <c r="H2068" i="2"/>
  <c r="J2068" i="2" s="1"/>
  <c r="G2069" i="2"/>
  <c r="H2062" i="2"/>
  <c r="J2062" i="2" s="1"/>
  <c r="I2062" i="2"/>
  <c r="E2063" i="2"/>
  <c r="J2061" i="2"/>
  <c r="G2063" i="2"/>
  <c r="H2056" i="2"/>
  <c r="J2056" i="2" s="1"/>
  <c r="I2056" i="2"/>
  <c r="I2057" i="2" s="1"/>
  <c r="E2057" i="2"/>
  <c r="G2057" i="2"/>
  <c r="H2041" i="2"/>
  <c r="J2041" i="2" s="1"/>
  <c r="I2041" i="2"/>
  <c r="I2042" i="2" s="1"/>
  <c r="E2042" i="2"/>
  <c r="G2042" i="2"/>
  <c r="H2035" i="2"/>
  <c r="J2035" i="2" s="1"/>
  <c r="I2035" i="2"/>
  <c r="I2036" i="2" s="1"/>
  <c r="E2036" i="2"/>
  <c r="G2036" i="2"/>
  <c r="E2030" i="2"/>
  <c r="I2029" i="2"/>
  <c r="I2030" i="2" s="1"/>
  <c r="H2029" i="2"/>
  <c r="J2029" i="2" s="1"/>
  <c r="G2030" i="2"/>
  <c r="H2023" i="2"/>
  <c r="J2023" i="2" s="1"/>
  <c r="I2023" i="2"/>
  <c r="I2024" i="2" s="1"/>
  <c r="H2016" i="2"/>
  <c r="J2016" i="2" s="1"/>
  <c r="I1956" i="2"/>
  <c r="H1968" i="2"/>
  <c r="J1968" i="2" s="1"/>
  <c r="E2024" i="2"/>
  <c r="H2022" i="2"/>
  <c r="G2024" i="2"/>
  <c r="H2017" i="2"/>
  <c r="J2017" i="2" s="1"/>
  <c r="I2017" i="2"/>
  <c r="I2018" i="2" s="1"/>
  <c r="E2018" i="2"/>
  <c r="G2018" i="2"/>
  <c r="H2011" i="2"/>
  <c r="J2011" i="2" s="1"/>
  <c r="I2011" i="2"/>
  <c r="J2010" i="2"/>
  <c r="G2000" i="2"/>
  <c r="E2012" i="2"/>
  <c r="G2012" i="2"/>
  <c r="H2005" i="2"/>
  <c r="J2005" i="2" s="1"/>
  <c r="I2005" i="2"/>
  <c r="I2006" i="2" s="1"/>
  <c r="E2006" i="2"/>
  <c r="E2000" i="2"/>
  <c r="G2006" i="2"/>
  <c r="J1998" i="2"/>
  <c r="H1999" i="2"/>
  <c r="J1999" i="2" s="1"/>
  <c r="I1999" i="2"/>
  <c r="H1993" i="2"/>
  <c r="J1993" i="2" s="1"/>
  <c r="I1993" i="2"/>
  <c r="J1992" i="2"/>
  <c r="E1994" i="2"/>
  <c r="G1994" i="2"/>
  <c r="H1941" i="2"/>
  <c r="J1941" i="2" s="1"/>
  <c r="H1987" i="2"/>
  <c r="J1987" i="2" s="1"/>
  <c r="I1987" i="2"/>
  <c r="I1988" i="2" s="1"/>
  <c r="E1988" i="2"/>
  <c r="I1917" i="2"/>
  <c r="G1988" i="2"/>
  <c r="H1950" i="2"/>
  <c r="J1950" i="2" s="1"/>
  <c r="J1980" i="2"/>
  <c r="I1836" i="2"/>
  <c r="H1981" i="2"/>
  <c r="J1981" i="2" s="1"/>
  <c r="I1981" i="2"/>
  <c r="H1911" i="2"/>
  <c r="J1911" i="2" s="1"/>
  <c r="H1887" i="2"/>
  <c r="J1887" i="2" s="1"/>
  <c r="I1875" i="2"/>
  <c r="I1899" i="2"/>
  <c r="E1982" i="2"/>
  <c r="H1863" i="2"/>
  <c r="J1863" i="2" s="1"/>
  <c r="I1980" i="2"/>
  <c r="G1982" i="2"/>
  <c r="E1976" i="2"/>
  <c r="I1975" i="2"/>
  <c r="I1976" i="2" s="1"/>
  <c r="H1975" i="2"/>
  <c r="J1975" i="2" s="1"/>
  <c r="H1974" i="2"/>
  <c r="G1976" i="2"/>
  <c r="E1970" i="2"/>
  <c r="I1969" i="2"/>
  <c r="I1970" i="2" s="1"/>
  <c r="H1969" i="2"/>
  <c r="J1969" i="2" s="1"/>
  <c r="G1970" i="2"/>
  <c r="E1964" i="2"/>
  <c r="I1963" i="2"/>
  <c r="I1964" i="2" s="1"/>
  <c r="H1963" i="2"/>
  <c r="J1963" i="2" s="1"/>
  <c r="G1964" i="2"/>
  <c r="H1957" i="2"/>
  <c r="J1957" i="2" s="1"/>
  <c r="I1957" i="2"/>
  <c r="J1956" i="2"/>
  <c r="E1958" i="2"/>
  <c r="G1958" i="2"/>
  <c r="H1942" i="2"/>
  <c r="J1942" i="2" s="1"/>
  <c r="I1942" i="2"/>
  <c r="I1943" i="2" s="1"/>
  <c r="E1943" i="2"/>
  <c r="G1943" i="2"/>
  <c r="H1936" i="2"/>
  <c r="J1936" i="2" s="1"/>
  <c r="I1936" i="2"/>
  <c r="I1937" i="2" s="1"/>
  <c r="E1937" i="2"/>
  <c r="G1937" i="2"/>
  <c r="H1930" i="2"/>
  <c r="J1930" i="2" s="1"/>
  <c r="I1930" i="2"/>
  <c r="I1931" i="2" s="1"/>
  <c r="E1931" i="2"/>
  <c r="E1925" i="2"/>
  <c r="G1931" i="2"/>
  <c r="H1924" i="2"/>
  <c r="J1924" i="2" s="1"/>
  <c r="I1924" i="2"/>
  <c r="J1923" i="2"/>
  <c r="G1925" i="2"/>
  <c r="H1918" i="2"/>
  <c r="J1918" i="2" s="1"/>
  <c r="I1918" i="2"/>
  <c r="E1919" i="2"/>
  <c r="J1917" i="2"/>
  <c r="G1919" i="2"/>
  <c r="H1912" i="2"/>
  <c r="J1912" i="2" s="1"/>
  <c r="I1912" i="2"/>
  <c r="I1913" i="2" s="1"/>
  <c r="H1893" i="2"/>
  <c r="J1893" i="2" s="1"/>
  <c r="I1806" i="2"/>
  <c r="E1913" i="2"/>
  <c r="G1913" i="2"/>
  <c r="J1905" i="2"/>
  <c r="H1906" i="2"/>
  <c r="J1906" i="2" s="1"/>
  <c r="I1906" i="2"/>
  <c r="E1907" i="2"/>
  <c r="I1905" i="2"/>
  <c r="G1907" i="2"/>
  <c r="H1743" i="2"/>
  <c r="J1743" i="2" s="1"/>
  <c r="I1758" i="2"/>
  <c r="H1900" i="2"/>
  <c r="J1900" i="2" s="1"/>
  <c r="I1900" i="2"/>
  <c r="J1899" i="2"/>
  <c r="H1869" i="2"/>
  <c r="J1869" i="2" s="1"/>
  <c r="E1901" i="2"/>
  <c r="I1818" i="2"/>
  <c r="G1901" i="2"/>
  <c r="H1894" i="2"/>
  <c r="J1894" i="2" s="1"/>
  <c r="I1894" i="2"/>
  <c r="I1895" i="2" s="1"/>
  <c r="E1895" i="2"/>
  <c r="G1895" i="2"/>
  <c r="H1695" i="2"/>
  <c r="J1695" i="2" s="1"/>
  <c r="H1888" i="2"/>
  <c r="J1888" i="2" s="1"/>
  <c r="I1888" i="2"/>
  <c r="I1889" i="2" s="1"/>
  <c r="H1842" i="2"/>
  <c r="J1842" i="2" s="1"/>
  <c r="I1683" i="2"/>
  <c r="H1881" i="2"/>
  <c r="J1881" i="2" s="1"/>
  <c r="H1794" i="2"/>
  <c r="J1794" i="2" s="1"/>
  <c r="E1889" i="2"/>
  <c r="G1889" i="2"/>
  <c r="E1883" i="2"/>
  <c r="I1882" i="2"/>
  <c r="I1883" i="2" s="1"/>
  <c r="H1882" i="2"/>
  <c r="J1882" i="2" s="1"/>
  <c r="G1883" i="2"/>
  <c r="J1875" i="2"/>
  <c r="I1876" i="2"/>
  <c r="H1876" i="2"/>
  <c r="J1876" i="2" s="1"/>
  <c r="E1877" i="2"/>
  <c r="G1877" i="2"/>
  <c r="H1870" i="2"/>
  <c r="J1870" i="2" s="1"/>
  <c r="I1870" i="2"/>
  <c r="I1871" i="2" s="1"/>
  <c r="H1851" i="2"/>
  <c r="J1851" i="2" s="1"/>
  <c r="E1871" i="2"/>
  <c r="G1853" i="2"/>
  <c r="G1871" i="2"/>
  <c r="H1864" i="2"/>
  <c r="J1864" i="2" s="1"/>
  <c r="I1864" i="2"/>
  <c r="I1865" i="2" s="1"/>
  <c r="E1865" i="2"/>
  <c r="E1859" i="2"/>
  <c r="G1865" i="2"/>
  <c r="H1858" i="2"/>
  <c r="J1858" i="2" s="1"/>
  <c r="I1858" i="2"/>
  <c r="J1857" i="2"/>
  <c r="I1857" i="2"/>
  <c r="G1859" i="2"/>
  <c r="J2878" i="1"/>
  <c r="G1844" i="2"/>
  <c r="H1843" i="2"/>
  <c r="J1843" i="2" s="1"/>
  <c r="I1843" i="2"/>
  <c r="I1844" i="2" s="1"/>
  <c r="E1844" i="2"/>
  <c r="J1836" i="2"/>
  <c r="H1837" i="2"/>
  <c r="J1837" i="2" s="1"/>
  <c r="I1837" i="2"/>
  <c r="E1838" i="2"/>
  <c r="G1838" i="2"/>
  <c r="H1831" i="2"/>
  <c r="J1831" i="2" s="1"/>
  <c r="I1831" i="2"/>
  <c r="H1800" i="2"/>
  <c r="J1800" i="2" s="1"/>
  <c r="E1832" i="2"/>
  <c r="J1830" i="2"/>
  <c r="J1832" i="2" s="1"/>
  <c r="I1830" i="2"/>
  <c r="G1832" i="2"/>
  <c r="E1826" i="2"/>
  <c r="I1825" i="2"/>
  <c r="I1826" i="2" s="1"/>
  <c r="H1825" i="2"/>
  <c r="J1825" i="2" s="1"/>
  <c r="H1824" i="2"/>
  <c r="G1826" i="2"/>
  <c r="J1818" i="2"/>
  <c r="H1819" i="2"/>
  <c r="J1819" i="2" s="1"/>
  <c r="I1819" i="2"/>
  <c r="E1820" i="2"/>
  <c r="G1820" i="2"/>
  <c r="H1813" i="2"/>
  <c r="J1813" i="2" s="1"/>
  <c r="I1813" i="2"/>
  <c r="I1814" i="2" s="1"/>
  <c r="E1814" i="2"/>
  <c r="H1812" i="2"/>
  <c r="G1814" i="2"/>
  <c r="H1788" i="2"/>
  <c r="J1788" i="2" s="1"/>
  <c r="H1807" i="2"/>
  <c r="J1807" i="2" s="1"/>
  <c r="I1807" i="2"/>
  <c r="E1808" i="2"/>
  <c r="J1806" i="2"/>
  <c r="G1808" i="2"/>
  <c r="H1801" i="2"/>
  <c r="J1801" i="2" s="1"/>
  <c r="I1801" i="2"/>
  <c r="I1802" i="2" s="1"/>
  <c r="E1802" i="2"/>
  <c r="G1802" i="2"/>
  <c r="I1752" i="2"/>
  <c r="H1795" i="2"/>
  <c r="J1795" i="2" s="1"/>
  <c r="I1795" i="2"/>
  <c r="I1796" i="2" s="1"/>
  <c r="E1796" i="2"/>
  <c r="G1796" i="2"/>
  <c r="H1789" i="2"/>
  <c r="J1789" i="2" s="1"/>
  <c r="I1789" i="2"/>
  <c r="I1790" i="2" s="1"/>
  <c r="E1790" i="2"/>
  <c r="G1790" i="2"/>
  <c r="H1783" i="2"/>
  <c r="J1783" i="2" s="1"/>
  <c r="I1783" i="2"/>
  <c r="I1784" i="2" s="1"/>
  <c r="H1776" i="2"/>
  <c r="J1776" i="2" s="1"/>
  <c r="E1784" i="2"/>
  <c r="H1725" i="2"/>
  <c r="J1725" i="2" s="1"/>
  <c r="H1782" i="2"/>
  <c r="G1784" i="2"/>
  <c r="E1778" i="2"/>
  <c r="I1777" i="2"/>
  <c r="I1778" i="2" s="1"/>
  <c r="H1777" i="2"/>
  <c r="J1777" i="2" s="1"/>
  <c r="G1778" i="2"/>
  <c r="H1771" i="2"/>
  <c r="J1771" i="2" s="1"/>
  <c r="I1771" i="2"/>
  <c r="J1770" i="2"/>
  <c r="E1772" i="2"/>
  <c r="I1770" i="2"/>
  <c r="G1772" i="2"/>
  <c r="J1764" i="2"/>
  <c r="H1765" i="2"/>
  <c r="J1765" i="2" s="1"/>
  <c r="I1765" i="2"/>
  <c r="E1760" i="2"/>
  <c r="E1766" i="2"/>
  <c r="I1764" i="2"/>
  <c r="G1766" i="2"/>
  <c r="J1758" i="2"/>
  <c r="H1578" i="2"/>
  <c r="J1578" i="2" s="1"/>
  <c r="I1759" i="2"/>
  <c r="H1759" i="2"/>
  <c r="J1759" i="2" s="1"/>
  <c r="G1760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1745" i="2"/>
  <c r="H1744" i="2"/>
  <c r="J1744" i="2" s="1"/>
  <c r="I1744" i="2"/>
  <c r="I1745" i="2" s="1"/>
  <c r="E1745" i="2"/>
  <c r="H1738" i="2"/>
  <c r="J1738" i="2" s="1"/>
  <c r="I1738" i="2"/>
  <c r="I1739" i="2" s="1"/>
  <c r="E1739" i="2"/>
  <c r="H1737" i="2"/>
  <c r="G1739" i="2"/>
  <c r="H1732" i="2"/>
  <c r="J1732" i="2" s="1"/>
  <c r="I1732" i="2"/>
  <c r="I1733" i="2" s="1"/>
  <c r="E1733" i="2"/>
  <c r="H1731" i="2"/>
  <c r="G1733" i="2"/>
  <c r="H1545" i="2"/>
  <c r="J1545" i="2" s="1"/>
  <c r="H1726" i="2"/>
  <c r="J1726" i="2" s="1"/>
  <c r="I1726" i="2"/>
  <c r="I1727" i="2" s="1"/>
  <c r="E1709" i="2"/>
  <c r="E1727" i="2"/>
  <c r="G1727" i="2"/>
  <c r="I1720" i="2"/>
  <c r="H1720" i="2"/>
  <c r="J1720" i="2" s="1"/>
  <c r="E1721" i="2"/>
  <c r="J1719" i="2"/>
  <c r="I1719" i="2"/>
  <c r="G1721" i="2"/>
  <c r="E1715" i="2"/>
  <c r="J1713" i="2"/>
  <c r="I1714" i="2"/>
  <c r="H1714" i="2"/>
  <c r="J1714" i="2" s="1"/>
  <c r="I1713" i="2"/>
  <c r="G1715" i="2"/>
  <c r="H1701" i="2"/>
  <c r="J1701" i="2" s="1"/>
  <c r="I1689" i="2"/>
  <c r="H1708" i="2"/>
  <c r="J1708" i="2" s="1"/>
  <c r="I1708" i="2"/>
  <c r="I1709" i="2" s="1"/>
  <c r="H1677" i="2"/>
  <c r="J1677" i="2" s="1"/>
  <c r="H1707" i="2"/>
  <c r="G1709" i="2"/>
  <c r="H1702" i="2"/>
  <c r="J1702" i="2" s="1"/>
  <c r="I1702" i="2"/>
  <c r="I1703" i="2" s="1"/>
  <c r="E1703" i="2"/>
  <c r="G1703" i="2"/>
  <c r="H1696" i="2"/>
  <c r="J1696" i="2" s="1"/>
  <c r="I1696" i="2"/>
  <c r="I1697" i="2" s="1"/>
  <c r="H1653" i="2"/>
  <c r="J1653" i="2" s="1"/>
  <c r="H1626" i="2"/>
  <c r="J1626" i="2" s="1"/>
  <c r="E1697" i="2"/>
  <c r="G1697" i="2"/>
  <c r="J1689" i="2"/>
  <c r="H1690" i="2"/>
  <c r="J1690" i="2" s="1"/>
  <c r="I1690" i="2"/>
  <c r="E1691" i="2"/>
  <c r="G1691" i="2"/>
  <c r="J1683" i="2"/>
  <c r="H1684" i="2"/>
  <c r="J1684" i="2" s="1"/>
  <c r="I1684" i="2"/>
  <c r="E1685" i="2"/>
  <c r="G1685" i="2"/>
  <c r="H1678" i="2"/>
  <c r="J1678" i="2" s="1"/>
  <c r="I1678" i="2"/>
  <c r="I1679" i="2" s="1"/>
  <c r="E1679" i="2"/>
  <c r="G1679" i="2"/>
  <c r="J1671" i="2"/>
  <c r="E1673" i="2"/>
  <c r="I1672" i="2"/>
  <c r="H1672" i="2"/>
  <c r="J1672" i="2" s="1"/>
  <c r="I1671" i="2"/>
  <c r="G1673" i="2"/>
  <c r="E1667" i="2"/>
  <c r="I1666" i="2"/>
  <c r="I1667" i="2" s="1"/>
  <c r="H1666" i="2"/>
  <c r="J1666" i="2" s="1"/>
  <c r="H1665" i="2"/>
  <c r="G1667" i="2"/>
  <c r="H1660" i="2"/>
  <c r="J1660" i="2" s="1"/>
  <c r="I1660" i="2"/>
  <c r="I1661" i="2" s="1"/>
  <c r="E1661" i="2"/>
  <c r="H1659" i="2"/>
  <c r="G1661" i="2"/>
  <c r="H1527" i="2"/>
  <c r="J1527" i="2" s="1"/>
  <c r="I1515" i="2"/>
  <c r="K2711" i="1"/>
  <c r="K2677" i="1"/>
  <c r="K2681" i="1"/>
  <c r="J1644" i="2"/>
  <c r="H1645" i="2"/>
  <c r="J1645" i="2" s="1"/>
  <c r="I1645" i="2"/>
  <c r="E1646" i="2"/>
  <c r="I1644" i="2"/>
  <c r="G1646" i="2"/>
  <c r="H1639" i="2"/>
  <c r="J1639" i="2" s="1"/>
  <c r="I1639" i="2"/>
  <c r="I1640" i="2" s="1"/>
  <c r="E1640" i="2"/>
  <c r="H1638" i="2"/>
  <c r="G1640" i="2"/>
  <c r="G1628" i="2"/>
  <c r="H1633" i="2"/>
  <c r="J1633" i="2" s="1"/>
  <c r="I1633" i="2"/>
  <c r="I1634" i="2" s="1"/>
  <c r="E1634" i="2"/>
  <c r="H1632" i="2"/>
  <c r="G1634" i="2"/>
  <c r="H1627" i="2"/>
  <c r="J1627" i="2" s="1"/>
  <c r="I1627" i="2"/>
  <c r="I1628" i="2" s="1"/>
  <c r="E1628" i="2"/>
  <c r="H1602" i="2"/>
  <c r="J1602" i="2" s="1"/>
  <c r="H1621" i="2"/>
  <c r="J1621" i="2" s="1"/>
  <c r="I1621" i="2"/>
  <c r="J1620" i="2"/>
  <c r="E1556" i="2"/>
  <c r="E1622" i="2"/>
  <c r="I1620" i="2"/>
  <c r="G1622" i="2"/>
  <c r="J1614" i="2"/>
  <c r="H1615" i="2"/>
  <c r="J1615" i="2" s="1"/>
  <c r="I1615" i="2"/>
  <c r="E1616" i="2"/>
  <c r="I1614" i="2"/>
  <c r="G1616" i="2"/>
  <c r="E1610" i="2"/>
  <c r="I1609" i="2"/>
  <c r="I1610" i="2" s="1"/>
  <c r="H1609" i="2"/>
  <c r="J1609" i="2" s="1"/>
  <c r="H1608" i="2"/>
  <c r="G1610" i="2"/>
  <c r="H1572" i="2"/>
  <c r="J1572" i="2" s="1"/>
  <c r="H1603" i="2"/>
  <c r="J1603" i="2" s="1"/>
  <c r="I1603" i="2"/>
  <c r="I1604" i="2" s="1"/>
  <c r="I1584" i="2"/>
  <c r="H1596" i="2"/>
  <c r="J1596" i="2" s="1"/>
  <c r="E1604" i="2"/>
  <c r="G1604" i="2"/>
  <c r="H1597" i="2"/>
  <c r="J1597" i="2" s="1"/>
  <c r="I1597" i="2"/>
  <c r="I1598" i="2" s="1"/>
  <c r="E1598" i="2"/>
  <c r="G1598" i="2"/>
  <c r="H1591" i="2"/>
  <c r="J1591" i="2" s="1"/>
  <c r="I1591" i="2"/>
  <c r="I1592" i="2" s="1"/>
  <c r="E1592" i="2"/>
  <c r="H1590" i="2"/>
  <c r="G1592" i="2"/>
  <c r="J1584" i="2"/>
  <c r="H1585" i="2"/>
  <c r="J1585" i="2" s="1"/>
  <c r="I1585" i="2"/>
  <c r="E1586" i="2"/>
  <c r="G1586" i="2"/>
  <c r="H1579" i="2"/>
  <c r="J1579" i="2" s="1"/>
  <c r="I1579" i="2"/>
  <c r="I1580" i="2" s="1"/>
  <c r="E1580" i="2"/>
  <c r="G1580" i="2"/>
  <c r="H1573" i="2"/>
  <c r="J1573" i="2" s="1"/>
  <c r="I1573" i="2"/>
  <c r="I1574" i="2" s="1"/>
  <c r="E1574" i="2"/>
  <c r="G1574" i="2"/>
  <c r="E1568" i="2"/>
  <c r="I1567" i="2"/>
  <c r="I1568" i="2" s="1"/>
  <c r="H1567" i="2"/>
  <c r="J1567" i="2" s="1"/>
  <c r="H1566" i="2"/>
  <c r="G1568" i="2"/>
  <c r="H1561" i="2"/>
  <c r="J1561" i="2" s="1"/>
  <c r="I1561" i="2"/>
  <c r="I1562" i="2" s="1"/>
  <c r="E1562" i="2"/>
  <c r="H1560" i="2"/>
  <c r="G1562" i="2"/>
  <c r="H1555" i="2"/>
  <c r="J1555" i="2" s="1"/>
  <c r="I1555" i="2"/>
  <c r="I1503" i="2"/>
  <c r="H1461" i="2"/>
  <c r="J1461" i="2" s="1"/>
  <c r="H1491" i="2"/>
  <c r="J1491" i="2" s="1"/>
  <c r="H1539" i="2"/>
  <c r="J1539" i="2" s="1"/>
  <c r="H1546" i="2"/>
  <c r="J1546" i="2" s="1"/>
  <c r="I1546" i="2"/>
  <c r="I1547" i="2" s="1"/>
  <c r="E1547" i="2"/>
  <c r="G1547" i="2"/>
  <c r="E1541" i="2"/>
  <c r="H1540" i="2"/>
  <c r="J1540" i="2" s="1"/>
  <c r="I1540" i="2"/>
  <c r="I1541" i="2" s="1"/>
  <c r="G1541" i="2"/>
  <c r="H1534" i="2"/>
  <c r="J1534" i="2" s="1"/>
  <c r="I1534" i="2"/>
  <c r="I1535" i="2" s="1"/>
  <c r="E1535" i="2"/>
  <c r="H1533" i="2"/>
  <c r="G1535" i="2"/>
  <c r="H1497" i="2"/>
  <c r="J1497" i="2" s="1"/>
  <c r="H1473" i="2"/>
  <c r="J1473" i="2" s="1"/>
  <c r="H1521" i="2"/>
  <c r="J1521" i="2" s="1"/>
  <c r="H1440" i="2"/>
  <c r="J1440" i="2" s="1"/>
  <c r="H1528" i="2"/>
  <c r="J1528" i="2" s="1"/>
  <c r="I1528" i="2"/>
  <c r="I1529" i="2" s="1"/>
  <c r="E1529" i="2"/>
  <c r="G1529" i="2"/>
  <c r="H1522" i="2"/>
  <c r="J1522" i="2" s="1"/>
  <c r="I1522" i="2"/>
  <c r="I1523" i="2" s="1"/>
  <c r="E1523" i="2"/>
  <c r="G1523" i="2"/>
  <c r="H1516" i="2"/>
  <c r="J1516" i="2" s="1"/>
  <c r="I1516" i="2"/>
  <c r="E1517" i="2"/>
  <c r="J1515" i="2"/>
  <c r="G1517" i="2"/>
  <c r="H1510" i="2"/>
  <c r="J1510" i="2" s="1"/>
  <c r="I1510" i="2"/>
  <c r="I1511" i="2" s="1"/>
  <c r="E1511" i="2"/>
  <c r="H1509" i="2"/>
  <c r="G1511" i="2"/>
  <c r="H1504" i="2"/>
  <c r="J1504" i="2" s="1"/>
  <c r="I1504" i="2"/>
  <c r="J1503" i="2"/>
  <c r="E1505" i="2"/>
  <c r="G1505" i="2"/>
  <c r="E1499" i="2"/>
  <c r="I1498" i="2"/>
  <c r="I1499" i="2" s="1"/>
  <c r="H1498" i="2"/>
  <c r="J1498" i="2" s="1"/>
  <c r="G1499" i="2"/>
  <c r="H1492" i="2"/>
  <c r="J1492" i="2" s="1"/>
  <c r="I1492" i="2"/>
  <c r="I1493" i="2" s="1"/>
  <c r="E1493" i="2"/>
  <c r="G1493" i="2"/>
  <c r="H1446" i="2"/>
  <c r="J1446" i="2" s="1"/>
  <c r="H1486" i="2"/>
  <c r="J1486" i="2" s="1"/>
  <c r="I1486" i="2"/>
  <c r="I1487" i="2" s="1"/>
  <c r="H1479" i="2"/>
  <c r="J1479" i="2" s="1"/>
  <c r="E1487" i="2"/>
  <c r="H1485" i="2"/>
  <c r="G1487" i="2"/>
  <c r="H1480" i="2"/>
  <c r="J1480" i="2" s="1"/>
  <c r="I1480" i="2"/>
  <c r="I1481" i="2" s="1"/>
  <c r="E1481" i="2"/>
  <c r="G1481" i="2"/>
  <c r="H1474" i="2"/>
  <c r="J1474" i="2" s="1"/>
  <c r="I1474" i="2"/>
  <c r="I1475" i="2" s="1"/>
  <c r="E1475" i="2"/>
  <c r="G1475" i="2"/>
  <c r="H1468" i="2"/>
  <c r="J1468" i="2" s="1"/>
  <c r="I1468" i="2"/>
  <c r="I1469" i="2" s="1"/>
  <c r="E1469" i="2"/>
  <c r="H1467" i="2"/>
  <c r="G1469" i="2"/>
  <c r="H1462" i="2"/>
  <c r="J1462" i="2" s="1"/>
  <c r="I1462" i="2"/>
  <c r="I1463" i="2" s="1"/>
  <c r="E1463" i="2"/>
  <c r="G1463" i="2"/>
  <c r="I1404" i="2"/>
  <c r="I1428" i="2"/>
  <c r="I1368" i="2"/>
  <c r="H1447" i="2"/>
  <c r="J1447" i="2" s="1"/>
  <c r="I1447" i="2"/>
  <c r="I1448" i="2" s="1"/>
  <c r="E1448" i="2"/>
  <c r="G1448" i="2"/>
  <c r="I1422" i="2"/>
  <c r="H1441" i="2"/>
  <c r="J1441" i="2" s="1"/>
  <c r="I1441" i="2"/>
  <c r="I1442" i="2" s="1"/>
  <c r="E1442" i="2"/>
  <c r="H1398" i="2"/>
  <c r="J1398" i="2" s="1"/>
  <c r="G1442" i="2"/>
  <c r="H1435" i="2"/>
  <c r="J1435" i="2" s="1"/>
  <c r="I1435" i="2"/>
  <c r="I1436" i="2" s="1"/>
  <c r="H1416" i="2"/>
  <c r="J1416" i="2" s="1"/>
  <c r="E1436" i="2"/>
  <c r="H1434" i="2"/>
  <c r="G1436" i="2"/>
  <c r="J1428" i="2"/>
  <c r="H1429" i="2"/>
  <c r="J1429" i="2" s="1"/>
  <c r="I1429" i="2"/>
  <c r="E1430" i="2"/>
  <c r="G1430" i="2"/>
  <c r="H1423" i="2"/>
  <c r="J1423" i="2" s="1"/>
  <c r="I1423" i="2"/>
  <c r="E1424" i="2"/>
  <c r="J1422" i="2"/>
  <c r="G1424" i="2"/>
  <c r="H1417" i="2"/>
  <c r="J1417" i="2" s="1"/>
  <c r="I1417" i="2"/>
  <c r="I1418" i="2" s="1"/>
  <c r="E1418" i="2"/>
  <c r="G1418" i="2"/>
  <c r="E1412" i="2"/>
  <c r="I1411" i="2"/>
  <c r="I1412" i="2" s="1"/>
  <c r="H1411" i="2"/>
  <c r="J1411" i="2" s="1"/>
  <c r="H1410" i="2"/>
  <c r="G1412" i="2"/>
  <c r="I1374" i="2"/>
  <c r="H1405" i="2"/>
  <c r="J1405" i="2" s="1"/>
  <c r="I1405" i="2"/>
  <c r="J1404" i="2"/>
  <c r="H1329" i="2"/>
  <c r="J1329" i="2" s="1"/>
  <c r="I1341" i="2"/>
  <c r="E1406" i="2"/>
  <c r="G1406" i="2"/>
  <c r="H1380" i="2"/>
  <c r="J1380" i="2" s="1"/>
  <c r="E1400" i="2"/>
  <c r="H1392" i="2"/>
  <c r="J1392" i="2" s="1"/>
  <c r="I1399" i="2"/>
  <c r="I1400" i="2" s="1"/>
  <c r="H1399" i="2"/>
  <c r="J1399" i="2" s="1"/>
  <c r="G1400" i="2"/>
  <c r="H1393" i="2"/>
  <c r="J1393" i="2" s="1"/>
  <c r="I1393" i="2"/>
  <c r="I1394" i="2" s="1"/>
  <c r="E1388" i="2"/>
  <c r="E1394" i="2"/>
  <c r="G1394" i="2"/>
  <c r="H1347" i="2"/>
  <c r="J1347" i="2" s="1"/>
  <c r="H1387" i="2"/>
  <c r="J1387" i="2" s="1"/>
  <c r="I1387" i="2"/>
  <c r="I1388" i="2" s="1"/>
  <c r="H1386" i="2"/>
  <c r="G1388" i="2"/>
  <c r="H1381" i="2"/>
  <c r="J1381" i="2" s="1"/>
  <c r="I1381" i="2"/>
  <c r="I1382" i="2" s="1"/>
  <c r="E1382" i="2"/>
  <c r="G1382" i="2"/>
  <c r="H1375" i="2"/>
  <c r="J1375" i="2" s="1"/>
  <c r="I1375" i="2"/>
  <c r="J1374" i="2"/>
  <c r="E1376" i="2"/>
  <c r="G1376" i="2"/>
  <c r="J1368" i="2"/>
  <c r="H1369" i="2"/>
  <c r="J1369" i="2" s="1"/>
  <c r="I1369" i="2"/>
  <c r="I1281" i="2"/>
  <c r="I1230" i="2"/>
  <c r="E1370" i="2"/>
  <c r="G1370" i="2"/>
  <c r="H1363" i="2"/>
  <c r="J1363" i="2" s="1"/>
  <c r="I1363" i="2"/>
  <c r="I1364" i="2" s="1"/>
  <c r="H1212" i="2"/>
  <c r="J1212" i="2" s="1"/>
  <c r="E1364" i="2"/>
  <c r="H1248" i="2"/>
  <c r="J1248" i="2" s="1"/>
  <c r="H1362" i="2"/>
  <c r="G1364" i="2"/>
  <c r="H1348" i="2"/>
  <c r="J1348" i="2" s="1"/>
  <c r="I1348" i="2"/>
  <c r="I1349" i="2" s="1"/>
  <c r="E1349" i="2"/>
  <c r="G1349" i="2"/>
  <c r="H1342" i="2"/>
  <c r="J1342" i="2" s="1"/>
  <c r="I1342" i="2"/>
  <c r="E1343" i="2"/>
  <c r="H1236" i="2"/>
  <c r="J1236" i="2" s="1"/>
  <c r="J1341" i="2"/>
  <c r="G1343" i="2"/>
  <c r="H1336" i="2"/>
  <c r="J1336" i="2" s="1"/>
  <c r="I1336" i="2"/>
  <c r="I1337" i="2" s="1"/>
  <c r="E1337" i="2"/>
  <c r="H1335" i="2"/>
  <c r="G1337" i="2"/>
  <c r="H1330" i="2"/>
  <c r="J1330" i="2" s="1"/>
  <c r="I1330" i="2"/>
  <c r="I1331" i="2" s="1"/>
  <c r="E1331" i="2"/>
  <c r="G1331" i="2"/>
  <c r="I1305" i="2"/>
  <c r="J1323" i="2"/>
  <c r="H1324" i="2"/>
  <c r="J1324" i="2" s="1"/>
  <c r="I1324" i="2"/>
  <c r="E1325" i="2"/>
  <c r="I1323" i="2"/>
  <c r="G1325" i="2"/>
  <c r="H1318" i="2"/>
  <c r="J1318" i="2" s="1"/>
  <c r="I1318" i="2"/>
  <c r="I1319" i="2" s="1"/>
  <c r="E1319" i="2"/>
  <c r="H1317" i="2"/>
  <c r="G1319" i="2"/>
  <c r="H1218" i="2"/>
  <c r="J1218" i="2" s="1"/>
  <c r="H1257" i="2"/>
  <c r="J1257" i="2" s="1"/>
  <c r="H1312" i="2"/>
  <c r="J1312" i="2" s="1"/>
  <c r="I1312" i="2"/>
  <c r="I1313" i="2" s="1"/>
  <c r="H1293" i="2"/>
  <c r="J1293" i="2" s="1"/>
  <c r="E1313" i="2"/>
  <c r="H1311" i="2"/>
  <c r="G1313" i="2"/>
  <c r="H1306" i="2"/>
  <c r="J1306" i="2" s="1"/>
  <c r="I1306" i="2"/>
  <c r="E1307" i="2"/>
  <c r="J1305" i="2"/>
  <c r="E1301" i="2"/>
  <c r="G1307" i="2"/>
  <c r="J1299" i="2"/>
  <c r="H1300" i="2"/>
  <c r="J1300" i="2" s="1"/>
  <c r="I1300" i="2"/>
  <c r="G1259" i="2"/>
  <c r="I1299" i="2"/>
  <c r="G1301" i="2"/>
  <c r="H1294" i="2"/>
  <c r="J1294" i="2" s="1"/>
  <c r="I1294" i="2"/>
  <c r="I1295" i="2" s="1"/>
  <c r="E1295" i="2"/>
  <c r="H1119" i="2"/>
  <c r="J1119" i="2" s="1"/>
  <c r="E1289" i="2"/>
  <c r="G1295" i="2"/>
  <c r="H1288" i="2"/>
  <c r="J1288" i="2" s="1"/>
  <c r="I1288" i="2"/>
  <c r="I1289" i="2" s="1"/>
  <c r="H1287" i="2"/>
  <c r="G1289" i="2"/>
  <c r="J1281" i="2"/>
  <c r="H1282" i="2"/>
  <c r="J1282" i="2" s="1"/>
  <c r="I1282" i="2"/>
  <c r="E1283" i="2"/>
  <c r="G1283" i="2"/>
  <c r="H1276" i="2"/>
  <c r="J1276" i="2" s="1"/>
  <c r="I1276" i="2"/>
  <c r="E1277" i="2"/>
  <c r="J1275" i="2"/>
  <c r="I1275" i="2"/>
  <c r="G1277" i="2"/>
  <c r="J1269" i="2"/>
  <c r="H1270" i="2"/>
  <c r="J1270" i="2" s="1"/>
  <c r="I1270" i="2"/>
  <c r="H1224" i="2"/>
  <c r="J1224" i="2" s="1"/>
  <c r="E1271" i="2"/>
  <c r="I1269" i="2"/>
  <c r="G1271" i="2"/>
  <c r="H1264" i="2"/>
  <c r="J1264" i="2" s="1"/>
  <c r="I1264" i="2"/>
  <c r="I1265" i="2" s="1"/>
  <c r="E1265" i="2"/>
  <c r="H1263" i="2"/>
  <c r="G1265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242" i="2"/>
  <c r="J1242" i="2" s="1"/>
  <c r="I1206" i="2"/>
  <c r="H1249" i="2"/>
  <c r="J1249" i="2" s="1"/>
  <c r="I1249" i="2"/>
  <c r="I1250" i="2" s="1"/>
  <c r="E1250" i="2"/>
  <c r="G1250" i="2"/>
  <c r="H1243" i="2"/>
  <c r="J1243" i="2" s="1"/>
  <c r="I1243" i="2"/>
  <c r="I1244" i="2" s="1"/>
  <c r="E1244" i="2"/>
  <c r="G1244" i="2"/>
  <c r="H1237" i="2"/>
  <c r="J1237" i="2" s="1"/>
  <c r="I1237" i="2"/>
  <c r="I1238" i="2" s="1"/>
  <c r="E1238" i="2"/>
  <c r="G1238" i="2"/>
  <c r="H1149" i="2"/>
  <c r="J1149" i="2" s="1"/>
  <c r="H1164" i="2"/>
  <c r="J1164" i="2" s="1"/>
  <c r="J1230" i="2"/>
  <c r="H1231" i="2"/>
  <c r="J1231" i="2" s="1"/>
  <c r="I1231" i="2"/>
  <c r="H1200" i="2"/>
  <c r="J1200" i="2" s="1"/>
  <c r="E1232" i="2"/>
  <c r="G1232" i="2"/>
  <c r="H1225" i="2"/>
  <c r="J1225" i="2" s="1"/>
  <c r="I1225" i="2"/>
  <c r="I1226" i="2" s="1"/>
  <c r="E1226" i="2"/>
  <c r="G1226" i="2"/>
  <c r="H1219" i="2"/>
  <c r="J1219" i="2" s="1"/>
  <c r="I1219" i="2"/>
  <c r="I1220" i="2" s="1"/>
  <c r="H1188" i="2"/>
  <c r="J1188" i="2" s="1"/>
  <c r="E1220" i="2"/>
  <c r="G1220" i="2"/>
  <c r="H1213" i="2"/>
  <c r="J1213" i="2" s="1"/>
  <c r="I1213" i="2"/>
  <c r="I1214" i="2" s="1"/>
  <c r="H1125" i="2"/>
  <c r="J1125" i="2" s="1"/>
  <c r="E1214" i="2"/>
  <c r="H1137" i="2"/>
  <c r="J1137" i="2" s="1"/>
  <c r="G1214" i="2"/>
  <c r="H1207" i="2"/>
  <c r="J1207" i="2" s="1"/>
  <c r="I1207" i="2"/>
  <c r="E1208" i="2"/>
  <c r="J1206" i="2"/>
  <c r="G1208" i="2"/>
  <c r="H1194" i="2"/>
  <c r="J1194" i="2" s="1"/>
  <c r="H1201" i="2"/>
  <c r="J1201" i="2" s="1"/>
  <c r="I1201" i="2"/>
  <c r="I1202" i="2" s="1"/>
  <c r="E1202" i="2"/>
  <c r="G1202" i="2"/>
  <c r="H1182" i="2"/>
  <c r="J1182" i="2" s="1"/>
  <c r="H1195" i="2"/>
  <c r="J1195" i="2" s="1"/>
  <c r="I1195" i="2"/>
  <c r="I1196" i="2" s="1"/>
  <c r="E1196" i="2"/>
  <c r="G1196" i="2"/>
  <c r="H1189" i="2"/>
  <c r="J1189" i="2" s="1"/>
  <c r="I1189" i="2"/>
  <c r="I1190" i="2" s="1"/>
  <c r="E1190" i="2"/>
  <c r="G1190" i="2"/>
  <c r="G1172" i="2"/>
  <c r="H1183" i="2"/>
  <c r="J1183" i="2" s="1"/>
  <c r="I1183" i="2"/>
  <c r="I1184" i="2" s="1"/>
  <c r="H1176" i="2"/>
  <c r="J1176" i="2" s="1"/>
  <c r="E1184" i="2"/>
  <c r="E1178" i="2"/>
  <c r="G1184" i="2"/>
  <c r="H1177" i="2"/>
  <c r="J1177" i="2" s="1"/>
  <c r="I1177" i="2"/>
  <c r="I1178" i="2" s="1"/>
  <c r="H1170" i="2"/>
  <c r="J1170" i="2" s="1"/>
  <c r="I1158" i="2"/>
  <c r="I1170" i="2"/>
  <c r="G1178" i="2"/>
  <c r="H1171" i="2"/>
  <c r="J1171" i="2" s="1"/>
  <c r="I1171" i="2"/>
  <c r="E1172" i="2"/>
  <c r="H1165" i="2"/>
  <c r="J1165" i="2" s="1"/>
  <c r="I1165" i="2"/>
  <c r="I1166" i="2" s="1"/>
  <c r="E1166" i="2"/>
  <c r="G1166" i="2"/>
  <c r="H1113" i="2"/>
  <c r="J1113" i="2" s="1"/>
  <c r="K2104" i="1"/>
  <c r="K2108" i="1"/>
  <c r="K2112" i="1"/>
  <c r="H1143" i="2"/>
  <c r="J1143" i="2" s="1"/>
  <c r="H1150" i="2"/>
  <c r="J1150" i="2" s="1"/>
  <c r="I1150" i="2"/>
  <c r="I1151" i="2" s="1"/>
  <c r="G1151" i="2"/>
  <c r="H1144" i="2"/>
  <c r="J1144" i="2" s="1"/>
  <c r="I1144" i="2"/>
  <c r="I1145" i="2" s="1"/>
  <c r="E1145" i="2"/>
  <c r="G1145" i="2"/>
  <c r="H1138" i="2"/>
  <c r="J1138" i="2" s="1"/>
  <c r="I1138" i="2"/>
  <c r="I1139" i="2" s="1"/>
  <c r="E1139" i="2"/>
  <c r="G1139" i="2"/>
  <c r="H1132" i="2"/>
  <c r="J1132" i="2" s="1"/>
  <c r="I1132" i="2"/>
  <c r="I1133" i="2" s="1"/>
  <c r="E1133" i="2"/>
  <c r="H1131" i="2"/>
  <c r="G1133" i="2"/>
  <c r="H1126" i="2"/>
  <c r="J1126" i="2" s="1"/>
  <c r="I1126" i="2"/>
  <c r="I1127" i="2" s="1"/>
  <c r="E1127" i="2"/>
  <c r="E1121" i="2"/>
  <c r="G1127" i="2"/>
  <c r="H1120" i="2"/>
  <c r="J1120" i="2" s="1"/>
  <c r="I1120" i="2"/>
  <c r="I1121" i="2" s="1"/>
  <c r="I1101" i="2"/>
  <c r="G1121" i="2"/>
  <c r="H1114" i="2"/>
  <c r="J1114" i="2" s="1"/>
  <c r="I1114" i="2"/>
  <c r="I1115" i="2" s="1"/>
  <c r="E1115" i="2"/>
  <c r="H1095" i="2"/>
  <c r="J1095" i="2" s="1"/>
  <c r="G1115" i="2"/>
  <c r="H1108" i="2"/>
  <c r="J1108" i="2" s="1"/>
  <c r="I1108" i="2"/>
  <c r="I1109" i="2" s="1"/>
  <c r="E1109" i="2"/>
  <c r="H1107" i="2"/>
  <c r="G1109" i="2"/>
  <c r="H1102" i="2"/>
  <c r="J1102" i="2" s="1"/>
  <c r="I1102" i="2"/>
  <c r="E1103" i="2"/>
  <c r="J1101" i="2"/>
  <c r="H1103" i="2"/>
  <c r="H1071" i="2"/>
  <c r="G1103" i="2"/>
  <c r="H1096" i="2"/>
  <c r="J1096" i="2" s="1"/>
  <c r="I1096" i="2"/>
  <c r="I1097" i="2" s="1"/>
  <c r="H1050" i="2"/>
  <c r="J1050" i="2" s="1"/>
  <c r="H1089" i="2"/>
  <c r="J1089" i="2" s="1"/>
  <c r="E1097" i="2"/>
  <c r="G1097" i="2"/>
  <c r="H984" i="2"/>
  <c r="J984" i="2" s="1"/>
  <c r="H1090" i="2"/>
  <c r="J1090" i="2" s="1"/>
  <c r="I1090" i="2"/>
  <c r="I1091" i="2" s="1"/>
  <c r="E1091" i="2"/>
  <c r="G1091" i="2"/>
  <c r="I1084" i="2"/>
  <c r="I1085" i="2" s="1"/>
  <c r="H1084" i="2"/>
  <c r="J1084" i="2" s="1"/>
  <c r="H1077" i="2"/>
  <c r="J1077" i="2" s="1"/>
  <c r="E1085" i="2"/>
  <c r="I978" i="2"/>
  <c r="H1014" i="2"/>
  <c r="J1014" i="2" s="1"/>
  <c r="H1083" i="2"/>
  <c r="G1085" i="2"/>
  <c r="H1078" i="2"/>
  <c r="J1078" i="2" s="1"/>
  <c r="I1078" i="2"/>
  <c r="I1079" i="2" s="1"/>
  <c r="E1079" i="2"/>
  <c r="E1073" i="2"/>
  <c r="G1079" i="2"/>
  <c r="H1072" i="2"/>
  <c r="J1072" i="2" s="1"/>
  <c r="I1072" i="2"/>
  <c r="I1073" i="2" s="1"/>
  <c r="J1071" i="2"/>
  <c r="E1067" i="2"/>
  <c r="G1073" i="2"/>
  <c r="G1061" i="2"/>
  <c r="I1020" i="2"/>
  <c r="H1066" i="2"/>
  <c r="J1066" i="2" s="1"/>
  <c r="I1066" i="2"/>
  <c r="H996" i="2"/>
  <c r="J996" i="2" s="1"/>
  <c r="H1044" i="2"/>
  <c r="J1044" i="2" s="1"/>
  <c r="I1032" i="2"/>
  <c r="H1059" i="2"/>
  <c r="J1059" i="2" s="1"/>
  <c r="H972" i="2"/>
  <c r="J972" i="2" s="1"/>
  <c r="J1065" i="2"/>
  <c r="H1067" i="2"/>
  <c r="I1065" i="2"/>
  <c r="I1067" i="2" s="1"/>
  <c r="G1067" i="2"/>
  <c r="K2026" i="1"/>
  <c r="K2034" i="1"/>
  <c r="I1051" i="2"/>
  <c r="I1052" i="2" s="1"/>
  <c r="H1051" i="2"/>
  <c r="J1051" i="2" s="1"/>
  <c r="E1052" i="2"/>
  <c r="G1052" i="2"/>
  <c r="H1045" i="2"/>
  <c r="J1045" i="2" s="1"/>
  <c r="I1045" i="2"/>
  <c r="I1046" i="2" s="1"/>
  <c r="H933" i="2"/>
  <c r="J933" i="2" s="1"/>
  <c r="E1040" i="2"/>
  <c r="E1046" i="2"/>
  <c r="G1046" i="2"/>
  <c r="J1038" i="2"/>
  <c r="I1039" i="2"/>
  <c r="H1039" i="2"/>
  <c r="J1039" i="2" s="1"/>
  <c r="I1038" i="2"/>
  <c r="G1040" i="2"/>
  <c r="H1033" i="2"/>
  <c r="J1033" i="2" s="1"/>
  <c r="I1033" i="2"/>
  <c r="H1026" i="2"/>
  <c r="J1026" i="2" s="1"/>
  <c r="E1034" i="2"/>
  <c r="J1032" i="2"/>
  <c r="G1034" i="2"/>
  <c r="H1027" i="2"/>
  <c r="J1027" i="2" s="1"/>
  <c r="I1027" i="2"/>
  <c r="I1028" i="2" s="1"/>
  <c r="E1028" i="2"/>
  <c r="G1028" i="2"/>
  <c r="J1020" i="2"/>
  <c r="H1021" i="2"/>
  <c r="J1021" i="2" s="1"/>
  <c r="I1021" i="2"/>
  <c r="E1022" i="2"/>
  <c r="G1022" i="2"/>
  <c r="H1015" i="2"/>
  <c r="J1015" i="2" s="1"/>
  <c r="I1015" i="2"/>
  <c r="I1016" i="2" s="1"/>
  <c r="E1016" i="2"/>
  <c r="E1010" i="2"/>
  <c r="G1016" i="2"/>
  <c r="H1002" i="2"/>
  <c r="J1002" i="2" s="1"/>
  <c r="H1009" i="2"/>
  <c r="J1009" i="2" s="1"/>
  <c r="I1009" i="2"/>
  <c r="I1010" i="2" s="1"/>
  <c r="H1008" i="2"/>
  <c r="G1010" i="2"/>
  <c r="H1003" i="2"/>
  <c r="J1003" i="2" s="1"/>
  <c r="I1003" i="2"/>
  <c r="I1004" i="2" s="1"/>
  <c r="E1004" i="2"/>
  <c r="G1004" i="2"/>
  <c r="H997" i="2"/>
  <c r="J997" i="2" s="1"/>
  <c r="I997" i="2"/>
  <c r="I998" i="2" s="1"/>
  <c r="E998" i="2"/>
  <c r="G998" i="2"/>
  <c r="H991" i="2"/>
  <c r="J991" i="2" s="1"/>
  <c r="I991" i="2"/>
  <c r="E992" i="2"/>
  <c r="J990" i="2"/>
  <c r="I990" i="2"/>
  <c r="G992" i="2"/>
  <c r="H951" i="2"/>
  <c r="J951" i="2" s="1"/>
  <c r="I939" i="2"/>
  <c r="H985" i="2"/>
  <c r="J985" i="2" s="1"/>
  <c r="I985" i="2"/>
  <c r="I986" i="2" s="1"/>
  <c r="E986" i="2"/>
  <c r="G986" i="2"/>
  <c r="J978" i="2"/>
  <c r="H979" i="2"/>
  <c r="J979" i="2" s="1"/>
  <c r="I979" i="2"/>
  <c r="G968" i="2"/>
  <c r="E980" i="2"/>
  <c r="G980" i="2"/>
  <c r="H973" i="2"/>
  <c r="J973" i="2" s="1"/>
  <c r="I973" i="2"/>
  <c r="I974" i="2" s="1"/>
  <c r="E974" i="2"/>
  <c r="H966" i="2"/>
  <c r="J966" i="2" s="1"/>
  <c r="G974" i="2"/>
  <c r="H967" i="2"/>
  <c r="J967" i="2" s="1"/>
  <c r="I967" i="2"/>
  <c r="I968" i="2" s="1"/>
  <c r="H945" i="2"/>
  <c r="J945" i="2" s="1"/>
  <c r="E968" i="2"/>
  <c r="H960" i="2"/>
  <c r="J960" i="2" s="1"/>
  <c r="H952" i="2"/>
  <c r="J952" i="2" s="1"/>
  <c r="I952" i="2"/>
  <c r="I953" i="2" s="1"/>
  <c r="E953" i="2"/>
  <c r="G953" i="2"/>
  <c r="H946" i="2"/>
  <c r="J946" i="2" s="1"/>
  <c r="I946" i="2"/>
  <c r="I947" i="2" s="1"/>
  <c r="I927" i="2"/>
  <c r="E947" i="2"/>
  <c r="G947" i="2"/>
  <c r="J939" i="2"/>
  <c r="H940" i="2"/>
  <c r="J940" i="2" s="1"/>
  <c r="I940" i="2"/>
  <c r="E941" i="2"/>
  <c r="H921" i="2"/>
  <c r="J921" i="2" s="1"/>
  <c r="G941" i="2"/>
  <c r="H903" i="2"/>
  <c r="J903" i="2" s="1"/>
  <c r="H915" i="2"/>
  <c r="J915" i="2" s="1"/>
  <c r="H934" i="2"/>
  <c r="J934" i="2" s="1"/>
  <c r="I934" i="2"/>
  <c r="I935" i="2" s="1"/>
  <c r="E935" i="2"/>
  <c r="G935" i="2"/>
  <c r="H928" i="2"/>
  <c r="J928" i="2" s="1"/>
  <c r="I928" i="2"/>
  <c r="E929" i="2"/>
  <c r="J927" i="2"/>
  <c r="G929" i="2"/>
  <c r="I897" i="2"/>
  <c r="H909" i="2"/>
  <c r="J909" i="2" s="1"/>
  <c r="G917" i="2"/>
  <c r="H922" i="2"/>
  <c r="J922" i="2" s="1"/>
  <c r="I922" i="2"/>
  <c r="I923" i="2" s="1"/>
  <c r="I873" i="2"/>
  <c r="E923" i="2"/>
  <c r="G905" i="2"/>
  <c r="E917" i="2"/>
  <c r="G923" i="2"/>
  <c r="H916" i="2"/>
  <c r="J916" i="2" s="1"/>
  <c r="I916" i="2"/>
  <c r="I917" i="2" s="1"/>
  <c r="H910" i="2"/>
  <c r="J910" i="2" s="1"/>
  <c r="I910" i="2"/>
  <c r="I911" i="2" s="1"/>
  <c r="E911" i="2"/>
  <c r="E905" i="2"/>
  <c r="G911" i="2"/>
  <c r="H822" i="2"/>
  <c r="H904" i="2"/>
  <c r="J904" i="2" s="1"/>
  <c r="I904" i="2"/>
  <c r="I905" i="2" s="1"/>
  <c r="H891" i="2"/>
  <c r="J891" i="2" s="1"/>
  <c r="H898" i="2"/>
  <c r="J898" i="2" s="1"/>
  <c r="I898" i="2"/>
  <c r="E899" i="2"/>
  <c r="J897" i="2"/>
  <c r="G899" i="2"/>
  <c r="H892" i="2"/>
  <c r="J892" i="2" s="1"/>
  <c r="I892" i="2"/>
  <c r="I893" i="2" s="1"/>
  <c r="E893" i="2"/>
  <c r="G893" i="2"/>
  <c r="H886" i="2"/>
  <c r="J886" i="2" s="1"/>
  <c r="I886" i="2"/>
  <c r="I887" i="2" s="1"/>
  <c r="H879" i="2"/>
  <c r="J879" i="2" s="1"/>
  <c r="I834" i="2"/>
  <c r="H723" i="2"/>
  <c r="J723" i="2" s="1"/>
  <c r="E881" i="2"/>
  <c r="E887" i="2"/>
  <c r="H885" i="2"/>
  <c r="G887" i="2"/>
  <c r="H846" i="2"/>
  <c r="J846" i="2" s="1"/>
  <c r="I880" i="2"/>
  <c r="I881" i="2" s="1"/>
  <c r="H880" i="2"/>
  <c r="J880" i="2" s="1"/>
  <c r="H861" i="2"/>
  <c r="J861" i="2" s="1"/>
  <c r="G881" i="2"/>
  <c r="H874" i="2"/>
  <c r="J874" i="2" s="1"/>
  <c r="I874" i="2"/>
  <c r="J873" i="2"/>
  <c r="H852" i="2"/>
  <c r="J852" i="2" s="1"/>
  <c r="E875" i="2"/>
  <c r="G875" i="2"/>
  <c r="J867" i="2"/>
  <c r="H868" i="2"/>
  <c r="J868" i="2" s="1"/>
  <c r="I868" i="2"/>
  <c r="E869" i="2"/>
  <c r="I867" i="2"/>
  <c r="G869" i="2"/>
  <c r="J1738" i="1"/>
  <c r="K1740" i="1" s="1"/>
  <c r="I828" i="2"/>
  <c r="H853" i="2"/>
  <c r="J853" i="2" s="1"/>
  <c r="I853" i="2"/>
  <c r="I854" i="2" s="1"/>
  <c r="E854" i="2"/>
  <c r="G854" i="2"/>
  <c r="I847" i="2"/>
  <c r="I848" i="2" s="1"/>
  <c r="H847" i="2"/>
  <c r="J847" i="2" s="1"/>
  <c r="G848" i="2"/>
  <c r="J840" i="2"/>
  <c r="H841" i="2"/>
  <c r="J841" i="2" s="1"/>
  <c r="I841" i="2"/>
  <c r="E836" i="2"/>
  <c r="E842" i="2"/>
  <c r="I840" i="2"/>
  <c r="G842" i="2"/>
  <c r="H816" i="2"/>
  <c r="J816" i="2" s="1"/>
  <c r="I835" i="2"/>
  <c r="H835" i="2"/>
  <c r="J835" i="2" s="1"/>
  <c r="J834" i="2"/>
  <c r="G836" i="2"/>
  <c r="J828" i="2"/>
  <c r="H829" i="2"/>
  <c r="J829" i="2" s="1"/>
  <c r="I829" i="2"/>
  <c r="E830" i="2"/>
  <c r="G830" i="2"/>
  <c r="H823" i="2"/>
  <c r="J823" i="2" s="1"/>
  <c r="I823" i="2"/>
  <c r="I824" i="2" s="1"/>
  <c r="E824" i="2"/>
  <c r="J822" i="2"/>
  <c r="G824" i="2"/>
  <c r="H817" i="2"/>
  <c r="J817" i="2" s="1"/>
  <c r="I817" i="2"/>
  <c r="I818" i="2" s="1"/>
  <c r="E818" i="2"/>
  <c r="G818" i="2"/>
  <c r="H811" i="2"/>
  <c r="J811" i="2" s="1"/>
  <c r="I811" i="2"/>
  <c r="H792" i="2"/>
  <c r="J792" i="2" s="1"/>
  <c r="E812" i="2"/>
  <c r="J810" i="2"/>
  <c r="I810" i="2"/>
  <c r="G812" i="2"/>
  <c r="I774" i="2"/>
  <c r="J804" i="2"/>
  <c r="H805" i="2"/>
  <c r="J805" i="2" s="1"/>
  <c r="I805" i="2"/>
  <c r="H786" i="2"/>
  <c r="E806" i="2"/>
  <c r="I804" i="2"/>
  <c r="G806" i="2"/>
  <c r="H799" i="2"/>
  <c r="J799" i="2" s="1"/>
  <c r="I799" i="2"/>
  <c r="I800" i="2" s="1"/>
  <c r="E800" i="2"/>
  <c r="H798" i="2"/>
  <c r="G800" i="2"/>
  <c r="H793" i="2"/>
  <c r="J793" i="2" s="1"/>
  <c r="I793" i="2"/>
  <c r="I794" i="2" s="1"/>
  <c r="E794" i="2"/>
  <c r="G794" i="2"/>
  <c r="H768" i="2"/>
  <c r="J768" i="2" s="1"/>
  <c r="H787" i="2"/>
  <c r="J787" i="2" s="1"/>
  <c r="I787" i="2"/>
  <c r="I788" i="2" s="1"/>
  <c r="J786" i="2"/>
  <c r="H741" i="2"/>
  <c r="J741" i="2" s="1"/>
  <c r="E788" i="2"/>
  <c r="I717" i="2"/>
  <c r="G788" i="2"/>
  <c r="H781" i="2"/>
  <c r="J781" i="2" s="1"/>
  <c r="I781" i="2"/>
  <c r="I782" i="2" s="1"/>
  <c r="E782" i="2"/>
  <c r="G764" i="2"/>
  <c r="I762" i="2"/>
  <c r="H780" i="2"/>
  <c r="G782" i="2"/>
  <c r="H775" i="2"/>
  <c r="J775" i="2" s="1"/>
  <c r="I775" i="2"/>
  <c r="E776" i="2"/>
  <c r="J774" i="2"/>
  <c r="G776" i="2"/>
  <c r="E770" i="2"/>
  <c r="H769" i="2"/>
  <c r="J769" i="2" s="1"/>
  <c r="I769" i="2"/>
  <c r="I770" i="2" s="1"/>
  <c r="G770" i="2"/>
  <c r="J1624" i="1"/>
  <c r="H754" i="2"/>
  <c r="J754" i="2" s="1"/>
  <c r="I754" i="2"/>
  <c r="J753" i="2"/>
  <c r="E755" i="2"/>
  <c r="I753" i="2"/>
  <c r="G755" i="2"/>
  <c r="H748" i="2"/>
  <c r="J748" i="2" s="1"/>
  <c r="I748" i="2"/>
  <c r="I749" i="2" s="1"/>
  <c r="E749" i="2"/>
  <c r="H747" i="2"/>
  <c r="G749" i="2"/>
  <c r="H735" i="2"/>
  <c r="J735" i="2" s="1"/>
  <c r="H742" i="2"/>
  <c r="J742" i="2" s="1"/>
  <c r="I742" i="2"/>
  <c r="I743" i="2" s="1"/>
  <c r="E743" i="2"/>
  <c r="G743" i="2"/>
  <c r="H736" i="2"/>
  <c r="J736" i="2" s="1"/>
  <c r="I736" i="2"/>
  <c r="I737" i="2" s="1"/>
  <c r="E737" i="2"/>
  <c r="G737" i="2"/>
  <c r="H730" i="2"/>
  <c r="J730" i="2" s="1"/>
  <c r="I730" i="2"/>
  <c r="I731" i="2" s="1"/>
  <c r="E731" i="2"/>
  <c r="H729" i="2"/>
  <c r="G731" i="2"/>
  <c r="I642" i="2"/>
  <c r="H724" i="2"/>
  <c r="J724" i="2" s="1"/>
  <c r="I724" i="2"/>
  <c r="I725" i="2" s="1"/>
  <c r="E725" i="2"/>
  <c r="G725" i="2"/>
  <c r="H693" i="2"/>
  <c r="J693" i="2" s="1"/>
  <c r="H718" i="2"/>
  <c r="J718" i="2" s="1"/>
  <c r="I718" i="2"/>
  <c r="E719" i="2"/>
  <c r="J717" i="2"/>
  <c r="G719" i="2"/>
  <c r="J711" i="2"/>
  <c r="H712" i="2"/>
  <c r="J712" i="2" s="1"/>
  <c r="I712" i="2"/>
  <c r="E713" i="2"/>
  <c r="I699" i="2"/>
  <c r="I711" i="2"/>
  <c r="G713" i="2"/>
  <c r="E695" i="2"/>
  <c r="H669" i="2"/>
  <c r="J669" i="2" s="1"/>
  <c r="J705" i="2"/>
  <c r="I706" i="2"/>
  <c r="H706" i="2"/>
  <c r="J706" i="2" s="1"/>
  <c r="I705" i="2"/>
  <c r="G707" i="2"/>
  <c r="I700" i="2"/>
  <c r="H700" i="2"/>
  <c r="J700" i="2" s="1"/>
  <c r="E701" i="2"/>
  <c r="J699" i="2"/>
  <c r="G701" i="2"/>
  <c r="H694" i="2"/>
  <c r="J694" i="2" s="1"/>
  <c r="I694" i="2"/>
  <c r="I695" i="2" s="1"/>
  <c r="E566" i="2"/>
  <c r="G695" i="2"/>
  <c r="J687" i="2"/>
  <c r="H688" i="2"/>
  <c r="J688" i="2" s="1"/>
  <c r="I688" i="2"/>
  <c r="E689" i="2"/>
  <c r="I687" i="2"/>
  <c r="G689" i="2"/>
  <c r="I682" i="2"/>
  <c r="H682" i="2"/>
  <c r="J682" i="2" s="1"/>
  <c r="E683" i="2"/>
  <c r="J681" i="2"/>
  <c r="I681" i="2"/>
  <c r="G683" i="2"/>
  <c r="H676" i="2"/>
  <c r="J676" i="2" s="1"/>
  <c r="I676" i="2"/>
  <c r="I677" i="2" s="1"/>
  <c r="E677" i="2"/>
  <c r="H675" i="2"/>
  <c r="G677" i="2"/>
  <c r="E665" i="2"/>
  <c r="H670" i="2"/>
  <c r="J670" i="2" s="1"/>
  <c r="I670" i="2"/>
  <c r="I671" i="2" s="1"/>
  <c r="E671" i="2"/>
  <c r="G671" i="2"/>
  <c r="H664" i="2"/>
  <c r="J664" i="2" s="1"/>
  <c r="I664" i="2"/>
  <c r="I665" i="2" s="1"/>
  <c r="J654" i="2"/>
  <c r="I612" i="2"/>
  <c r="H655" i="2"/>
  <c r="J655" i="2" s="1"/>
  <c r="I655" i="2"/>
  <c r="E656" i="2"/>
  <c r="I654" i="2"/>
  <c r="G656" i="2"/>
  <c r="H649" i="2"/>
  <c r="J649" i="2" s="1"/>
  <c r="I649" i="2"/>
  <c r="I650" i="2" s="1"/>
  <c r="E650" i="2"/>
  <c r="H648" i="2"/>
  <c r="G650" i="2"/>
  <c r="J642" i="2"/>
  <c r="H643" i="2"/>
  <c r="J643" i="2" s="1"/>
  <c r="I643" i="2"/>
  <c r="E644" i="2"/>
  <c r="G644" i="2"/>
  <c r="J636" i="2"/>
  <c r="H637" i="2"/>
  <c r="J637" i="2" s="1"/>
  <c r="I637" i="2"/>
  <c r="E638" i="2"/>
  <c r="E632" i="2"/>
  <c r="I636" i="2"/>
  <c r="G638" i="2"/>
  <c r="J630" i="2"/>
  <c r="H631" i="2"/>
  <c r="J631" i="2" s="1"/>
  <c r="I631" i="2"/>
  <c r="I630" i="2"/>
  <c r="G632" i="2"/>
  <c r="H618" i="2"/>
  <c r="J618" i="2" s="1"/>
  <c r="H625" i="2"/>
  <c r="J625" i="2" s="1"/>
  <c r="I625" i="2"/>
  <c r="E626" i="2"/>
  <c r="H624" i="2"/>
  <c r="G626" i="2"/>
  <c r="I624" i="2"/>
  <c r="H619" i="2"/>
  <c r="J619" i="2" s="1"/>
  <c r="I619" i="2"/>
  <c r="I620" i="2" s="1"/>
  <c r="E620" i="2"/>
  <c r="G620" i="2"/>
  <c r="J612" i="2"/>
  <c r="H613" i="2"/>
  <c r="J613" i="2" s="1"/>
  <c r="I613" i="2"/>
  <c r="H594" i="2"/>
  <c r="E614" i="2"/>
  <c r="G614" i="2"/>
  <c r="I600" i="2"/>
  <c r="H607" i="2"/>
  <c r="J607" i="2" s="1"/>
  <c r="I607" i="2"/>
  <c r="I608" i="2" s="1"/>
  <c r="E608" i="2"/>
  <c r="H606" i="2"/>
  <c r="G608" i="2"/>
  <c r="H601" i="2"/>
  <c r="J601" i="2" s="1"/>
  <c r="I601" i="2"/>
  <c r="E602" i="2"/>
  <c r="J600" i="2"/>
  <c r="G602" i="2"/>
  <c r="H595" i="2"/>
  <c r="J595" i="2" s="1"/>
  <c r="I595" i="2"/>
  <c r="I596" i="2" s="1"/>
  <c r="E596" i="2"/>
  <c r="G596" i="2"/>
  <c r="H589" i="2"/>
  <c r="J589" i="2" s="1"/>
  <c r="I589" i="2"/>
  <c r="J588" i="2"/>
  <c r="E590" i="2"/>
  <c r="I588" i="2"/>
  <c r="G590" i="2"/>
  <c r="J582" i="2"/>
  <c r="H583" i="2"/>
  <c r="J583" i="2" s="1"/>
  <c r="I583" i="2"/>
  <c r="E584" i="2"/>
  <c r="I582" i="2"/>
  <c r="G584" i="2"/>
  <c r="H570" i="2"/>
  <c r="H577" i="2"/>
  <c r="J577" i="2" s="1"/>
  <c r="I577" i="2"/>
  <c r="I578" i="2" s="1"/>
  <c r="E578" i="2"/>
  <c r="H576" i="2"/>
  <c r="G578" i="2"/>
  <c r="H571" i="2"/>
  <c r="J571" i="2" s="1"/>
  <c r="I571" i="2"/>
  <c r="I572" i="2" s="1"/>
  <c r="E572" i="2"/>
  <c r="G572" i="2"/>
  <c r="H565" i="2"/>
  <c r="J565" i="2" s="1"/>
  <c r="I565" i="2"/>
  <c r="I566" i="2" s="1"/>
  <c r="K1417" i="1"/>
  <c r="K1421" i="1"/>
  <c r="K1458" i="1"/>
  <c r="J555" i="2"/>
  <c r="H556" i="2"/>
  <c r="J556" i="2" s="1"/>
  <c r="I556" i="2"/>
  <c r="E557" i="2"/>
  <c r="I555" i="2"/>
  <c r="G557" i="2"/>
  <c r="G551" i="2"/>
  <c r="H550" i="2"/>
  <c r="J550" i="2" s="1"/>
  <c r="I550" i="2"/>
  <c r="I551" i="2" s="1"/>
  <c r="E551" i="2"/>
  <c r="E545" i="2"/>
  <c r="H543" i="2"/>
  <c r="J543" i="2" s="1"/>
  <c r="H549" i="2"/>
  <c r="I544" i="2"/>
  <c r="I545" i="2" s="1"/>
  <c r="H544" i="2"/>
  <c r="J544" i="2" s="1"/>
  <c r="G545" i="2"/>
  <c r="J537" i="2"/>
  <c r="H538" i="2"/>
  <c r="J538" i="2" s="1"/>
  <c r="I538" i="2"/>
  <c r="E539" i="2"/>
  <c r="I537" i="2"/>
  <c r="G539" i="2"/>
  <c r="J531" i="2"/>
  <c r="G521" i="2"/>
  <c r="E533" i="2"/>
  <c r="H532" i="2"/>
  <c r="J532" i="2" s="1"/>
  <c r="I532" i="2"/>
  <c r="I531" i="2"/>
  <c r="G533" i="2"/>
  <c r="E491" i="2"/>
  <c r="I525" i="2"/>
  <c r="G527" i="2"/>
  <c r="H495" i="2"/>
  <c r="J495" i="2" s="1"/>
  <c r="H526" i="2"/>
  <c r="J526" i="2" s="1"/>
  <c r="I526" i="2"/>
  <c r="E527" i="2"/>
  <c r="H519" i="2"/>
  <c r="J519" i="2" s="1"/>
  <c r="I519" i="2"/>
  <c r="E521" i="2"/>
  <c r="H525" i="2"/>
  <c r="H520" i="2"/>
  <c r="J520" i="2" s="1"/>
  <c r="I520" i="2"/>
  <c r="J513" i="2"/>
  <c r="H514" i="2"/>
  <c r="J514" i="2" s="1"/>
  <c r="I514" i="2"/>
  <c r="E515" i="2"/>
  <c r="I513" i="2"/>
  <c r="G515" i="2"/>
  <c r="I471" i="2"/>
  <c r="H508" i="2"/>
  <c r="J508" i="2" s="1"/>
  <c r="I508" i="2"/>
  <c r="I509" i="2" s="1"/>
  <c r="E509" i="2"/>
  <c r="H507" i="2"/>
  <c r="G509" i="2"/>
  <c r="H502" i="2"/>
  <c r="J502" i="2" s="1"/>
  <c r="I502" i="2"/>
  <c r="I503" i="2" s="1"/>
  <c r="E503" i="2"/>
  <c r="H501" i="2"/>
  <c r="G503" i="2"/>
  <c r="H496" i="2"/>
  <c r="J496" i="2" s="1"/>
  <c r="I496" i="2"/>
  <c r="I497" i="2" s="1"/>
  <c r="E497" i="2"/>
  <c r="G497" i="2"/>
  <c r="J489" i="2"/>
  <c r="H490" i="2"/>
  <c r="J490" i="2" s="1"/>
  <c r="I490" i="2"/>
  <c r="I489" i="2"/>
  <c r="G491" i="2"/>
  <c r="H484" i="2"/>
  <c r="J484" i="2" s="1"/>
  <c r="I484" i="2"/>
  <c r="I485" i="2" s="1"/>
  <c r="E485" i="2"/>
  <c r="G479" i="2"/>
  <c r="H483" i="2"/>
  <c r="G485" i="2"/>
  <c r="H478" i="2"/>
  <c r="J478" i="2" s="1"/>
  <c r="I478" i="2"/>
  <c r="I477" i="2"/>
  <c r="E479" i="2"/>
  <c r="I456" i="2"/>
  <c r="I444" i="2"/>
  <c r="G473" i="2"/>
  <c r="H477" i="2"/>
  <c r="H472" i="2"/>
  <c r="J472" i="2" s="1"/>
  <c r="I472" i="2"/>
  <c r="E473" i="2"/>
  <c r="J471" i="2"/>
  <c r="J1282" i="1"/>
  <c r="I450" i="2"/>
  <c r="H457" i="2"/>
  <c r="J457" i="2" s="1"/>
  <c r="I457" i="2"/>
  <c r="J456" i="2"/>
  <c r="E458" i="2"/>
  <c r="G458" i="2"/>
  <c r="H451" i="2"/>
  <c r="J451" i="2" s="1"/>
  <c r="I451" i="2"/>
  <c r="E452" i="2"/>
  <c r="J450" i="2"/>
  <c r="G452" i="2"/>
  <c r="H445" i="2"/>
  <c r="J445" i="2" s="1"/>
  <c r="I445" i="2"/>
  <c r="I426" i="2"/>
  <c r="E446" i="2"/>
  <c r="J444" i="2"/>
  <c r="G446" i="2"/>
  <c r="H439" i="2"/>
  <c r="J439" i="2" s="1"/>
  <c r="I439" i="2"/>
  <c r="I440" i="2" s="1"/>
  <c r="H432" i="2"/>
  <c r="E440" i="2"/>
  <c r="H438" i="2"/>
  <c r="G440" i="2"/>
  <c r="H433" i="2"/>
  <c r="J433" i="2" s="1"/>
  <c r="I433" i="2"/>
  <c r="I434" i="2" s="1"/>
  <c r="E434" i="2"/>
  <c r="G434" i="2"/>
  <c r="H427" i="2"/>
  <c r="J427" i="2" s="1"/>
  <c r="I427" i="2"/>
  <c r="E428" i="2"/>
  <c r="J426" i="2"/>
  <c r="G428" i="2"/>
  <c r="H421" i="2"/>
  <c r="J421" i="2" s="1"/>
  <c r="I421" i="2"/>
  <c r="E422" i="2"/>
  <c r="J420" i="2"/>
  <c r="I420" i="2"/>
  <c r="G422" i="2"/>
  <c r="H408" i="2"/>
  <c r="J408" i="2" s="1"/>
  <c r="H415" i="2"/>
  <c r="J415" i="2" s="1"/>
  <c r="I415" i="2"/>
  <c r="I416" i="2" s="1"/>
  <c r="E416" i="2"/>
  <c r="H414" i="2"/>
  <c r="G416" i="2"/>
  <c r="H409" i="2"/>
  <c r="J409" i="2" s="1"/>
  <c r="I409" i="2"/>
  <c r="I410" i="2" s="1"/>
  <c r="H402" i="2"/>
  <c r="J402" i="2" s="1"/>
  <c r="E410" i="2"/>
  <c r="G410" i="2"/>
  <c r="H403" i="2"/>
  <c r="J403" i="2" s="1"/>
  <c r="I403" i="2"/>
  <c r="I404" i="2" s="1"/>
  <c r="I390" i="2"/>
  <c r="E398" i="2"/>
  <c r="E404" i="2"/>
  <c r="G404" i="2"/>
  <c r="J396" i="2"/>
  <c r="I397" i="2"/>
  <c r="H397" i="2"/>
  <c r="J397" i="2" s="1"/>
  <c r="I378" i="2"/>
  <c r="I396" i="2"/>
  <c r="G398" i="2"/>
  <c r="H384" i="2"/>
  <c r="J384" i="2" s="1"/>
  <c r="H391" i="2"/>
  <c r="J391" i="2" s="1"/>
  <c r="I391" i="2"/>
  <c r="E392" i="2"/>
  <c r="J390" i="2"/>
  <c r="G392" i="2"/>
  <c r="H385" i="2"/>
  <c r="J385" i="2" s="1"/>
  <c r="I385" i="2"/>
  <c r="I386" i="2" s="1"/>
  <c r="E386" i="2"/>
  <c r="G386" i="2"/>
  <c r="J378" i="2"/>
  <c r="H379" i="2"/>
  <c r="J379" i="2" s="1"/>
  <c r="I379" i="2"/>
  <c r="E380" i="2"/>
  <c r="H351" i="2"/>
  <c r="J351" i="2" s="1"/>
  <c r="G380" i="2"/>
  <c r="H373" i="2"/>
  <c r="J373" i="2" s="1"/>
  <c r="I373" i="2"/>
  <c r="I374" i="2" s="1"/>
  <c r="H357" i="2"/>
  <c r="J357" i="2" s="1"/>
  <c r="E374" i="2"/>
  <c r="H372" i="2"/>
  <c r="G374" i="2"/>
  <c r="B1235" i="1"/>
  <c r="H358" i="2"/>
  <c r="J358" i="2" s="1"/>
  <c r="I358" i="2"/>
  <c r="I359" i="2" s="1"/>
  <c r="E359" i="2"/>
  <c r="G359" i="2"/>
  <c r="E353" i="2"/>
  <c r="H352" i="2"/>
  <c r="J352" i="2" s="1"/>
  <c r="I352" i="2"/>
  <c r="I353" i="2" s="1"/>
  <c r="G353" i="2"/>
  <c r="H327" i="2"/>
  <c r="J327" i="2" s="1"/>
  <c r="H346" i="2"/>
  <c r="J346" i="2" s="1"/>
  <c r="I346" i="2"/>
  <c r="I347" i="2" s="1"/>
  <c r="H345" i="2"/>
  <c r="G347" i="2"/>
  <c r="H340" i="2"/>
  <c r="J340" i="2" s="1"/>
  <c r="I340" i="2"/>
  <c r="I341" i="2" s="1"/>
  <c r="H333" i="2"/>
  <c r="J333" i="2" s="1"/>
  <c r="E341" i="2"/>
  <c r="H339" i="2"/>
  <c r="G341" i="2"/>
  <c r="H334" i="2"/>
  <c r="J334" i="2" s="1"/>
  <c r="I334" i="2"/>
  <c r="I335" i="2" s="1"/>
  <c r="E335" i="2"/>
  <c r="G335" i="2"/>
  <c r="H328" i="2"/>
  <c r="J328" i="2" s="1"/>
  <c r="I328" i="2"/>
  <c r="I329" i="2" s="1"/>
  <c r="E329" i="2"/>
  <c r="G329" i="2"/>
  <c r="H322" i="2"/>
  <c r="J322" i="2" s="1"/>
  <c r="I322" i="2"/>
  <c r="I323" i="2" s="1"/>
  <c r="E323" i="2"/>
  <c r="I303" i="2"/>
  <c r="H321" i="2"/>
  <c r="G323" i="2"/>
  <c r="H316" i="2"/>
  <c r="J316" i="2" s="1"/>
  <c r="I316" i="2"/>
  <c r="I317" i="2" s="1"/>
  <c r="H309" i="2"/>
  <c r="J309" i="2" s="1"/>
  <c r="E317" i="2"/>
  <c r="H315" i="2"/>
  <c r="G317" i="2"/>
  <c r="I279" i="2"/>
  <c r="H310" i="2"/>
  <c r="J310" i="2" s="1"/>
  <c r="I310" i="2"/>
  <c r="I311" i="2" s="1"/>
  <c r="E311" i="2"/>
  <c r="G311" i="2"/>
  <c r="H304" i="2"/>
  <c r="J304" i="2" s="1"/>
  <c r="I304" i="2"/>
  <c r="J303" i="2"/>
  <c r="E305" i="2"/>
  <c r="G305" i="2"/>
  <c r="H298" i="2"/>
  <c r="J298" i="2" s="1"/>
  <c r="I298" i="2"/>
  <c r="E299" i="2"/>
  <c r="J297" i="2"/>
  <c r="I297" i="2"/>
  <c r="G299" i="2"/>
  <c r="I292" i="2"/>
  <c r="I293" i="2" s="1"/>
  <c r="H292" i="2"/>
  <c r="J292" i="2" s="1"/>
  <c r="H285" i="2"/>
  <c r="J285" i="2" s="1"/>
  <c r="E293" i="2"/>
  <c r="H291" i="2"/>
  <c r="G293" i="2"/>
  <c r="H286" i="2"/>
  <c r="J286" i="2" s="1"/>
  <c r="I286" i="2"/>
  <c r="I287" i="2" s="1"/>
  <c r="E287" i="2"/>
  <c r="G287" i="2"/>
  <c r="H280" i="2"/>
  <c r="J280" i="2" s="1"/>
  <c r="I280" i="2"/>
  <c r="E281" i="2"/>
  <c r="J279" i="2"/>
  <c r="G281" i="2"/>
  <c r="H274" i="2"/>
  <c r="J274" i="2" s="1"/>
  <c r="I274" i="2"/>
  <c r="J273" i="2"/>
  <c r="E275" i="2"/>
  <c r="I273" i="2"/>
  <c r="G275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58" i="2"/>
  <c r="J258" i="2" s="1"/>
  <c r="I243" i="2"/>
  <c r="I249" i="2"/>
  <c r="J249" i="2"/>
  <c r="H250" i="2"/>
  <c r="J250" i="2" s="1"/>
  <c r="I250" i="2"/>
  <c r="E251" i="2"/>
  <c r="H231" i="2"/>
  <c r="J231" i="2" s="1"/>
  <c r="G251" i="2"/>
  <c r="H244" i="2"/>
  <c r="J244" i="2" s="1"/>
  <c r="I244" i="2"/>
  <c r="H237" i="2"/>
  <c r="E245" i="2"/>
  <c r="J243" i="2"/>
  <c r="G245" i="2"/>
  <c r="H238" i="2"/>
  <c r="J238" i="2" s="1"/>
  <c r="I238" i="2"/>
  <c r="I239" i="2" s="1"/>
  <c r="H225" i="2"/>
  <c r="J225" i="2" s="1"/>
  <c r="E239" i="2"/>
  <c r="J237" i="2"/>
  <c r="G239" i="2"/>
  <c r="H232" i="2"/>
  <c r="J232" i="2" s="1"/>
  <c r="I232" i="2"/>
  <c r="I233" i="2" s="1"/>
  <c r="E233" i="2"/>
  <c r="G233" i="2"/>
  <c r="G218" i="2"/>
  <c r="G221" i="2" s="1"/>
  <c r="H216" i="2"/>
  <c r="J216" i="2" s="1"/>
  <c r="H183" i="2"/>
  <c r="J183" i="2" s="1"/>
  <c r="H207" i="2"/>
  <c r="J207" i="2" s="1"/>
  <c r="I165" i="2"/>
  <c r="H208" i="2"/>
  <c r="J208" i="2" s="1"/>
  <c r="I208" i="2"/>
  <c r="I209" i="2" s="1"/>
  <c r="E209" i="2"/>
  <c r="H189" i="2"/>
  <c r="J189" i="2" s="1"/>
  <c r="G209" i="2"/>
  <c r="J201" i="2"/>
  <c r="H202" i="2"/>
  <c r="J202" i="2" s="1"/>
  <c r="I202" i="2"/>
  <c r="E203" i="2"/>
  <c r="I201" i="2"/>
  <c r="G203" i="2"/>
  <c r="H196" i="2"/>
  <c r="J196" i="2" s="1"/>
  <c r="I196" i="2"/>
  <c r="I197" i="2" s="1"/>
  <c r="E197" i="2"/>
  <c r="H159" i="2"/>
  <c r="J159" i="2" s="1"/>
  <c r="H195" i="2"/>
  <c r="G197" i="2"/>
  <c r="H190" i="2"/>
  <c r="J190" i="2" s="1"/>
  <c r="I190" i="2"/>
  <c r="I191" i="2" s="1"/>
  <c r="E191" i="2"/>
  <c r="E179" i="2"/>
  <c r="G191" i="2"/>
  <c r="H184" i="2"/>
  <c r="J184" i="2" s="1"/>
  <c r="I184" i="2"/>
  <c r="I185" i="2" s="1"/>
  <c r="E185" i="2"/>
  <c r="G185" i="2"/>
  <c r="I178" i="2"/>
  <c r="H178" i="2"/>
  <c r="J178" i="2" s="1"/>
  <c r="J177" i="2"/>
  <c r="E173" i="2"/>
  <c r="I177" i="2"/>
  <c r="G179" i="2"/>
  <c r="G18" i="2"/>
  <c r="I18" i="2" s="1"/>
  <c r="H141" i="2"/>
  <c r="J141" i="2" s="1"/>
  <c r="H172" i="2"/>
  <c r="J172" i="2" s="1"/>
  <c r="I172" i="2"/>
  <c r="I173" i="2" s="1"/>
  <c r="H171" i="2"/>
  <c r="G173" i="2"/>
  <c r="H166" i="2"/>
  <c r="J166" i="2" s="1"/>
  <c r="I166" i="2"/>
  <c r="J165" i="2"/>
  <c r="E167" i="2"/>
  <c r="G167" i="2"/>
  <c r="H160" i="2"/>
  <c r="J160" i="2" s="1"/>
  <c r="I160" i="2"/>
  <c r="I161" i="2" s="1"/>
  <c r="E161" i="2"/>
  <c r="G161" i="2"/>
  <c r="J153" i="2"/>
  <c r="H154" i="2"/>
  <c r="J154" i="2" s="1"/>
  <c r="I154" i="2"/>
  <c r="E155" i="2"/>
  <c r="I153" i="2"/>
  <c r="G155" i="2"/>
  <c r="H148" i="2"/>
  <c r="J148" i="2" s="1"/>
  <c r="I148" i="2"/>
  <c r="I149" i="2" s="1"/>
  <c r="E149" i="2"/>
  <c r="H147" i="2"/>
  <c r="G149" i="2"/>
  <c r="H123" i="2"/>
  <c r="J123" i="2" s="1"/>
  <c r="H135" i="2"/>
  <c r="J135" i="2" s="1"/>
  <c r="H142" i="2"/>
  <c r="J142" i="2" s="1"/>
  <c r="I142" i="2"/>
  <c r="I143" i="2" s="1"/>
  <c r="E143" i="2"/>
  <c r="G143" i="2"/>
  <c r="H136" i="2"/>
  <c r="J136" i="2" s="1"/>
  <c r="I136" i="2"/>
  <c r="I137" i="2" s="1"/>
  <c r="E137" i="2"/>
  <c r="G137" i="2"/>
  <c r="J129" i="2"/>
  <c r="H130" i="2"/>
  <c r="J130" i="2" s="1"/>
  <c r="I130" i="2"/>
  <c r="E131" i="2"/>
  <c r="I129" i="2"/>
  <c r="G131" i="2"/>
  <c r="H564" i="2"/>
  <c r="G566" i="2"/>
  <c r="H114" i="2"/>
  <c r="J114" i="2" s="1"/>
  <c r="E116" i="2"/>
  <c r="H115" i="2"/>
  <c r="J115" i="2" s="1"/>
  <c r="I115" i="2"/>
  <c r="I116" i="2" s="1"/>
  <c r="E110" i="2"/>
  <c r="G116" i="2"/>
  <c r="G104" i="2"/>
  <c r="G119" i="2" s="1"/>
  <c r="J108" i="2"/>
  <c r="H109" i="2"/>
  <c r="J109" i="2" s="1"/>
  <c r="I109" i="2"/>
  <c r="I102" i="2"/>
  <c r="I108" i="2"/>
  <c r="G110" i="2"/>
  <c r="E95" i="2"/>
  <c r="H81" i="2"/>
  <c r="J81" i="2" s="1"/>
  <c r="I93" i="2"/>
  <c r="E89" i="2"/>
  <c r="J93" i="2"/>
  <c r="I94" i="2"/>
  <c r="H94" i="2"/>
  <c r="J94" i="2" s="1"/>
  <c r="G95" i="2"/>
  <c r="J87" i="2"/>
  <c r="H88" i="2"/>
  <c r="J88" i="2" s="1"/>
  <c r="I88" i="2"/>
  <c r="I87" i="2"/>
  <c r="G89" i="2"/>
  <c r="H75" i="2"/>
  <c r="J75" i="2" s="1"/>
  <c r="H82" i="2"/>
  <c r="J82" i="2" s="1"/>
  <c r="I82" i="2"/>
  <c r="I83" i="2" s="1"/>
  <c r="E83" i="2"/>
  <c r="G83" i="2"/>
  <c r="I66" i="2"/>
  <c r="H67" i="2"/>
  <c r="J67" i="2" s="1"/>
  <c r="I67" i="2"/>
  <c r="E68" i="2"/>
  <c r="J66" i="2"/>
  <c r="G68" i="2"/>
  <c r="G1654" i="2"/>
  <c r="G1655" i="2" s="1"/>
  <c r="H51" i="2"/>
  <c r="J51" i="2" s="1"/>
  <c r="H33" i="2"/>
  <c r="J33" i="2" s="1"/>
  <c r="H27" i="2"/>
  <c r="J27" i="2" s="1"/>
  <c r="H45" i="2"/>
  <c r="J45" i="2" s="1"/>
  <c r="E53" i="2"/>
  <c r="H52" i="2"/>
  <c r="J52" i="2" s="1"/>
  <c r="I52" i="2"/>
  <c r="I53" i="2" s="1"/>
  <c r="G53" i="2"/>
  <c r="H46" i="2"/>
  <c r="J46" i="2" s="1"/>
  <c r="I46" i="2"/>
  <c r="I47" i="2" s="1"/>
  <c r="G29" i="2"/>
  <c r="E47" i="2"/>
  <c r="G47" i="2"/>
  <c r="J39" i="2"/>
  <c r="H40" i="2"/>
  <c r="J40" i="2" s="1"/>
  <c r="I40" i="2"/>
  <c r="E41" i="2"/>
  <c r="I39" i="2"/>
  <c r="G41" i="2"/>
  <c r="H34" i="2"/>
  <c r="J34" i="2" s="1"/>
  <c r="I34" i="2"/>
  <c r="I35" i="2" s="1"/>
  <c r="E35" i="2"/>
  <c r="G35" i="2"/>
  <c r="G9" i="2"/>
  <c r="I9" i="2" s="1"/>
  <c r="G3536" i="2"/>
  <c r="H3534" i="2"/>
  <c r="E104" i="2"/>
  <c r="E1160" i="2"/>
  <c r="H465" i="2"/>
  <c r="J465" i="2" s="1"/>
  <c r="H3633" i="2"/>
  <c r="H60" i="2"/>
  <c r="J60" i="2" s="1"/>
  <c r="H663" i="2"/>
  <c r="E2546" i="2"/>
  <c r="G665" i="2"/>
  <c r="E2447" i="2"/>
  <c r="H10" i="2"/>
  <c r="J10" i="2" s="1"/>
  <c r="I10" i="2"/>
  <c r="E11" i="2"/>
  <c r="E2150" i="2"/>
  <c r="E467" i="2"/>
  <c r="G466" i="2"/>
  <c r="E227" i="2"/>
  <c r="E3140" i="2"/>
  <c r="E2249" i="2"/>
  <c r="G61" i="2"/>
  <c r="G62" i="2" s="1"/>
  <c r="E218" i="2"/>
  <c r="E3932" i="2"/>
  <c r="E3734" i="2"/>
  <c r="H3436" i="2"/>
  <c r="J3436" i="2" s="1"/>
  <c r="E764" i="2"/>
  <c r="E1259" i="2"/>
  <c r="E1358" i="2"/>
  <c r="E2942" i="2"/>
  <c r="E3437" i="2"/>
  <c r="H4030" i="2"/>
  <c r="J4030" i="2" s="1"/>
  <c r="I4030" i="2"/>
  <c r="I4031" i="2" s="1"/>
  <c r="H3238" i="2"/>
  <c r="J3238" i="2" s="1"/>
  <c r="I3238" i="2"/>
  <c r="J3831" i="2"/>
  <c r="H3931" i="2"/>
  <c r="J3931" i="2" s="1"/>
  <c r="I3931" i="2"/>
  <c r="I3932" i="2" s="1"/>
  <c r="E4031" i="2"/>
  <c r="G4130" i="2"/>
  <c r="H4128" i="2"/>
  <c r="I4128" i="2"/>
  <c r="H3832" i="2"/>
  <c r="J3832" i="2" s="1"/>
  <c r="I3832" i="2"/>
  <c r="I3833" i="2" s="1"/>
  <c r="G3932" i="2"/>
  <c r="I3435" i="2"/>
  <c r="I3437" i="2" s="1"/>
  <c r="H3435" i="2"/>
  <c r="G3437" i="2"/>
  <c r="H3337" i="2"/>
  <c r="J3337" i="2" s="1"/>
  <c r="I3337" i="2"/>
  <c r="G3239" i="2"/>
  <c r="H3237" i="2"/>
  <c r="I3237" i="2"/>
  <c r="J4029" i="2"/>
  <c r="H4129" i="2"/>
  <c r="J4129" i="2" s="1"/>
  <c r="I4129" i="2"/>
  <c r="G4031" i="2"/>
  <c r="H3733" i="2"/>
  <c r="I3733" i="2"/>
  <c r="E4130" i="2"/>
  <c r="E3833" i="2"/>
  <c r="G3338" i="2"/>
  <c r="H3336" i="2"/>
  <c r="I3336" i="2"/>
  <c r="E3239" i="2"/>
  <c r="E3338" i="2"/>
  <c r="H3040" i="2"/>
  <c r="J3040" i="2" s="1"/>
  <c r="I3040" i="2"/>
  <c r="I3041" i="2" s="1"/>
  <c r="H2743" i="2"/>
  <c r="I2743" i="2"/>
  <c r="G3041" i="2"/>
  <c r="G2447" i="2"/>
  <c r="I2445" i="2"/>
  <c r="H2445" i="2"/>
  <c r="I2347" i="2"/>
  <c r="H2347" i="2"/>
  <c r="J2347" i="2" s="1"/>
  <c r="E2348" i="2"/>
  <c r="H2941" i="2"/>
  <c r="J2941" i="2" s="1"/>
  <c r="I2941" i="2"/>
  <c r="I2942" i="2" s="1"/>
  <c r="G2744" i="2"/>
  <c r="E2744" i="2"/>
  <c r="H2446" i="2"/>
  <c r="J2446" i="2" s="1"/>
  <c r="I2446" i="2"/>
  <c r="I2247" i="2"/>
  <c r="G2249" i="2"/>
  <c r="H2247" i="2"/>
  <c r="G3140" i="2"/>
  <c r="H3138" i="2"/>
  <c r="I3138" i="2"/>
  <c r="H2842" i="2"/>
  <c r="J2842" i="2" s="1"/>
  <c r="I2842" i="2"/>
  <c r="I2843" i="2" s="1"/>
  <c r="G2645" i="2"/>
  <c r="I2644" i="2"/>
  <c r="H2644" i="2"/>
  <c r="H3139" i="2"/>
  <c r="J3139" i="2" s="1"/>
  <c r="I3139" i="2"/>
  <c r="E2843" i="2"/>
  <c r="H2545" i="2"/>
  <c r="G2546" i="2"/>
  <c r="I2545" i="2"/>
  <c r="E3041" i="2"/>
  <c r="E2645" i="2"/>
  <c r="I2248" i="2"/>
  <c r="H2248" i="2"/>
  <c r="J2248" i="2" s="1"/>
  <c r="I2346" i="2"/>
  <c r="G2348" i="2"/>
  <c r="H2346" i="2"/>
  <c r="H1951" i="2"/>
  <c r="J1951" i="2" s="1"/>
  <c r="I1951" i="2"/>
  <c r="I1952" i="2" s="1"/>
  <c r="G1952" i="2"/>
  <c r="I1554" i="2"/>
  <c r="G1556" i="2"/>
  <c r="H1554" i="2"/>
  <c r="J1752" i="2"/>
  <c r="H2149" i="2"/>
  <c r="J2149" i="2" s="1"/>
  <c r="I2149" i="2"/>
  <c r="I2150" i="2" s="1"/>
  <c r="E1853" i="2"/>
  <c r="H1753" i="2"/>
  <c r="J1753" i="2" s="1"/>
  <c r="I1753" i="2"/>
  <c r="G1457" i="2"/>
  <c r="H1455" i="2"/>
  <c r="I1455" i="2"/>
  <c r="I1357" i="2"/>
  <c r="H1357" i="2"/>
  <c r="J1357" i="2" s="1"/>
  <c r="I1356" i="2"/>
  <c r="G1358" i="2"/>
  <c r="H1356" i="2"/>
  <c r="G1754" i="2"/>
  <c r="E1952" i="2"/>
  <c r="I1456" i="2"/>
  <c r="H1456" i="2"/>
  <c r="J1456" i="2" s="1"/>
  <c r="H1852" i="2"/>
  <c r="J1852" i="2" s="1"/>
  <c r="I1852" i="2"/>
  <c r="I1853" i="2" s="1"/>
  <c r="H2050" i="2"/>
  <c r="J2050" i="2" s="1"/>
  <c r="I2050" i="2"/>
  <c r="I2051" i="2" s="1"/>
  <c r="G2051" i="2"/>
  <c r="E2051" i="2"/>
  <c r="E1754" i="2"/>
  <c r="G2150" i="2"/>
  <c r="I1258" i="2"/>
  <c r="I1259" i="2" s="1"/>
  <c r="H1258" i="2"/>
  <c r="J1258" i="2" s="1"/>
  <c r="E1457" i="2"/>
  <c r="H862" i="2"/>
  <c r="J862" i="2" s="1"/>
  <c r="I862" i="2"/>
  <c r="I863" i="2" s="1"/>
  <c r="H367" i="2"/>
  <c r="J367" i="2" s="1"/>
  <c r="I367" i="2"/>
  <c r="H1159" i="2"/>
  <c r="I1159" i="2"/>
  <c r="G1160" i="2"/>
  <c r="H763" i="2"/>
  <c r="I763" i="2"/>
  <c r="G863" i="2"/>
  <c r="E962" i="2"/>
  <c r="G269" i="2"/>
  <c r="H267" i="2"/>
  <c r="I267" i="2"/>
  <c r="H268" i="2"/>
  <c r="J268" i="2" s="1"/>
  <c r="I268" i="2"/>
  <c r="E269" i="2"/>
  <c r="H961" i="2"/>
  <c r="J961" i="2" s="1"/>
  <c r="I961" i="2"/>
  <c r="I962" i="2" s="1"/>
  <c r="G368" i="2"/>
  <c r="H366" i="2"/>
  <c r="I366" i="2"/>
  <c r="E368" i="2"/>
  <c r="H1060" i="2"/>
  <c r="J1060" i="2" s="1"/>
  <c r="I1060" i="2"/>
  <c r="I1061" i="2" s="1"/>
  <c r="E1061" i="2"/>
  <c r="E863" i="2"/>
  <c r="G962" i="2"/>
  <c r="H124" i="2"/>
  <c r="J124" i="2" s="1"/>
  <c r="I124" i="2"/>
  <c r="I125" i="2" s="1"/>
  <c r="G125" i="2"/>
  <c r="H226" i="2"/>
  <c r="J226" i="2" s="1"/>
  <c r="I226" i="2"/>
  <c r="I227" i="2" s="1"/>
  <c r="E125" i="2"/>
  <c r="H103" i="2"/>
  <c r="I103" i="2"/>
  <c r="G227" i="2"/>
  <c r="G254" i="2" s="1"/>
  <c r="H259" i="2"/>
  <c r="J259" i="2" s="1"/>
  <c r="I259" i="2"/>
  <c r="I260" i="2" s="1"/>
  <c r="E260" i="2"/>
  <c r="G260" i="2"/>
  <c r="H217" i="2"/>
  <c r="J217" i="2" s="1"/>
  <c r="I217" i="2"/>
  <c r="I218" i="2" s="1"/>
  <c r="H76" i="2"/>
  <c r="J76" i="2" s="1"/>
  <c r="I76" i="2"/>
  <c r="I77" i="2" s="1"/>
  <c r="G77" i="2"/>
  <c r="E77" i="2"/>
  <c r="H28" i="2"/>
  <c r="J28" i="2" s="1"/>
  <c r="I28" i="2"/>
  <c r="I29" i="2" s="1"/>
  <c r="E29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I245" i="2" l="1"/>
  <c r="G212" i="2"/>
  <c r="H4022" i="2"/>
  <c r="H3536" i="2"/>
  <c r="I3634" i="2"/>
  <c r="I3635" i="2" s="1"/>
  <c r="G98" i="2"/>
  <c r="I3410" i="2"/>
  <c r="G71" i="2"/>
  <c r="G56" i="2"/>
  <c r="I3422" i="2"/>
  <c r="I3845" i="2"/>
  <c r="H3635" i="2"/>
  <c r="I2972" i="2"/>
  <c r="I3356" i="2"/>
  <c r="H4208" i="2"/>
  <c r="G4223" i="2"/>
  <c r="J2882" i="1"/>
  <c r="J1742" i="1"/>
  <c r="J4208" i="2"/>
  <c r="H4220" i="2"/>
  <c r="H4221" i="2" s="1"/>
  <c r="J4220" i="2"/>
  <c r="H4209" i="2"/>
  <c r="H4214" i="2"/>
  <c r="H4215" i="2" s="1"/>
  <c r="J4214" i="2"/>
  <c r="H4202" i="2"/>
  <c r="H4203" i="2" s="1"/>
  <c r="H4196" i="2"/>
  <c r="H4197" i="2" s="1"/>
  <c r="J4202" i="2"/>
  <c r="H4154" i="2"/>
  <c r="H4155" i="2" s="1"/>
  <c r="J4196" i="2"/>
  <c r="H4190" i="2"/>
  <c r="H4191" i="2" s="1"/>
  <c r="J4190" i="2"/>
  <c r="I4184" i="2"/>
  <c r="H4184" i="2"/>
  <c r="H4185" i="2" s="1"/>
  <c r="J4184" i="2"/>
  <c r="H4178" i="2"/>
  <c r="H4179" i="2" s="1"/>
  <c r="J4178" i="2"/>
  <c r="I4136" i="2"/>
  <c r="H4172" i="2"/>
  <c r="H4173" i="2" s="1"/>
  <c r="J4172" i="2"/>
  <c r="H4121" i="2"/>
  <c r="H4122" i="2" s="1"/>
  <c r="H4166" i="2"/>
  <c r="H4167" i="2" s="1"/>
  <c r="J4166" i="2"/>
  <c r="H4160" i="2"/>
  <c r="H4161" i="2" s="1"/>
  <c r="J4160" i="2"/>
  <c r="J4154" i="2"/>
  <c r="H4136" i="2"/>
  <c r="H4137" i="2" s="1"/>
  <c r="J4136" i="2"/>
  <c r="H4148" i="2"/>
  <c r="H4149" i="2" s="1"/>
  <c r="J4148" i="2"/>
  <c r="H4142" i="2"/>
  <c r="H4143" i="2" s="1"/>
  <c r="J4142" i="2"/>
  <c r="I3590" i="2"/>
  <c r="G4124" i="2"/>
  <c r="J4109" i="2"/>
  <c r="H4109" i="2"/>
  <c r="H4110" i="2" s="1"/>
  <c r="J4121" i="2"/>
  <c r="J4115" i="2"/>
  <c r="H4103" i="2"/>
  <c r="H4104" i="2" s="1"/>
  <c r="H4115" i="2"/>
  <c r="H4116" i="2" s="1"/>
  <c r="I4004" i="2"/>
  <c r="J4097" i="2"/>
  <c r="H4097" i="2"/>
  <c r="H4098" i="2" s="1"/>
  <c r="J4103" i="2"/>
  <c r="H4091" i="2"/>
  <c r="H4092" i="2" s="1"/>
  <c r="J4091" i="2"/>
  <c r="H4085" i="2"/>
  <c r="H4086" i="2" s="1"/>
  <c r="J4085" i="2"/>
  <c r="J4077" i="2"/>
  <c r="J4079" i="2" s="1"/>
  <c r="H4079" i="2"/>
  <c r="H4080" i="2" s="1"/>
  <c r="H4067" i="2"/>
  <c r="H4068" i="2" s="1"/>
  <c r="H4073" i="2"/>
  <c r="H4074" i="2" s="1"/>
  <c r="J4073" i="2"/>
  <c r="H4061" i="2"/>
  <c r="H4062" i="2" s="1"/>
  <c r="J4067" i="2"/>
  <c r="J4061" i="2"/>
  <c r="J4055" i="2"/>
  <c r="H4055" i="2"/>
  <c r="H4056" i="2" s="1"/>
  <c r="H4049" i="2"/>
  <c r="H4050" i="2" s="1"/>
  <c r="J4049" i="2"/>
  <c r="H4043" i="2"/>
  <c r="H4044" i="2" s="1"/>
  <c r="J4043" i="2"/>
  <c r="H4037" i="2"/>
  <c r="H4038" i="2" s="1"/>
  <c r="J4037" i="2"/>
  <c r="I2960" i="2"/>
  <c r="H4004" i="2"/>
  <c r="H4005" i="2" s="1"/>
  <c r="G3635" i="2"/>
  <c r="I3734" i="2"/>
  <c r="G4025" i="2"/>
  <c r="I2978" i="2"/>
  <c r="J4022" i="2"/>
  <c r="H4016" i="2"/>
  <c r="H4017" i="2" s="1"/>
  <c r="J4016" i="2"/>
  <c r="H4023" i="2"/>
  <c r="H4010" i="2"/>
  <c r="H4011" i="2" s="1"/>
  <c r="J4010" i="2"/>
  <c r="J4004" i="2"/>
  <c r="H3998" i="2"/>
  <c r="H3999" i="2" s="1"/>
  <c r="H3974" i="2"/>
  <c r="H3975" i="2" s="1"/>
  <c r="I3986" i="2"/>
  <c r="J3998" i="2"/>
  <c r="H3992" i="2"/>
  <c r="H3993" i="2" s="1"/>
  <c r="J3992" i="2"/>
  <c r="H3986" i="2"/>
  <c r="H3987" i="2" s="1"/>
  <c r="J3986" i="2"/>
  <c r="H3980" i="2"/>
  <c r="H3981" i="2" s="1"/>
  <c r="J3980" i="2"/>
  <c r="J3968" i="2"/>
  <c r="H3968" i="2"/>
  <c r="H3969" i="2" s="1"/>
  <c r="J3974" i="2"/>
  <c r="H3950" i="2"/>
  <c r="H3951" i="2" s="1"/>
  <c r="H3962" i="2"/>
  <c r="H3963" i="2" s="1"/>
  <c r="J3962" i="2"/>
  <c r="J3950" i="2"/>
  <c r="H3956" i="2"/>
  <c r="H3957" i="2" s="1"/>
  <c r="J3956" i="2"/>
  <c r="H3944" i="2"/>
  <c r="H3945" i="2" s="1"/>
  <c r="J3944" i="2"/>
  <c r="I3026" i="2"/>
  <c r="I3758" i="2"/>
  <c r="I3938" i="2"/>
  <c r="H3938" i="2"/>
  <c r="H3939" i="2" s="1"/>
  <c r="J3938" i="2"/>
  <c r="G3926" i="2"/>
  <c r="J3923" i="2"/>
  <c r="J3917" i="2"/>
  <c r="H3924" i="2"/>
  <c r="I3911" i="2"/>
  <c r="H3899" i="2"/>
  <c r="H3900" i="2" s="1"/>
  <c r="H3905" i="2"/>
  <c r="H3906" i="2" s="1"/>
  <c r="H3917" i="2"/>
  <c r="H3918" i="2" s="1"/>
  <c r="H3911" i="2"/>
  <c r="H3912" i="2" s="1"/>
  <c r="J3911" i="2"/>
  <c r="J3893" i="2"/>
  <c r="J3905" i="2"/>
  <c r="J3899" i="2"/>
  <c r="H3887" i="2"/>
  <c r="H3888" i="2" s="1"/>
  <c r="H3893" i="2"/>
  <c r="H3894" i="2" s="1"/>
  <c r="J3887" i="2"/>
  <c r="J3879" i="2"/>
  <c r="J3881" i="2" s="1"/>
  <c r="H3881" i="2"/>
  <c r="H3882" i="2" s="1"/>
  <c r="J3863" i="2"/>
  <c r="H3875" i="2"/>
  <c r="H3876" i="2" s="1"/>
  <c r="J3875" i="2"/>
  <c r="H3869" i="2"/>
  <c r="H3870" i="2" s="1"/>
  <c r="J3869" i="2"/>
  <c r="H3863" i="2"/>
  <c r="H3864" i="2" s="1"/>
  <c r="J3851" i="2"/>
  <c r="J3855" i="2"/>
  <c r="J3857" i="2" s="1"/>
  <c r="H3857" i="2"/>
  <c r="H3858" i="2" s="1"/>
  <c r="H3851" i="2"/>
  <c r="H3852" i="2" s="1"/>
  <c r="I3653" i="2"/>
  <c r="G3827" i="2"/>
  <c r="H3845" i="2"/>
  <c r="H3846" i="2" s="1"/>
  <c r="J3845" i="2"/>
  <c r="H3839" i="2"/>
  <c r="H3840" i="2" s="1"/>
  <c r="J3839" i="2"/>
  <c r="J3764" i="2"/>
  <c r="H3824" i="2"/>
  <c r="H3825" i="2" s="1"/>
  <c r="J3824" i="2"/>
  <c r="I3812" i="2"/>
  <c r="H3818" i="2"/>
  <c r="H3819" i="2" s="1"/>
  <c r="J3818" i="2"/>
  <c r="H3812" i="2"/>
  <c r="H3813" i="2" s="1"/>
  <c r="H3806" i="2"/>
  <c r="H3807" i="2" s="1"/>
  <c r="J3812" i="2"/>
  <c r="J3806" i="2"/>
  <c r="J3800" i="2"/>
  <c r="H3800" i="2"/>
  <c r="H3801" i="2" s="1"/>
  <c r="J3792" i="2"/>
  <c r="J3794" i="2" s="1"/>
  <c r="H3794" i="2"/>
  <c r="H3795" i="2" s="1"/>
  <c r="H3788" i="2"/>
  <c r="H3789" i="2" s="1"/>
  <c r="J3788" i="2"/>
  <c r="I3782" i="2"/>
  <c r="H3782" i="2"/>
  <c r="H3783" i="2" s="1"/>
  <c r="J3782" i="2"/>
  <c r="J3776" i="2"/>
  <c r="H3776" i="2"/>
  <c r="H3777" i="2" s="1"/>
  <c r="H3764" i="2"/>
  <c r="H3765" i="2" s="1"/>
  <c r="J3768" i="2"/>
  <c r="J3770" i="2" s="1"/>
  <c r="H3770" i="2"/>
  <c r="H3771" i="2" s="1"/>
  <c r="J3758" i="2"/>
  <c r="I3671" i="2"/>
  <c r="H3758" i="2"/>
  <c r="H3759" i="2" s="1"/>
  <c r="I3194" i="2"/>
  <c r="I3485" i="2"/>
  <c r="H3746" i="2"/>
  <c r="H3747" i="2" s="1"/>
  <c r="I2954" i="2"/>
  <c r="J3750" i="2"/>
  <c r="J3752" i="2" s="1"/>
  <c r="H3752" i="2"/>
  <c r="H3753" i="2" s="1"/>
  <c r="J3746" i="2"/>
  <c r="I3146" i="2"/>
  <c r="I3275" i="2"/>
  <c r="I3473" i="2"/>
  <c r="I3695" i="2"/>
  <c r="I3380" i="2"/>
  <c r="H3740" i="2"/>
  <c r="H3741" i="2" s="1"/>
  <c r="J3740" i="2"/>
  <c r="G3728" i="2"/>
  <c r="I2903" i="2"/>
  <c r="I3014" i="2"/>
  <c r="H3725" i="2"/>
  <c r="H3726" i="2" s="1"/>
  <c r="J3725" i="2"/>
  <c r="H3713" i="2"/>
  <c r="H3714" i="2" s="1"/>
  <c r="J3713" i="2"/>
  <c r="J3717" i="2"/>
  <c r="J3719" i="2" s="1"/>
  <c r="H3719" i="2"/>
  <c r="H3720" i="2" s="1"/>
  <c r="H3695" i="2"/>
  <c r="H3696" i="2" s="1"/>
  <c r="H3707" i="2"/>
  <c r="H3708" i="2" s="1"/>
  <c r="J3707" i="2"/>
  <c r="H3701" i="2"/>
  <c r="H3702" i="2" s="1"/>
  <c r="J3701" i="2"/>
  <c r="J3695" i="2"/>
  <c r="I3683" i="2"/>
  <c r="H3689" i="2"/>
  <c r="H3690" i="2" s="1"/>
  <c r="J3689" i="2"/>
  <c r="H3683" i="2"/>
  <c r="H3684" i="2" s="1"/>
  <c r="J3683" i="2"/>
  <c r="H3677" i="2"/>
  <c r="H3678" i="2" s="1"/>
  <c r="J3677" i="2"/>
  <c r="H3671" i="2"/>
  <c r="H3672" i="2" s="1"/>
  <c r="J3671" i="2"/>
  <c r="H3665" i="2"/>
  <c r="H3666" i="2" s="1"/>
  <c r="J3665" i="2"/>
  <c r="J3653" i="2"/>
  <c r="I3659" i="2"/>
  <c r="H3659" i="2"/>
  <c r="H3660" i="2" s="1"/>
  <c r="H3653" i="2"/>
  <c r="J3659" i="2"/>
  <c r="I3263" i="2"/>
  <c r="I3323" i="2"/>
  <c r="H3654" i="2"/>
  <c r="J3645" i="2"/>
  <c r="J3647" i="2" s="1"/>
  <c r="H3647" i="2"/>
  <c r="H3648" i="2" s="1"/>
  <c r="I2822" i="2"/>
  <c r="H3641" i="2"/>
  <c r="H3642" i="2" s="1"/>
  <c r="J3641" i="2"/>
  <c r="I3065" i="2"/>
  <c r="I3299" i="2"/>
  <c r="I3392" i="2"/>
  <c r="G3629" i="2"/>
  <c r="K4936" i="1"/>
  <c r="H3596" i="2"/>
  <c r="H3597" i="2" s="1"/>
  <c r="I3596" i="2"/>
  <c r="J3626" i="2"/>
  <c r="H3627" i="2"/>
  <c r="H3614" i="2"/>
  <c r="H3615" i="2" s="1"/>
  <c r="J3614" i="2"/>
  <c r="J3618" i="2"/>
  <c r="J3620" i="2" s="1"/>
  <c r="H3620" i="2"/>
  <c r="H3621" i="2" s="1"/>
  <c r="H3608" i="2"/>
  <c r="H3609" i="2" s="1"/>
  <c r="J3608" i="2"/>
  <c r="H3584" i="2"/>
  <c r="H3585" i="2" s="1"/>
  <c r="J3600" i="2"/>
  <c r="J3602" i="2" s="1"/>
  <c r="H3602" i="2"/>
  <c r="H3603" i="2" s="1"/>
  <c r="H3590" i="2"/>
  <c r="H3591" i="2" s="1"/>
  <c r="J3596" i="2"/>
  <c r="J3590" i="2"/>
  <c r="J3584" i="2"/>
  <c r="J3576" i="2"/>
  <c r="J3578" i="2" s="1"/>
  <c r="H3578" i="2"/>
  <c r="H3579" i="2" s="1"/>
  <c r="H3566" i="2"/>
  <c r="J3570" i="2"/>
  <c r="J3572" i="2" s="1"/>
  <c r="H3572" i="2"/>
  <c r="H3573" i="2" s="1"/>
  <c r="J3560" i="2"/>
  <c r="H3567" i="2"/>
  <c r="J3566" i="2"/>
  <c r="I3560" i="2"/>
  <c r="H3560" i="2"/>
  <c r="H3561" i="2" s="1"/>
  <c r="J3552" i="2"/>
  <c r="J3554" i="2" s="1"/>
  <c r="H3554" i="2"/>
  <c r="H3555" i="2" s="1"/>
  <c r="I3521" i="2"/>
  <c r="J3546" i="2"/>
  <c r="J3548" i="2" s="1"/>
  <c r="H3548" i="2"/>
  <c r="H3549" i="2" s="1"/>
  <c r="H3542" i="2"/>
  <c r="H3543" i="2" s="1"/>
  <c r="J3542" i="2"/>
  <c r="G3530" i="2"/>
  <c r="I3527" i="2"/>
  <c r="H3521" i="2"/>
  <c r="H3522" i="2" s="1"/>
  <c r="K4822" i="1"/>
  <c r="J3521" i="2"/>
  <c r="H3527" i="2"/>
  <c r="H3528" i="2" s="1"/>
  <c r="J3527" i="2"/>
  <c r="I3509" i="2"/>
  <c r="H3515" i="2"/>
  <c r="H3516" i="2" s="1"/>
  <c r="J3515" i="2"/>
  <c r="I3503" i="2"/>
  <c r="H3509" i="2"/>
  <c r="H3510" i="2" s="1"/>
  <c r="J3509" i="2"/>
  <c r="H3503" i="2"/>
  <c r="H3504" i="2" s="1"/>
  <c r="J3503" i="2"/>
  <c r="J3495" i="2"/>
  <c r="J3497" i="2" s="1"/>
  <c r="H3497" i="2"/>
  <c r="H3498" i="2" s="1"/>
  <c r="J3485" i="2"/>
  <c r="H3479" i="2"/>
  <c r="H3480" i="2" s="1"/>
  <c r="H3491" i="2"/>
  <c r="H3492" i="2" s="1"/>
  <c r="J3491" i="2"/>
  <c r="J3479" i="2"/>
  <c r="H3485" i="2"/>
  <c r="H3486" i="2" s="1"/>
  <c r="H3473" i="2"/>
  <c r="H3474" i="2" s="1"/>
  <c r="J3473" i="2"/>
  <c r="H3461" i="2"/>
  <c r="H3462" i="2" s="1"/>
  <c r="J3461" i="2"/>
  <c r="H3467" i="2"/>
  <c r="H3468" i="2" s="1"/>
  <c r="J3467" i="2"/>
  <c r="H3443" i="2"/>
  <c r="H3444" i="2" s="1"/>
  <c r="J3443" i="2"/>
  <c r="I3455" i="2"/>
  <c r="H3455" i="2"/>
  <c r="H3456" i="2" s="1"/>
  <c r="J3455" i="2"/>
  <c r="J3447" i="2"/>
  <c r="J3449" i="2" s="1"/>
  <c r="H3449" i="2"/>
  <c r="H3450" i="2" s="1"/>
  <c r="G3431" i="2"/>
  <c r="H3428" i="2"/>
  <c r="H3429" i="2" s="1"/>
  <c r="J3428" i="2"/>
  <c r="J3422" i="2"/>
  <c r="H3422" i="2"/>
  <c r="H3423" i="2" s="1"/>
  <c r="I2828" i="2"/>
  <c r="H3416" i="2"/>
  <c r="H3417" i="2" s="1"/>
  <c r="J3416" i="2"/>
  <c r="H3410" i="2"/>
  <c r="H3411" i="2" s="1"/>
  <c r="H3398" i="2"/>
  <c r="H3399" i="2" s="1"/>
  <c r="J3410" i="2"/>
  <c r="I2867" i="2"/>
  <c r="H3404" i="2"/>
  <c r="H3405" i="2" s="1"/>
  <c r="J3404" i="2"/>
  <c r="J3398" i="2"/>
  <c r="H3392" i="2"/>
  <c r="H3393" i="2" s="1"/>
  <c r="J3392" i="2"/>
  <c r="J3384" i="2"/>
  <c r="J3386" i="2" s="1"/>
  <c r="H3386" i="2"/>
  <c r="H3387" i="2" s="1"/>
  <c r="H3380" i="2"/>
  <c r="H3381" i="2" s="1"/>
  <c r="J3380" i="2"/>
  <c r="H3374" i="2"/>
  <c r="H3375" i="2" s="1"/>
  <c r="J3374" i="2"/>
  <c r="J3350" i="2"/>
  <c r="J3366" i="2"/>
  <c r="J3368" i="2" s="1"/>
  <c r="H3368" i="2"/>
  <c r="H3369" i="2" s="1"/>
  <c r="J3360" i="2"/>
  <c r="J3362" i="2" s="1"/>
  <c r="H3362" i="2"/>
  <c r="H3363" i="2" s="1"/>
  <c r="H3356" i="2"/>
  <c r="H3357" i="2" s="1"/>
  <c r="J3356" i="2"/>
  <c r="H3350" i="2"/>
  <c r="H3351" i="2" s="1"/>
  <c r="J3342" i="2"/>
  <c r="J3344" i="2" s="1"/>
  <c r="H3344" i="2"/>
  <c r="H3345" i="2" s="1"/>
  <c r="G3332" i="2"/>
  <c r="I3176" i="2"/>
  <c r="J4626" i="1"/>
  <c r="H3329" i="2"/>
  <c r="H3330" i="2" s="1"/>
  <c r="J3329" i="2"/>
  <c r="J3323" i="2"/>
  <c r="H3323" i="2"/>
  <c r="H3324" i="2" s="1"/>
  <c r="J3315" i="2"/>
  <c r="J3317" i="2" s="1"/>
  <c r="H3317" i="2"/>
  <c r="H3318" i="2" s="1"/>
  <c r="J3309" i="2"/>
  <c r="J3311" i="2" s="1"/>
  <c r="H3311" i="2"/>
  <c r="H3312" i="2" s="1"/>
  <c r="J3293" i="2"/>
  <c r="H3305" i="2"/>
  <c r="H3306" i="2" s="1"/>
  <c r="J3305" i="2"/>
  <c r="H3299" i="2"/>
  <c r="H3300" i="2" s="1"/>
  <c r="J3299" i="2"/>
  <c r="I3200" i="2"/>
  <c r="H3293" i="2"/>
  <c r="H3294" i="2" s="1"/>
  <c r="I3251" i="2"/>
  <c r="J3285" i="2"/>
  <c r="J3287" i="2" s="1"/>
  <c r="H3287" i="2"/>
  <c r="H3288" i="2" s="1"/>
  <c r="H3281" i="2"/>
  <c r="H3282" i="2" s="1"/>
  <c r="J3281" i="2"/>
  <c r="H3275" i="2"/>
  <c r="H3276" i="2" s="1"/>
  <c r="J3275" i="2"/>
  <c r="H3269" i="2"/>
  <c r="H3270" i="2" s="1"/>
  <c r="J3269" i="2"/>
  <c r="H3263" i="2"/>
  <c r="H3264" i="2" s="1"/>
  <c r="J3263" i="2"/>
  <c r="H3257" i="2"/>
  <c r="H3258" i="2" s="1"/>
  <c r="I3218" i="2"/>
  <c r="J3257" i="2"/>
  <c r="H3251" i="2"/>
  <c r="H3252" i="2" s="1"/>
  <c r="J3251" i="2"/>
  <c r="J3243" i="2"/>
  <c r="J3245" i="2" s="1"/>
  <c r="H3245" i="2"/>
  <c r="H3246" i="2" s="1"/>
  <c r="G3233" i="2"/>
  <c r="G3134" i="2"/>
  <c r="K4480" i="1"/>
  <c r="K4628" i="1"/>
  <c r="J4630" i="1" s="1"/>
  <c r="J5234" i="1"/>
  <c r="K5160" i="1"/>
  <c r="J5162" i="1" s="1"/>
  <c r="K4594" i="1"/>
  <c r="J5120" i="1"/>
  <c r="J4664" i="1"/>
  <c r="H3224" i="2"/>
  <c r="H3225" i="2" s="1"/>
  <c r="H3218" i="2"/>
  <c r="H3219" i="2" s="1"/>
  <c r="J3218" i="2"/>
  <c r="I3212" i="2"/>
  <c r="J3224" i="2"/>
  <c r="H3230" i="2"/>
  <c r="H3231" i="2" s="1"/>
  <c r="J3230" i="2"/>
  <c r="J3212" i="2"/>
  <c r="H3212" i="2"/>
  <c r="H3213" i="2" s="1"/>
  <c r="H3206" i="2"/>
  <c r="H3207" i="2" s="1"/>
  <c r="J3206" i="2"/>
  <c r="H3200" i="2"/>
  <c r="H3201" i="2" s="1"/>
  <c r="J3200" i="2"/>
  <c r="H3194" i="2"/>
  <c r="H3195" i="2" s="1"/>
  <c r="J3194" i="2"/>
  <c r="H3188" i="2"/>
  <c r="H3189" i="2" s="1"/>
  <c r="J3188" i="2"/>
  <c r="H3182" i="2"/>
  <c r="H3183" i="2" s="1"/>
  <c r="J3182" i="2"/>
  <c r="I3170" i="2"/>
  <c r="H3176" i="2"/>
  <c r="H3177" i="2" s="1"/>
  <c r="J3176" i="2"/>
  <c r="J3125" i="2"/>
  <c r="H3170" i="2"/>
  <c r="H3171" i="2" s="1"/>
  <c r="J3170" i="2"/>
  <c r="J3162" i="2"/>
  <c r="J3164" i="2" s="1"/>
  <c r="H3164" i="2"/>
  <c r="H3165" i="2" s="1"/>
  <c r="H3158" i="2"/>
  <c r="H3159" i="2" s="1"/>
  <c r="J3158" i="2"/>
  <c r="J3146" i="2"/>
  <c r="H3146" i="2"/>
  <c r="H3147" i="2" s="1"/>
  <c r="H3152" i="2"/>
  <c r="H3153" i="2" s="1"/>
  <c r="J3152" i="2"/>
  <c r="I2849" i="2"/>
  <c r="I2861" i="2"/>
  <c r="K4404" i="1"/>
  <c r="H3131" i="2"/>
  <c r="H3132" i="2" s="1"/>
  <c r="J3131" i="2"/>
  <c r="H3125" i="2"/>
  <c r="H3126" i="2" s="1"/>
  <c r="J3119" i="2"/>
  <c r="H3119" i="2"/>
  <c r="H3120" i="2" s="1"/>
  <c r="H3101" i="2"/>
  <c r="H3102" i="2" s="1"/>
  <c r="J3107" i="2"/>
  <c r="J3111" i="2"/>
  <c r="J3113" i="2" s="1"/>
  <c r="H3113" i="2"/>
  <c r="H3114" i="2" s="1"/>
  <c r="H3065" i="2"/>
  <c r="H3066" i="2" s="1"/>
  <c r="H3107" i="2"/>
  <c r="H3108" i="2" s="1"/>
  <c r="J3095" i="2"/>
  <c r="I3095" i="2"/>
  <c r="H3095" i="2"/>
  <c r="H3096" i="2" s="1"/>
  <c r="J3101" i="2"/>
  <c r="H3083" i="2"/>
  <c r="H3084" i="2" s="1"/>
  <c r="H3089" i="2"/>
  <c r="H3090" i="2" s="1"/>
  <c r="J3089" i="2"/>
  <c r="J3083" i="2"/>
  <c r="I3071" i="2"/>
  <c r="H3077" i="2"/>
  <c r="H3078" i="2" s="1"/>
  <c r="J3077" i="2"/>
  <c r="H3071" i="2"/>
  <c r="H3072" i="2" s="1"/>
  <c r="J3071" i="2"/>
  <c r="J3065" i="2"/>
  <c r="H3059" i="2"/>
  <c r="H3060" i="2" s="1"/>
  <c r="H3047" i="2"/>
  <c r="H3048" i="2" s="1"/>
  <c r="J3059" i="2"/>
  <c r="H3053" i="2"/>
  <c r="H3054" i="2" s="1"/>
  <c r="J3053" i="2"/>
  <c r="J3047" i="2"/>
  <c r="I3047" i="2"/>
  <c r="I2546" i="2"/>
  <c r="I2744" i="2"/>
  <c r="H719" i="2"/>
  <c r="H720" i="2" s="1"/>
  <c r="G3035" i="2"/>
  <c r="H3032" i="2"/>
  <c r="H3033" i="2" s="1"/>
  <c r="H3026" i="2"/>
  <c r="H3027" i="2" s="1"/>
  <c r="J3032" i="2"/>
  <c r="I3020" i="2"/>
  <c r="J3026" i="2"/>
  <c r="H3014" i="2"/>
  <c r="H3015" i="2" s="1"/>
  <c r="H3020" i="2"/>
  <c r="H3021" i="2" s="1"/>
  <c r="J3020" i="2"/>
  <c r="J3014" i="2"/>
  <c r="J3002" i="2"/>
  <c r="H3008" i="2"/>
  <c r="H3009" i="2" s="1"/>
  <c r="J3008" i="2"/>
  <c r="J2996" i="2"/>
  <c r="H3002" i="2"/>
  <c r="H3003" i="2" s="1"/>
  <c r="H2990" i="2"/>
  <c r="H2991" i="2" s="1"/>
  <c r="H2996" i="2"/>
  <c r="H2997" i="2" s="1"/>
  <c r="J2990" i="2"/>
  <c r="H2978" i="2"/>
  <c r="H2979" i="2" s="1"/>
  <c r="H2972" i="2"/>
  <c r="H2973" i="2" s="1"/>
  <c r="J2978" i="2"/>
  <c r="H2984" i="2"/>
  <c r="H2985" i="2" s="1"/>
  <c r="J2984" i="2"/>
  <c r="J2972" i="2"/>
  <c r="J2954" i="2"/>
  <c r="J2964" i="2"/>
  <c r="J2966" i="2" s="1"/>
  <c r="H2966" i="2"/>
  <c r="H2967" i="2" s="1"/>
  <c r="H2960" i="2"/>
  <c r="H2961" i="2" s="1"/>
  <c r="J2960" i="2"/>
  <c r="J2948" i="2"/>
  <c r="I2915" i="2"/>
  <c r="H2954" i="2"/>
  <c r="H2955" i="2" s="1"/>
  <c r="H2948" i="2"/>
  <c r="H2949" i="2" s="1"/>
  <c r="H2855" i="2"/>
  <c r="H2856" i="2" s="1"/>
  <c r="I2675" i="2"/>
  <c r="J2853" i="2"/>
  <c r="J2855" i="2" s="1"/>
  <c r="I2687" i="2"/>
  <c r="J2657" i="2"/>
  <c r="H2694" i="2"/>
  <c r="G2936" i="2"/>
  <c r="I2645" i="2"/>
  <c r="J4136" i="1"/>
  <c r="H2933" i="2"/>
  <c r="H2934" i="2" s="1"/>
  <c r="K4176" i="1"/>
  <c r="J2921" i="2"/>
  <c r="J2933" i="2"/>
  <c r="H2921" i="2"/>
  <c r="H2922" i="2" s="1"/>
  <c r="H2927" i="2"/>
  <c r="H2928" i="2" s="1"/>
  <c r="J2927" i="2"/>
  <c r="I2921" i="2"/>
  <c r="H2909" i="2"/>
  <c r="H2910" i="2" s="1"/>
  <c r="J2909" i="2"/>
  <c r="H2915" i="2"/>
  <c r="H2916" i="2" s="1"/>
  <c r="J2915" i="2"/>
  <c r="J2897" i="2"/>
  <c r="H2903" i="2"/>
  <c r="H2904" i="2" s="1"/>
  <c r="I2897" i="2"/>
  <c r="H2897" i="2"/>
  <c r="H2898" i="2" s="1"/>
  <c r="J2903" i="2"/>
  <c r="H2885" i="2"/>
  <c r="H2886" i="2" s="1"/>
  <c r="J2889" i="2"/>
  <c r="J2891" i="2" s="1"/>
  <c r="H2891" i="2"/>
  <c r="H2892" i="2" s="1"/>
  <c r="I2804" i="2"/>
  <c r="I2873" i="2"/>
  <c r="J2885" i="2"/>
  <c r="H2867" i="2"/>
  <c r="H2868" i="2" s="1"/>
  <c r="H2879" i="2"/>
  <c r="H2880" i="2" s="1"/>
  <c r="J2879" i="2"/>
  <c r="J2867" i="2"/>
  <c r="H2873" i="2"/>
  <c r="H2874" i="2" s="1"/>
  <c r="J2873" i="2"/>
  <c r="H2861" i="2"/>
  <c r="H2862" i="2" s="1"/>
  <c r="J2861" i="2"/>
  <c r="H2849" i="2"/>
  <c r="H2850" i="2" s="1"/>
  <c r="J2849" i="2"/>
  <c r="I2594" i="2"/>
  <c r="I2816" i="2"/>
  <c r="G2738" i="2"/>
  <c r="G2837" i="2"/>
  <c r="H2705" i="2"/>
  <c r="H2706" i="2" s="1"/>
  <c r="I2717" i="2"/>
  <c r="H2804" i="2"/>
  <c r="H2805" i="2" s="1"/>
  <c r="J2834" i="2"/>
  <c r="H2774" i="2"/>
  <c r="H2775" i="2" s="1"/>
  <c r="H2816" i="2"/>
  <c r="H2817" i="2" s="1"/>
  <c r="H2834" i="2"/>
  <c r="H2835" i="2" s="1"/>
  <c r="H2828" i="2"/>
  <c r="H2829" i="2" s="1"/>
  <c r="J2828" i="2"/>
  <c r="J2822" i="2"/>
  <c r="H2822" i="2"/>
  <c r="H2823" i="2" s="1"/>
  <c r="J2816" i="2"/>
  <c r="J2804" i="2"/>
  <c r="H2810" i="2"/>
  <c r="H2811" i="2" s="1"/>
  <c r="I2810" i="2"/>
  <c r="J2810" i="2"/>
  <c r="H2798" i="2"/>
  <c r="H2799" i="2" s="1"/>
  <c r="J2798" i="2"/>
  <c r="J2790" i="2"/>
  <c r="J2792" i="2" s="1"/>
  <c r="H2792" i="2"/>
  <c r="H2793" i="2" s="1"/>
  <c r="H2780" i="2"/>
  <c r="H2781" i="2" s="1"/>
  <c r="J2784" i="2"/>
  <c r="J2786" i="2" s="1"/>
  <c r="H2786" i="2"/>
  <c r="H2787" i="2" s="1"/>
  <c r="I2774" i="2"/>
  <c r="J2780" i="2"/>
  <c r="J2774" i="2"/>
  <c r="I2768" i="2"/>
  <c r="H2768" i="2"/>
  <c r="H2769" i="2" s="1"/>
  <c r="H2750" i="2"/>
  <c r="H2751" i="2" s="1"/>
  <c r="J2768" i="2"/>
  <c r="J2760" i="2"/>
  <c r="J2762" i="2" s="1"/>
  <c r="H2762" i="2"/>
  <c r="H2763" i="2" s="1"/>
  <c r="J2750" i="2"/>
  <c r="H2756" i="2"/>
  <c r="H2757" i="2" s="1"/>
  <c r="J2756" i="2"/>
  <c r="I2681" i="2"/>
  <c r="J3908" i="1"/>
  <c r="H2735" i="2"/>
  <c r="H2736" i="2" s="1"/>
  <c r="H2717" i="2"/>
  <c r="H2718" i="2" s="1"/>
  <c r="H2711" i="2"/>
  <c r="H2712" i="2" s="1"/>
  <c r="H2699" i="2"/>
  <c r="H2700" i="2" s="1"/>
  <c r="I2699" i="2"/>
  <c r="H2681" i="2"/>
  <c r="H2682" i="2" s="1"/>
  <c r="I2669" i="2"/>
  <c r="J2669" i="2"/>
  <c r="H2669" i="2"/>
  <c r="H2670" i="2" s="1"/>
  <c r="I2735" i="2"/>
  <c r="J2727" i="2"/>
  <c r="J2729" i="2" s="1"/>
  <c r="H2729" i="2"/>
  <c r="H2730" i="2" s="1"/>
  <c r="J2721" i="2"/>
  <c r="J2723" i="2" s="1"/>
  <c r="H2723" i="2"/>
  <c r="H2724" i="2" s="1"/>
  <c r="J2685" i="2"/>
  <c r="J2687" i="2" s="1"/>
  <c r="H2687" i="2"/>
  <c r="H2688" i="2" s="1"/>
  <c r="H2675" i="2"/>
  <c r="H2676" i="2" s="1"/>
  <c r="I1556" i="2"/>
  <c r="J2661" i="2"/>
  <c r="J2663" i="2" s="1"/>
  <c r="H2663" i="2"/>
  <c r="H2664" i="2" s="1"/>
  <c r="I2651" i="2"/>
  <c r="H2657" i="2"/>
  <c r="H2658" i="2" s="1"/>
  <c r="J2649" i="2"/>
  <c r="J2651" i="2" s="1"/>
  <c r="H2651" i="2"/>
  <c r="H2652" i="2" s="1"/>
  <c r="G2639" i="2"/>
  <c r="I2624" i="2"/>
  <c r="I179" i="2"/>
  <c r="J2715" i="2"/>
  <c r="J2717" i="2" s="1"/>
  <c r="I2465" i="2"/>
  <c r="J2703" i="2"/>
  <c r="J2705" i="2" s="1"/>
  <c r="I2000" i="2"/>
  <c r="J2697" i="2"/>
  <c r="J2699" i="2" s="1"/>
  <c r="J2679" i="2"/>
  <c r="J2681" i="2" s="1"/>
  <c r="J2673" i="2"/>
  <c r="J2675" i="2" s="1"/>
  <c r="I299" i="2"/>
  <c r="H299" i="2"/>
  <c r="H300" i="2" s="1"/>
  <c r="J2733" i="2"/>
  <c r="J2735" i="2" s="1"/>
  <c r="J2709" i="2"/>
  <c r="J2711" i="2" s="1"/>
  <c r="J2691" i="2"/>
  <c r="J2693" i="2" s="1"/>
  <c r="H2426" i="2"/>
  <c r="H2427" i="2" s="1"/>
  <c r="I2636" i="2"/>
  <c r="H2432" i="2"/>
  <c r="H2433" i="2" s="1"/>
  <c r="H2636" i="2"/>
  <c r="H2637" i="2" s="1"/>
  <c r="J2636" i="2"/>
  <c r="H2630" i="2"/>
  <c r="H2631" i="2" s="1"/>
  <c r="J2630" i="2"/>
  <c r="H2624" i="2"/>
  <c r="H2625" i="2" s="1"/>
  <c r="J2624" i="2"/>
  <c r="H2618" i="2"/>
  <c r="H2619" i="2" s="1"/>
  <c r="J2618" i="2"/>
  <c r="H2612" i="2"/>
  <c r="H2613" i="2" s="1"/>
  <c r="H2600" i="2"/>
  <c r="H2601" i="2" s="1"/>
  <c r="J2612" i="2"/>
  <c r="J2600" i="2"/>
  <c r="H2606" i="2"/>
  <c r="H2607" i="2" s="1"/>
  <c r="J2606" i="2"/>
  <c r="J2594" i="2"/>
  <c r="H2594" i="2"/>
  <c r="H2595" i="2" s="1"/>
  <c r="J2586" i="2"/>
  <c r="J2588" i="2" s="1"/>
  <c r="H2588" i="2"/>
  <c r="H2589" i="2" s="1"/>
  <c r="J2576" i="2"/>
  <c r="H2582" i="2"/>
  <c r="H2583" i="2" s="1"/>
  <c r="I2576" i="2"/>
  <c r="H2576" i="2"/>
  <c r="H2577" i="2" s="1"/>
  <c r="J2582" i="2"/>
  <c r="J2570" i="2"/>
  <c r="H2570" i="2"/>
  <c r="H2571" i="2" s="1"/>
  <c r="J2562" i="2"/>
  <c r="J2564" i="2" s="1"/>
  <c r="H2564" i="2"/>
  <c r="H2565" i="2" s="1"/>
  <c r="H2558" i="2"/>
  <c r="H2559" i="2" s="1"/>
  <c r="J2558" i="2"/>
  <c r="H2552" i="2"/>
  <c r="H2553" i="2" s="1"/>
  <c r="J2552" i="2"/>
  <c r="G2540" i="2"/>
  <c r="I2525" i="2"/>
  <c r="I2519" i="2"/>
  <c r="J2535" i="2"/>
  <c r="J2537" i="2" s="1"/>
  <c r="H2537" i="2"/>
  <c r="H2538" i="2" s="1"/>
  <c r="H2525" i="2"/>
  <c r="H2526" i="2" s="1"/>
  <c r="H2531" i="2"/>
  <c r="H2532" i="2" s="1"/>
  <c r="J2531" i="2"/>
  <c r="I2501" i="2"/>
  <c r="J2525" i="2"/>
  <c r="H2501" i="2"/>
  <c r="H2502" i="2" s="1"/>
  <c r="H2519" i="2"/>
  <c r="H2520" i="2" s="1"/>
  <c r="J2519" i="2"/>
  <c r="J2511" i="2"/>
  <c r="J2513" i="2" s="1"/>
  <c r="H2513" i="2"/>
  <c r="H2514" i="2" s="1"/>
  <c r="J2501" i="2"/>
  <c r="H2507" i="2"/>
  <c r="H2508" i="2" s="1"/>
  <c r="J2507" i="2"/>
  <c r="I2495" i="2"/>
  <c r="I2297" i="2"/>
  <c r="H2495" i="2"/>
  <c r="H2496" i="2" s="1"/>
  <c r="J2495" i="2"/>
  <c r="H2483" i="2"/>
  <c r="H2484" i="2" s="1"/>
  <c r="J2471" i="2"/>
  <c r="I2477" i="2"/>
  <c r="J2487" i="2"/>
  <c r="J2489" i="2" s="1"/>
  <c r="H2489" i="2"/>
  <c r="H2490" i="2" s="1"/>
  <c r="H2471" i="2"/>
  <c r="H2472" i="2" s="1"/>
  <c r="J2483" i="2"/>
  <c r="J2477" i="2"/>
  <c r="H2477" i="2"/>
  <c r="H2478" i="2" s="1"/>
  <c r="H2465" i="2"/>
  <c r="H2466" i="2" s="1"/>
  <c r="J2465" i="2"/>
  <c r="H2459" i="2"/>
  <c r="H2460" i="2" s="1"/>
  <c r="J2459" i="2"/>
  <c r="H2453" i="2"/>
  <c r="H2454" i="2" s="1"/>
  <c r="H1919" i="2"/>
  <c r="H1920" i="2" s="1"/>
  <c r="J2453" i="2"/>
  <c r="J2414" i="2"/>
  <c r="G2441" i="2"/>
  <c r="J2372" i="2"/>
  <c r="J2396" i="2"/>
  <c r="I2420" i="2"/>
  <c r="H2438" i="2"/>
  <c r="H2439" i="2" s="1"/>
  <c r="J2438" i="2"/>
  <c r="J2390" i="2"/>
  <c r="H2384" i="2"/>
  <c r="H2385" i="2" s="1"/>
  <c r="J2360" i="2"/>
  <c r="I2432" i="2"/>
  <c r="I2390" i="2"/>
  <c r="H2396" i="2"/>
  <c r="H2397" i="2" s="1"/>
  <c r="J2408" i="2"/>
  <c r="J2418" i="2"/>
  <c r="J2420" i="2" s="1"/>
  <c r="H2420" i="2"/>
  <c r="H2421" i="2" s="1"/>
  <c r="H2378" i="2"/>
  <c r="H2379" i="2" s="1"/>
  <c r="H2402" i="2"/>
  <c r="H2403" i="2" s="1"/>
  <c r="I2366" i="2"/>
  <c r="I2372" i="2"/>
  <c r="I2396" i="2"/>
  <c r="H2414" i="2"/>
  <c r="H2415" i="2" s="1"/>
  <c r="I2339" i="2"/>
  <c r="I2414" i="2"/>
  <c r="H2408" i="2"/>
  <c r="H2409" i="2" s="1"/>
  <c r="H2390" i="2"/>
  <c r="H2391" i="2" s="1"/>
  <c r="H2354" i="2"/>
  <c r="H2355" i="2" s="1"/>
  <c r="J2366" i="2"/>
  <c r="I2402" i="2"/>
  <c r="I2384" i="2"/>
  <c r="H2372" i="2"/>
  <c r="H2373" i="2" s="1"/>
  <c r="I2378" i="2"/>
  <c r="I2360" i="2"/>
  <c r="H2366" i="2"/>
  <c r="H2367" i="2" s="1"/>
  <c r="H2360" i="2"/>
  <c r="H2361" i="2" s="1"/>
  <c r="I2354" i="2"/>
  <c r="I2075" i="2"/>
  <c r="I2210" i="2"/>
  <c r="I1958" i="2"/>
  <c r="I2174" i="2"/>
  <c r="I2228" i="2"/>
  <c r="I2255" i="2"/>
  <c r="I2192" i="2"/>
  <c r="J2321" i="2"/>
  <c r="G2342" i="2"/>
  <c r="I2321" i="2"/>
  <c r="I1994" i="2"/>
  <c r="I2111" i="2"/>
  <c r="J2430" i="2"/>
  <c r="J2432" i="2" s="1"/>
  <c r="J2424" i="2"/>
  <c r="J2426" i="2" s="1"/>
  <c r="J2400" i="2"/>
  <c r="J2402" i="2" s="1"/>
  <c r="J2382" i="2"/>
  <c r="J2384" i="2" s="1"/>
  <c r="J2376" i="2"/>
  <c r="J2378" i="2" s="1"/>
  <c r="I2222" i="2"/>
  <c r="H2321" i="2"/>
  <c r="H2322" i="2" s="1"/>
  <c r="J2352" i="2"/>
  <c r="J2354" i="2" s="1"/>
  <c r="I1919" i="2"/>
  <c r="I2063" i="2"/>
  <c r="I2012" i="2"/>
  <c r="J3524" i="1"/>
  <c r="I2327" i="2"/>
  <c r="H2339" i="2"/>
  <c r="H2340" i="2" s="1"/>
  <c r="H2327" i="2"/>
  <c r="H2328" i="2" s="1"/>
  <c r="J2339" i="2"/>
  <c r="J2331" i="2"/>
  <c r="J2333" i="2" s="1"/>
  <c r="H2333" i="2"/>
  <c r="H2334" i="2" s="1"/>
  <c r="J2327" i="2"/>
  <c r="H2315" i="2"/>
  <c r="H2316" i="2" s="1"/>
  <c r="J2309" i="2"/>
  <c r="H2309" i="2"/>
  <c r="H2310" i="2" s="1"/>
  <c r="J2315" i="2"/>
  <c r="J2301" i="2"/>
  <c r="J2303" i="2" s="1"/>
  <c r="H2303" i="2"/>
  <c r="H2304" i="2" s="1"/>
  <c r="J1034" i="2"/>
  <c r="H2297" i="2"/>
  <c r="H2298" i="2" s="1"/>
  <c r="J2297" i="2"/>
  <c r="I1877" i="2"/>
  <c r="I1925" i="2"/>
  <c r="H2261" i="2"/>
  <c r="H2262" i="2" s="1"/>
  <c r="H2291" i="2"/>
  <c r="H2292" i="2" s="1"/>
  <c r="J2291" i="2"/>
  <c r="J2283" i="2"/>
  <c r="J2285" i="2" s="1"/>
  <c r="H2285" i="2"/>
  <c r="H2286" i="2" s="1"/>
  <c r="I2267" i="2"/>
  <c r="J2277" i="2"/>
  <c r="J2279" i="2" s="1"/>
  <c r="H2279" i="2"/>
  <c r="H2280" i="2" s="1"/>
  <c r="J2261" i="2"/>
  <c r="H2273" i="2"/>
  <c r="H2274" i="2" s="1"/>
  <c r="J2255" i="2"/>
  <c r="J2273" i="2"/>
  <c r="H2267" i="2"/>
  <c r="H2268" i="2" s="1"/>
  <c r="J2267" i="2"/>
  <c r="H2255" i="2"/>
  <c r="H2256" i="2" s="1"/>
  <c r="H1931" i="2"/>
  <c r="H1932" i="2" s="1"/>
  <c r="H2063" i="2"/>
  <c r="H2064" i="2" s="1"/>
  <c r="J4436" i="1"/>
  <c r="J4512" i="1"/>
  <c r="K4252" i="1"/>
  <c r="J3452" i="1"/>
  <c r="J3752" i="1"/>
  <c r="J3600" i="1"/>
  <c r="K3796" i="1"/>
  <c r="G2243" i="2"/>
  <c r="J2238" i="2"/>
  <c r="J2240" i="2" s="1"/>
  <c r="H2240" i="2"/>
  <c r="H2241" i="2" s="1"/>
  <c r="I305" i="2"/>
  <c r="J2232" i="2"/>
  <c r="J2234" i="2" s="1"/>
  <c r="H2234" i="2"/>
  <c r="H2235" i="2" s="1"/>
  <c r="H2228" i="2"/>
  <c r="H2229" i="2" s="1"/>
  <c r="J2228" i="2"/>
  <c r="H2216" i="2"/>
  <c r="H2217" i="2" s="1"/>
  <c r="J2220" i="2"/>
  <c r="J2222" i="2" s="1"/>
  <c r="H2222" i="2"/>
  <c r="H2223" i="2" s="1"/>
  <c r="J2216" i="2"/>
  <c r="H2210" i="2"/>
  <c r="H2211" i="2" s="1"/>
  <c r="J2210" i="2"/>
  <c r="H2204" i="2"/>
  <c r="H2205" i="2" s="1"/>
  <c r="J2204" i="2"/>
  <c r="J2196" i="2"/>
  <c r="J2198" i="2" s="1"/>
  <c r="H2198" i="2"/>
  <c r="H2199" i="2" s="1"/>
  <c r="H2192" i="2"/>
  <c r="H2193" i="2" s="1"/>
  <c r="J2192" i="2"/>
  <c r="J2186" i="2"/>
  <c r="H2186" i="2"/>
  <c r="H2187" i="2" s="1"/>
  <c r="H2174" i="2"/>
  <c r="H2175" i="2" s="1"/>
  <c r="J2174" i="2"/>
  <c r="H2180" i="2"/>
  <c r="H2181" i="2" s="1"/>
  <c r="J2180" i="2"/>
  <c r="J2168" i="2"/>
  <c r="I2123" i="2"/>
  <c r="H2168" i="2"/>
  <c r="H2169" i="2" s="1"/>
  <c r="I2156" i="2"/>
  <c r="H2162" i="2"/>
  <c r="H2163" i="2" s="1"/>
  <c r="J2162" i="2"/>
  <c r="J2154" i="2"/>
  <c r="J2156" i="2" s="1"/>
  <c r="H2156" i="2"/>
  <c r="H2157" i="2" s="1"/>
  <c r="I1838" i="2"/>
  <c r="I2093" i="2"/>
  <c r="I1808" i="2"/>
  <c r="I1721" i="2"/>
  <c r="H2087" i="2"/>
  <c r="H2088" i="2" s="1"/>
  <c r="I1820" i="2"/>
  <c r="G2045" i="2"/>
  <c r="I1901" i="2"/>
  <c r="J3258" i="1"/>
  <c r="K3260" i="1" s="1"/>
  <c r="J3262" i="1" s="1"/>
  <c r="H2141" i="2"/>
  <c r="H2142" i="2" s="1"/>
  <c r="J2141" i="2"/>
  <c r="H2135" i="2"/>
  <c r="H2136" i="2" s="1"/>
  <c r="J2135" i="2"/>
  <c r="I2129" i="2"/>
  <c r="H2117" i="2"/>
  <c r="H2118" i="2" s="1"/>
  <c r="G2144" i="2"/>
  <c r="H2129" i="2"/>
  <c r="H2130" i="2" s="1"/>
  <c r="H2123" i="2"/>
  <c r="H2124" i="2" s="1"/>
  <c r="J2129" i="2"/>
  <c r="J2123" i="2"/>
  <c r="J2111" i="2"/>
  <c r="H2111" i="2"/>
  <c r="H2112" i="2" s="1"/>
  <c r="J2117" i="2"/>
  <c r="I2105" i="2"/>
  <c r="H2105" i="2"/>
  <c r="H2106" i="2" s="1"/>
  <c r="J2105" i="2"/>
  <c r="H2057" i="2"/>
  <c r="H2058" i="2" s="1"/>
  <c r="H2099" i="2"/>
  <c r="H2100" i="2" s="1"/>
  <c r="J2099" i="2"/>
  <c r="J2055" i="2"/>
  <c r="J2057" i="2" s="1"/>
  <c r="J2087" i="2"/>
  <c r="H2093" i="2"/>
  <c r="H2094" i="2" s="1"/>
  <c r="J2093" i="2"/>
  <c r="H2081" i="2"/>
  <c r="H2082" i="2" s="1"/>
  <c r="J2081" i="2"/>
  <c r="H2069" i="2"/>
  <c r="H2070" i="2" s="1"/>
  <c r="J2069" i="2"/>
  <c r="H2075" i="2"/>
  <c r="H2076" i="2" s="1"/>
  <c r="J2075" i="2"/>
  <c r="J2063" i="2"/>
  <c r="I1982" i="2"/>
  <c r="H2042" i="2"/>
  <c r="H2043" i="2" s="1"/>
  <c r="J2036" i="2"/>
  <c r="H2036" i="2"/>
  <c r="H2037" i="2" s="1"/>
  <c r="J2042" i="2"/>
  <c r="H2030" i="2"/>
  <c r="H2031" i="2" s="1"/>
  <c r="J2030" i="2"/>
  <c r="J2022" i="2"/>
  <c r="J2024" i="2" s="1"/>
  <c r="H2024" i="2"/>
  <c r="H2025" i="2" s="1"/>
  <c r="H1580" i="2"/>
  <c r="H1581" i="2" s="1"/>
  <c r="H2018" i="2"/>
  <c r="H2019" i="2" s="1"/>
  <c r="J2018" i="2"/>
  <c r="H2012" i="2"/>
  <c r="H2013" i="2" s="1"/>
  <c r="J2012" i="2"/>
  <c r="H2006" i="2"/>
  <c r="H2007" i="2" s="1"/>
  <c r="J2006" i="2"/>
  <c r="H2000" i="2"/>
  <c r="H2001" i="2" s="1"/>
  <c r="H1970" i="2"/>
  <c r="H1971" i="2" s="1"/>
  <c r="J2000" i="2"/>
  <c r="J1970" i="2"/>
  <c r="H1994" i="2"/>
  <c r="H1995" i="2" s="1"/>
  <c r="J1994" i="2"/>
  <c r="H1988" i="2"/>
  <c r="H1989" i="2" s="1"/>
  <c r="J1988" i="2"/>
  <c r="I1760" i="2"/>
  <c r="H1982" i="2"/>
  <c r="H1983" i="2" s="1"/>
  <c r="J1982" i="2"/>
  <c r="J1974" i="2"/>
  <c r="J1976" i="2" s="1"/>
  <c r="H1976" i="2"/>
  <c r="H1977" i="2" s="1"/>
  <c r="J1958" i="2"/>
  <c r="H1964" i="2"/>
  <c r="H1965" i="2" s="1"/>
  <c r="J1964" i="2"/>
  <c r="H1958" i="2"/>
  <c r="H1959" i="2" s="1"/>
  <c r="H992" i="2"/>
  <c r="H993" i="2" s="1"/>
  <c r="I1685" i="2"/>
  <c r="H1943" i="2"/>
  <c r="H1944" i="2" s="1"/>
  <c r="J1943" i="2"/>
  <c r="G1946" i="2"/>
  <c r="J1937" i="2"/>
  <c r="J1931" i="2"/>
  <c r="H1937" i="2"/>
  <c r="H1938" i="2" s="1"/>
  <c r="H1925" i="2"/>
  <c r="H1926" i="2" s="1"/>
  <c r="H1802" i="2"/>
  <c r="H1803" i="2" s="1"/>
  <c r="J1925" i="2"/>
  <c r="J1919" i="2"/>
  <c r="I1907" i="2"/>
  <c r="H1907" i="2"/>
  <c r="H1908" i="2" s="1"/>
  <c r="J1907" i="2"/>
  <c r="H1913" i="2"/>
  <c r="H1914" i="2" s="1"/>
  <c r="J1913" i="2"/>
  <c r="H1901" i="2"/>
  <c r="H1902" i="2" s="1"/>
  <c r="I1517" i="2"/>
  <c r="J1901" i="2"/>
  <c r="I1370" i="2"/>
  <c r="H1895" i="2"/>
  <c r="H1896" i="2" s="1"/>
  <c r="J1895" i="2"/>
  <c r="J1883" i="2"/>
  <c r="J1889" i="2"/>
  <c r="H1889" i="2"/>
  <c r="H1890" i="2" s="1"/>
  <c r="J1877" i="2"/>
  <c r="H1883" i="2"/>
  <c r="H1884" i="2" s="1"/>
  <c r="H1877" i="2"/>
  <c r="H1878" i="2" s="1"/>
  <c r="H1865" i="2"/>
  <c r="H1866" i="2" s="1"/>
  <c r="H1871" i="2"/>
  <c r="H1872" i="2" s="1"/>
  <c r="I1859" i="2"/>
  <c r="J1871" i="2"/>
  <c r="J1865" i="2"/>
  <c r="H1859" i="2"/>
  <c r="H1860" i="2" s="1"/>
  <c r="J1859" i="2"/>
  <c r="I1691" i="2"/>
  <c r="H929" i="2"/>
  <c r="H930" i="2" s="1"/>
  <c r="H1808" i="2"/>
  <c r="H1809" i="2" s="1"/>
  <c r="I1232" i="2"/>
  <c r="H392" i="2"/>
  <c r="H393" i="2" s="1"/>
  <c r="I1754" i="2"/>
  <c r="H1832" i="2"/>
  <c r="H1833" i="2" s="1"/>
  <c r="H1844" i="2"/>
  <c r="H1845" i="2" s="1"/>
  <c r="G1847" i="2"/>
  <c r="J1844" i="2"/>
  <c r="H1838" i="2"/>
  <c r="H1839" i="2" s="1"/>
  <c r="J1838" i="2"/>
  <c r="I1832" i="2"/>
  <c r="J1824" i="2"/>
  <c r="J1826" i="2" s="1"/>
  <c r="H1826" i="2"/>
  <c r="H1827" i="2" s="1"/>
  <c r="H1820" i="2"/>
  <c r="H1821" i="2" s="1"/>
  <c r="J1820" i="2"/>
  <c r="J1808" i="2"/>
  <c r="J1812" i="2"/>
  <c r="J1814" i="2" s="1"/>
  <c r="H1814" i="2"/>
  <c r="H1815" i="2" s="1"/>
  <c r="J1802" i="2"/>
  <c r="J1796" i="2"/>
  <c r="J1790" i="2"/>
  <c r="H1796" i="2"/>
  <c r="H1797" i="2" s="1"/>
  <c r="I1772" i="2"/>
  <c r="H1790" i="2"/>
  <c r="H1791" i="2" s="1"/>
  <c r="J1782" i="2"/>
  <c r="J1784" i="2" s="1"/>
  <c r="H1784" i="2"/>
  <c r="H1785" i="2" s="1"/>
  <c r="J1766" i="2"/>
  <c r="H1772" i="2"/>
  <c r="H1773" i="2" s="1"/>
  <c r="J1772" i="2"/>
  <c r="H1778" i="2"/>
  <c r="H1779" i="2" s="1"/>
  <c r="J1778" i="2"/>
  <c r="I1766" i="2"/>
  <c r="H1766" i="2"/>
  <c r="H1767" i="2" s="1"/>
  <c r="H1760" i="2"/>
  <c r="J1760" i="2"/>
  <c r="I1505" i="2"/>
  <c r="J2840" i="1"/>
  <c r="G1748" i="2"/>
  <c r="J1697" i="2"/>
  <c r="H1745" i="2"/>
  <c r="H1746" i="2" s="1"/>
  <c r="J1745" i="2"/>
  <c r="H1721" i="2"/>
  <c r="H1722" i="2" s="1"/>
  <c r="J1737" i="2"/>
  <c r="J1739" i="2" s="1"/>
  <c r="H1739" i="2"/>
  <c r="H1740" i="2" s="1"/>
  <c r="J1727" i="2"/>
  <c r="J1731" i="2"/>
  <c r="J1733" i="2" s="1"/>
  <c r="H1733" i="2"/>
  <c r="H1734" i="2" s="1"/>
  <c r="H1727" i="2"/>
  <c r="H1728" i="2" s="1"/>
  <c r="I1715" i="2"/>
  <c r="J1721" i="2"/>
  <c r="H1703" i="2"/>
  <c r="H1704" i="2" s="1"/>
  <c r="J1715" i="2"/>
  <c r="H1715" i="2"/>
  <c r="H1716" i="2" s="1"/>
  <c r="J1707" i="2"/>
  <c r="J1709" i="2" s="1"/>
  <c r="H1709" i="2"/>
  <c r="H1710" i="2" s="1"/>
  <c r="H1697" i="2"/>
  <c r="H1698" i="2" s="1"/>
  <c r="J1703" i="2"/>
  <c r="H1691" i="2"/>
  <c r="H1692" i="2" s="1"/>
  <c r="J1691" i="2"/>
  <c r="H1685" i="2"/>
  <c r="H1686" i="2" s="1"/>
  <c r="J1685" i="2"/>
  <c r="H1679" i="2"/>
  <c r="H1680" i="2" s="1"/>
  <c r="J1679" i="2"/>
  <c r="I1673" i="2"/>
  <c r="H1673" i="2"/>
  <c r="H1674" i="2" s="1"/>
  <c r="J1673" i="2"/>
  <c r="J1665" i="2"/>
  <c r="J1667" i="2" s="1"/>
  <c r="H1667" i="2"/>
  <c r="H1668" i="2" s="1"/>
  <c r="J1659" i="2"/>
  <c r="J1661" i="2" s="1"/>
  <c r="H1661" i="2"/>
  <c r="H1307" i="2"/>
  <c r="H1308" i="2" s="1"/>
  <c r="G1649" i="2"/>
  <c r="I1646" i="2"/>
  <c r="H1646" i="2"/>
  <c r="H1647" i="2" s="1"/>
  <c r="J1646" i="2"/>
  <c r="J1638" i="2"/>
  <c r="J1640" i="2" s="1"/>
  <c r="H1640" i="2"/>
  <c r="H1641" i="2" s="1"/>
  <c r="J1632" i="2"/>
  <c r="J1634" i="2" s="1"/>
  <c r="H1634" i="2"/>
  <c r="H1635" i="2" s="1"/>
  <c r="I1616" i="2"/>
  <c r="H1628" i="2"/>
  <c r="H1629" i="2" s="1"/>
  <c r="J1628" i="2"/>
  <c r="I1622" i="2"/>
  <c r="J1622" i="2"/>
  <c r="H1622" i="2"/>
  <c r="H1623" i="2" s="1"/>
  <c r="I1586" i="2"/>
  <c r="H1616" i="2"/>
  <c r="H1617" i="2" s="1"/>
  <c r="H1604" i="2"/>
  <c r="H1605" i="2" s="1"/>
  <c r="J1616" i="2"/>
  <c r="J1608" i="2"/>
  <c r="J1610" i="2" s="1"/>
  <c r="H1610" i="2"/>
  <c r="H1611" i="2" s="1"/>
  <c r="H1598" i="2"/>
  <c r="H1599" i="2" s="1"/>
  <c r="J1604" i="2"/>
  <c r="J1598" i="2"/>
  <c r="J1590" i="2"/>
  <c r="J1592" i="2" s="1"/>
  <c r="H1592" i="2"/>
  <c r="H1593" i="2" s="1"/>
  <c r="H1586" i="2"/>
  <c r="H1587" i="2" s="1"/>
  <c r="J1586" i="2"/>
  <c r="J1580" i="2"/>
  <c r="H1574" i="2"/>
  <c r="H1575" i="2" s="1"/>
  <c r="J1574" i="2"/>
  <c r="J1566" i="2"/>
  <c r="J1568" i="2" s="1"/>
  <c r="H1568" i="2"/>
  <c r="H1569" i="2" s="1"/>
  <c r="H1463" i="2"/>
  <c r="H1464" i="2" s="1"/>
  <c r="J1560" i="2"/>
  <c r="J1562" i="2" s="1"/>
  <c r="H1562" i="2"/>
  <c r="H1424" i="2"/>
  <c r="H1425" i="2" s="1"/>
  <c r="H1547" i="2"/>
  <c r="H1548" i="2" s="1"/>
  <c r="J1547" i="2"/>
  <c r="H1517" i="2"/>
  <c r="H1518" i="2" s="1"/>
  <c r="G1550" i="2"/>
  <c r="H1523" i="2"/>
  <c r="H1524" i="2" s="1"/>
  <c r="H1541" i="2"/>
  <c r="H1542" i="2" s="1"/>
  <c r="J1541" i="2"/>
  <c r="J1533" i="2"/>
  <c r="J1535" i="2" s="1"/>
  <c r="H1535" i="2"/>
  <c r="H1536" i="2" s="1"/>
  <c r="J1529" i="2"/>
  <c r="H1529" i="2"/>
  <c r="H1530" i="2" s="1"/>
  <c r="J1523" i="2"/>
  <c r="I1376" i="2"/>
  <c r="J1505" i="2"/>
  <c r="I1406" i="2"/>
  <c r="H1505" i="2"/>
  <c r="H1506" i="2" s="1"/>
  <c r="J1517" i="2"/>
  <c r="J1499" i="2"/>
  <c r="J1509" i="2"/>
  <c r="J1511" i="2" s="1"/>
  <c r="H1511" i="2"/>
  <c r="H1512" i="2" s="1"/>
  <c r="H1499" i="2"/>
  <c r="H1500" i="2" s="1"/>
  <c r="H1493" i="2"/>
  <c r="H1494" i="2" s="1"/>
  <c r="J1493" i="2"/>
  <c r="J1485" i="2"/>
  <c r="J1487" i="2" s="1"/>
  <c r="H1487" i="2"/>
  <c r="H1488" i="2" s="1"/>
  <c r="H1481" i="2"/>
  <c r="H1482" i="2" s="1"/>
  <c r="J1463" i="2"/>
  <c r="I1424" i="2"/>
  <c r="I1430" i="2"/>
  <c r="J1481" i="2"/>
  <c r="H1475" i="2"/>
  <c r="H1476" i="2" s="1"/>
  <c r="J1475" i="2"/>
  <c r="J1467" i="2"/>
  <c r="J1469" i="2" s="1"/>
  <c r="H1469" i="2"/>
  <c r="H1470" i="2" s="1"/>
  <c r="H428" i="2"/>
  <c r="H429" i="2" s="1"/>
  <c r="J446" i="2"/>
  <c r="J812" i="2"/>
  <c r="I1283" i="2"/>
  <c r="I1343" i="2"/>
  <c r="J1448" i="2"/>
  <c r="G1451" i="2"/>
  <c r="H1394" i="2"/>
  <c r="H1395" i="2" s="1"/>
  <c r="H1418" i="2"/>
  <c r="H1419" i="2" s="1"/>
  <c r="H1448" i="2"/>
  <c r="H1449" i="2" s="1"/>
  <c r="H1442" i="2"/>
  <c r="H1443" i="2" s="1"/>
  <c r="J1442" i="2"/>
  <c r="J1434" i="2"/>
  <c r="J1436" i="2" s="1"/>
  <c r="H1436" i="2"/>
  <c r="H1437" i="2" s="1"/>
  <c r="H1430" i="2"/>
  <c r="H1431" i="2" s="1"/>
  <c r="J1430" i="2"/>
  <c r="J1394" i="2"/>
  <c r="J1424" i="2"/>
  <c r="J1406" i="2"/>
  <c r="J1418" i="2"/>
  <c r="J1410" i="2"/>
  <c r="J1412" i="2" s="1"/>
  <c r="H1412" i="2"/>
  <c r="H1413" i="2" s="1"/>
  <c r="H1406" i="2"/>
  <c r="H1407" i="2" s="1"/>
  <c r="H1400" i="2"/>
  <c r="H1401" i="2" s="1"/>
  <c r="J1400" i="2"/>
  <c r="H1214" i="2"/>
  <c r="H1215" i="2" s="1"/>
  <c r="H1382" i="2"/>
  <c r="H1383" i="2" s="1"/>
  <c r="J1382" i="2"/>
  <c r="J1386" i="2"/>
  <c r="J1388" i="2" s="1"/>
  <c r="H1388" i="2"/>
  <c r="H1389" i="2" s="1"/>
  <c r="J1376" i="2"/>
  <c r="H1376" i="2"/>
  <c r="H1377" i="2" s="1"/>
  <c r="I1277" i="2"/>
  <c r="H1370" i="2"/>
  <c r="H1371" i="2" s="1"/>
  <c r="J1370" i="2"/>
  <c r="J1362" i="2"/>
  <c r="J1364" i="2" s="1"/>
  <c r="H1364" i="2"/>
  <c r="H1349" i="2"/>
  <c r="H1350" i="2" s="1"/>
  <c r="J1343" i="2"/>
  <c r="J1295" i="2"/>
  <c r="H1277" i="2"/>
  <c r="H1278" i="2" s="1"/>
  <c r="G1352" i="2"/>
  <c r="J1349" i="2"/>
  <c r="H1331" i="2"/>
  <c r="H1332" i="2" s="1"/>
  <c r="H1343" i="2"/>
  <c r="H1344" i="2" s="1"/>
  <c r="J1331" i="2"/>
  <c r="J1335" i="2"/>
  <c r="J1337" i="2" s="1"/>
  <c r="H1337" i="2"/>
  <c r="H1338" i="2" s="1"/>
  <c r="J1325" i="2"/>
  <c r="I1307" i="2"/>
  <c r="I1325" i="2"/>
  <c r="H1325" i="2"/>
  <c r="H1326" i="2" s="1"/>
  <c r="J1317" i="2"/>
  <c r="J1319" i="2" s="1"/>
  <c r="H1319" i="2"/>
  <c r="H1320" i="2" s="1"/>
  <c r="J1311" i="2"/>
  <c r="J1313" i="2" s="1"/>
  <c r="H1313" i="2"/>
  <c r="H1314" i="2" s="1"/>
  <c r="J1283" i="2"/>
  <c r="I1301" i="2"/>
  <c r="J1307" i="2"/>
  <c r="H1283" i="2"/>
  <c r="H1284" i="2" s="1"/>
  <c r="H1301" i="2"/>
  <c r="H1302" i="2" s="1"/>
  <c r="J1301" i="2"/>
  <c r="H1295" i="2"/>
  <c r="H1296" i="2" s="1"/>
  <c r="J1287" i="2"/>
  <c r="J1289" i="2" s="1"/>
  <c r="H1289" i="2"/>
  <c r="H1290" i="2" s="1"/>
  <c r="H1271" i="2"/>
  <c r="H1272" i="2" s="1"/>
  <c r="J1277" i="2"/>
  <c r="I1271" i="2"/>
  <c r="J1271" i="2"/>
  <c r="J1263" i="2"/>
  <c r="J1265" i="2" s="1"/>
  <c r="H1265" i="2"/>
  <c r="I1160" i="2"/>
  <c r="I980" i="2"/>
  <c r="I992" i="2"/>
  <c r="I764" i="2"/>
  <c r="I1208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1250" i="2"/>
  <c r="H1251" i="2" s="1"/>
  <c r="H1244" i="2"/>
  <c r="H1245" i="2" s="1"/>
  <c r="J1244" i="2"/>
  <c r="H1208" i="2"/>
  <c r="H1209" i="2" s="1"/>
  <c r="G1253" i="2"/>
  <c r="J1250" i="2"/>
  <c r="J1232" i="2"/>
  <c r="H1238" i="2"/>
  <c r="H1239" i="2" s="1"/>
  <c r="J1238" i="2"/>
  <c r="H1232" i="2"/>
  <c r="H1233" i="2" s="1"/>
  <c r="H1184" i="2"/>
  <c r="H1185" i="2" s="1"/>
  <c r="H1226" i="2"/>
  <c r="H1227" i="2" s="1"/>
  <c r="J1226" i="2"/>
  <c r="J1220" i="2"/>
  <c r="J1214" i="2"/>
  <c r="H1220" i="2"/>
  <c r="H1221" i="2" s="1"/>
  <c r="H974" i="2"/>
  <c r="H975" i="2" s="1"/>
  <c r="J245" i="2"/>
  <c r="J1208" i="2"/>
  <c r="J1202" i="2"/>
  <c r="H1196" i="2"/>
  <c r="H1197" i="2" s="1"/>
  <c r="H1202" i="2"/>
  <c r="H1203" i="2" s="1"/>
  <c r="J1172" i="2"/>
  <c r="H1172" i="2"/>
  <c r="H1173" i="2" s="1"/>
  <c r="H1190" i="2"/>
  <c r="H1191" i="2" s="1"/>
  <c r="J1196" i="2"/>
  <c r="J1190" i="2"/>
  <c r="I1172" i="2"/>
  <c r="J1184" i="2"/>
  <c r="H1178" i="2"/>
  <c r="H1179" i="2" s="1"/>
  <c r="J1178" i="2"/>
  <c r="H1166" i="2"/>
  <c r="J1166" i="2"/>
  <c r="I1022" i="2"/>
  <c r="J1151" i="2"/>
  <c r="H1091" i="2"/>
  <c r="H1092" i="2" s="1"/>
  <c r="G1154" i="2"/>
  <c r="H1151" i="2"/>
  <c r="H1152" i="2" s="1"/>
  <c r="H1145" i="2"/>
  <c r="H1146" i="2" s="1"/>
  <c r="J1145" i="2"/>
  <c r="I719" i="2"/>
  <c r="I941" i="2"/>
  <c r="H1139" i="2"/>
  <c r="H1140" i="2" s="1"/>
  <c r="J1139" i="2"/>
  <c r="J1131" i="2"/>
  <c r="J1133" i="2" s="1"/>
  <c r="H1133" i="2"/>
  <c r="H1134" i="2" s="1"/>
  <c r="H1127" i="2"/>
  <c r="H1128" i="2" s="1"/>
  <c r="I1034" i="2"/>
  <c r="J1127" i="2"/>
  <c r="J1121" i="2"/>
  <c r="I1103" i="2"/>
  <c r="H1121" i="2"/>
  <c r="H1122" i="2" s="1"/>
  <c r="H1115" i="2"/>
  <c r="H1116" i="2" s="1"/>
  <c r="J1115" i="2"/>
  <c r="H1104" i="2"/>
  <c r="J1107" i="2"/>
  <c r="J1109" i="2" s="1"/>
  <c r="H1109" i="2"/>
  <c r="H1110" i="2" s="1"/>
  <c r="J1103" i="2"/>
  <c r="J1091" i="2"/>
  <c r="H1097" i="2"/>
  <c r="H1098" i="2" s="1"/>
  <c r="J1097" i="2"/>
  <c r="J1083" i="2"/>
  <c r="J1085" i="2" s="1"/>
  <c r="H1085" i="2"/>
  <c r="H1086" i="2" s="1"/>
  <c r="H1079" i="2"/>
  <c r="H1080" i="2" s="1"/>
  <c r="J1079" i="2"/>
  <c r="H1068" i="2"/>
  <c r="J1073" i="2"/>
  <c r="J1067" i="2"/>
  <c r="H1073" i="2"/>
  <c r="H1074" i="2" s="1"/>
  <c r="H452" i="2"/>
  <c r="H453" i="2" s="1"/>
  <c r="H1046" i="2"/>
  <c r="H1047" i="2" s="1"/>
  <c r="G1055" i="2"/>
  <c r="J1052" i="2"/>
  <c r="H1004" i="2"/>
  <c r="H1005" i="2" s="1"/>
  <c r="H1034" i="2"/>
  <c r="H1035" i="2" s="1"/>
  <c r="H1052" i="2"/>
  <c r="H1053" i="2" s="1"/>
  <c r="H1040" i="2"/>
  <c r="H1041" i="2" s="1"/>
  <c r="J1046" i="2"/>
  <c r="J1028" i="2"/>
  <c r="I1040" i="2"/>
  <c r="J1040" i="2"/>
  <c r="H1028" i="2"/>
  <c r="H1029" i="2" s="1"/>
  <c r="J1022" i="2"/>
  <c r="H1022" i="2"/>
  <c r="H1023" i="2" s="1"/>
  <c r="H1016" i="2"/>
  <c r="H1017" i="2" s="1"/>
  <c r="J1004" i="2"/>
  <c r="J1016" i="2"/>
  <c r="H998" i="2"/>
  <c r="H999" i="2" s="1"/>
  <c r="J1008" i="2"/>
  <c r="J1010" i="2" s="1"/>
  <c r="H1010" i="2"/>
  <c r="H1011" i="2" s="1"/>
  <c r="J998" i="2"/>
  <c r="J968" i="2"/>
  <c r="J992" i="2"/>
  <c r="J974" i="2"/>
  <c r="H986" i="2"/>
  <c r="H987" i="2" s="1"/>
  <c r="H968" i="2"/>
  <c r="H969" i="2" s="1"/>
  <c r="J980" i="2"/>
  <c r="J986" i="2"/>
  <c r="H980" i="2"/>
  <c r="H981" i="2" s="1"/>
  <c r="H566" i="2"/>
  <c r="H567" i="2" s="1"/>
  <c r="I644" i="2"/>
  <c r="I875" i="2"/>
  <c r="I929" i="2"/>
  <c r="H899" i="2"/>
  <c r="H900" i="2" s="1"/>
  <c r="G956" i="2"/>
  <c r="H953" i="2"/>
  <c r="H954" i="2" s="1"/>
  <c r="J953" i="2"/>
  <c r="H947" i="2"/>
  <c r="H948" i="2" s="1"/>
  <c r="J239" i="2"/>
  <c r="I830" i="2"/>
  <c r="H941" i="2"/>
  <c r="H942" i="2" s="1"/>
  <c r="H665" i="2"/>
  <c r="H666" i="2" s="1"/>
  <c r="J947" i="2"/>
  <c r="I899" i="2"/>
  <c r="J941" i="2"/>
  <c r="H935" i="2"/>
  <c r="H936" i="2" s="1"/>
  <c r="J935" i="2"/>
  <c r="I836" i="2"/>
  <c r="J929" i="2"/>
  <c r="I776" i="2"/>
  <c r="J917" i="2"/>
  <c r="J923" i="2"/>
  <c r="H923" i="2"/>
  <c r="H924" i="2" s="1"/>
  <c r="H917" i="2"/>
  <c r="H918" i="2" s="1"/>
  <c r="H911" i="2"/>
  <c r="H912" i="2" s="1"/>
  <c r="J911" i="2"/>
  <c r="J905" i="2"/>
  <c r="H905" i="2"/>
  <c r="H906" i="2" s="1"/>
  <c r="J899" i="2"/>
  <c r="H893" i="2"/>
  <c r="H894" i="2" s="1"/>
  <c r="J893" i="2"/>
  <c r="J885" i="2"/>
  <c r="J887" i="2" s="1"/>
  <c r="H887" i="2"/>
  <c r="H888" i="2" s="1"/>
  <c r="H881" i="2"/>
  <c r="H882" i="2" s="1"/>
  <c r="J881" i="2"/>
  <c r="H875" i="2"/>
  <c r="H876" i="2" s="1"/>
  <c r="J875" i="2"/>
  <c r="I869" i="2"/>
  <c r="H869" i="2"/>
  <c r="J869" i="2"/>
  <c r="J854" i="2"/>
  <c r="I842" i="2"/>
  <c r="H824" i="2"/>
  <c r="H825" i="2" s="1"/>
  <c r="G857" i="2"/>
  <c r="H812" i="2"/>
  <c r="H854" i="2"/>
  <c r="H855" i="2" s="1"/>
  <c r="J848" i="2"/>
  <c r="H848" i="2"/>
  <c r="H849" i="2" s="1"/>
  <c r="H842" i="2"/>
  <c r="H843" i="2" s="1"/>
  <c r="H836" i="2"/>
  <c r="H837" i="2" s="1"/>
  <c r="J842" i="2"/>
  <c r="J836" i="2"/>
  <c r="J818" i="2"/>
  <c r="H830" i="2"/>
  <c r="H831" i="2" s="1"/>
  <c r="J830" i="2"/>
  <c r="H806" i="2"/>
  <c r="H807" i="2" s="1"/>
  <c r="I812" i="2"/>
  <c r="H818" i="2"/>
  <c r="H819" i="2" s="1"/>
  <c r="J824" i="2"/>
  <c r="J806" i="2"/>
  <c r="H813" i="2"/>
  <c r="H794" i="2"/>
  <c r="H795" i="2" s="1"/>
  <c r="I806" i="2"/>
  <c r="J794" i="2"/>
  <c r="J798" i="2"/>
  <c r="J800" i="2" s="1"/>
  <c r="H800" i="2"/>
  <c r="H801" i="2" s="1"/>
  <c r="J788" i="2"/>
  <c r="J776" i="2"/>
  <c r="H788" i="2"/>
  <c r="H789" i="2" s="1"/>
  <c r="J770" i="2"/>
  <c r="J780" i="2"/>
  <c r="J782" i="2" s="1"/>
  <c r="H782" i="2"/>
  <c r="H783" i="2" s="1"/>
  <c r="H776" i="2"/>
  <c r="H777" i="2" s="1"/>
  <c r="J755" i="2"/>
  <c r="H770" i="2"/>
  <c r="J1628" i="1"/>
  <c r="I755" i="2"/>
  <c r="G758" i="2"/>
  <c r="H755" i="2"/>
  <c r="H756" i="2" s="1"/>
  <c r="J737" i="2"/>
  <c r="J747" i="2"/>
  <c r="J749" i="2" s="1"/>
  <c r="H749" i="2"/>
  <c r="H750" i="2" s="1"/>
  <c r="H737" i="2"/>
  <c r="H738" i="2" s="1"/>
  <c r="H743" i="2"/>
  <c r="H744" i="2" s="1"/>
  <c r="J743" i="2"/>
  <c r="H701" i="2"/>
  <c r="H702" i="2" s="1"/>
  <c r="I701" i="2"/>
  <c r="J729" i="2"/>
  <c r="J731" i="2" s="1"/>
  <c r="H731" i="2"/>
  <c r="H732" i="2" s="1"/>
  <c r="H725" i="2"/>
  <c r="H726" i="2" s="1"/>
  <c r="H713" i="2"/>
  <c r="H714" i="2" s="1"/>
  <c r="J719" i="2"/>
  <c r="J725" i="2"/>
  <c r="I713" i="2"/>
  <c r="J713" i="2"/>
  <c r="H707" i="2"/>
  <c r="H708" i="2" s="1"/>
  <c r="H695" i="2"/>
  <c r="H696" i="2" s="1"/>
  <c r="I707" i="2"/>
  <c r="J707" i="2"/>
  <c r="I689" i="2"/>
  <c r="J701" i="2"/>
  <c r="J695" i="2"/>
  <c r="H689" i="2"/>
  <c r="H690" i="2" s="1"/>
  <c r="H683" i="2"/>
  <c r="H684" i="2" s="1"/>
  <c r="J689" i="2"/>
  <c r="J683" i="2"/>
  <c r="I683" i="2"/>
  <c r="J675" i="2"/>
  <c r="J677" i="2" s="1"/>
  <c r="H677" i="2"/>
  <c r="H678" i="2" s="1"/>
  <c r="H671" i="2"/>
  <c r="J671" i="2"/>
  <c r="I614" i="2"/>
  <c r="I656" i="2"/>
  <c r="I626" i="2"/>
  <c r="G659" i="2"/>
  <c r="H656" i="2"/>
  <c r="H657" i="2" s="1"/>
  <c r="J656" i="2"/>
  <c r="H644" i="2"/>
  <c r="H645" i="2" s="1"/>
  <c r="J648" i="2"/>
  <c r="J650" i="2" s="1"/>
  <c r="H650" i="2"/>
  <c r="H651" i="2" s="1"/>
  <c r="I638" i="2"/>
  <c r="J644" i="2"/>
  <c r="H596" i="2"/>
  <c r="H638" i="2"/>
  <c r="H639" i="2" s="1"/>
  <c r="J602" i="2"/>
  <c r="J638" i="2"/>
  <c r="J594" i="2"/>
  <c r="J596" i="2" s="1"/>
  <c r="J620" i="2"/>
  <c r="H632" i="2"/>
  <c r="H633" i="2" s="1"/>
  <c r="I602" i="2"/>
  <c r="H620" i="2"/>
  <c r="H621" i="2" s="1"/>
  <c r="I632" i="2"/>
  <c r="J632" i="2"/>
  <c r="J624" i="2"/>
  <c r="J626" i="2" s="1"/>
  <c r="H626" i="2"/>
  <c r="H627" i="2" s="1"/>
  <c r="J614" i="2"/>
  <c r="H614" i="2"/>
  <c r="H615" i="2" s="1"/>
  <c r="J606" i="2"/>
  <c r="J608" i="2" s="1"/>
  <c r="H608" i="2"/>
  <c r="H609" i="2" s="1"/>
  <c r="I590" i="2"/>
  <c r="H602" i="2"/>
  <c r="H603" i="2" s="1"/>
  <c r="H572" i="2"/>
  <c r="H597" i="2"/>
  <c r="H590" i="2"/>
  <c r="H591" i="2" s="1"/>
  <c r="J570" i="2"/>
  <c r="J572" i="2" s="1"/>
  <c r="J590" i="2"/>
  <c r="I584" i="2"/>
  <c r="H584" i="2"/>
  <c r="H585" i="2" s="1"/>
  <c r="J584" i="2"/>
  <c r="J576" i="2"/>
  <c r="J578" i="2" s="1"/>
  <c r="H578" i="2"/>
  <c r="H579" i="2" s="1"/>
  <c r="J663" i="2"/>
  <c r="J665" i="2" s="1"/>
  <c r="J287" i="2"/>
  <c r="H551" i="2"/>
  <c r="H552" i="2" s="1"/>
  <c r="I557" i="2"/>
  <c r="H557" i="2"/>
  <c r="H558" i="2" s="1"/>
  <c r="J557" i="2"/>
  <c r="I473" i="2"/>
  <c r="J549" i="2"/>
  <c r="J551" i="2" s="1"/>
  <c r="J539" i="2"/>
  <c r="H545" i="2"/>
  <c r="H546" i="2" s="1"/>
  <c r="I521" i="2"/>
  <c r="H533" i="2"/>
  <c r="H534" i="2" s="1"/>
  <c r="J545" i="2"/>
  <c r="I533" i="2"/>
  <c r="I539" i="2"/>
  <c r="H539" i="2"/>
  <c r="H540" i="2" s="1"/>
  <c r="J533" i="2"/>
  <c r="H527" i="2"/>
  <c r="H528" i="2" s="1"/>
  <c r="I527" i="2"/>
  <c r="H521" i="2"/>
  <c r="H522" i="2" s="1"/>
  <c r="J525" i="2"/>
  <c r="J527" i="2" s="1"/>
  <c r="J521" i="2"/>
  <c r="H497" i="2"/>
  <c r="H498" i="2" s="1"/>
  <c r="I515" i="2"/>
  <c r="H515" i="2"/>
  <c r="H516" i="2" s="1"/>
  <c r="J497" i="2"/>
  <c r="J515" i="2"/>
  <c r="I479" i="2"/>
  <c r="J507" i="2"/>
  <c r="J509" i="2" s="1"/>
  <c r="H509" i="2"/>
  <c r="H510" i="2" s="1"/>
  <c r="I458" i="2"/>
  <c r="H479" i="2"/>
  <c r="H480" i="2" s="1"/>
  <c r="J501" i="2"/>
  <c r="J503" i="2" s="1"/>
  <c r="H503" i="2"/>
  <c r="H504" i="2" s="1"/>
  <c r="H491" i="2"/>
  <c r="H492" i="2" s="1"/>
  <c r="I491" i="2"/>
  <c r="J491" i="2"/>
  <c r="J483" i="2"/>
  <c r="J485" i="2" s="1"/>
  <c r="H485" i="2"/>
  <c r="H486" i="2" s="1"/>
  <c r="I452" i="2"/>
  <c r="I446" i="2"/>
  <c r="J477" i="2"/>
  <c r="J479" i="2" s="1"/>
  <c r="H281" i="2"/>
  <c r="H282" i="2" s="1"/>
  <c r="J473" i="2"/>
  <c r="H473" i="2"/>
  <c r="J564" i="2"/>
  <c r="J566" i="2" s="1"/>
  <c r="H434" i="2"/>
  <c r="H435" i="2" s="1"/>
  <c r="J432" i="2"/>
  <c r="J434" i="2" s="1"/>
  <c r="H458" i="2"/>
  <c r="H459" i="2" s="1"/>
  <c r="J452" i="2"/>
  <c r="I422" i="2"/>
  <c r="H422" i="2"/>
  <c r="H423" i="2" s="1"/>
  <c r="G461" i="2"/>
  <c r="J458" i="2"/>
  <c r="I428" i="2"/>
  <c r="H446" i="2"/>
  <c r="H447" i="2" s="1"/>
  <c r="J438" i="2"/>
  <c r="J440" i="2" s="1"/>
  <c r="H440" i="2"/>
  <c r="H441" i="2" s="1"/>
  <c r="J428" i="2"/>
  <c r="H410" i="2"/>
  <c r="H411" i="2" s="1"/>
  <c r="J422" i="2"/>
  <c r="J414" i="2"/>
  <c r="J416" i="2" s="1"/>
  <c r="H416" i="2"/>
  <c r="H417" i="2" s="1"/>
  <c r="J398" i="2"/>
  <c r="I380" i="2"/>
  <c r="I392" i="2"/>
  <c r="I398" i="2"/>
  <c r="H398" i="2"/>
  <c r="H399" i="2" s="1"/>
  <c r="J410" i="2"/>
  <c r="H404" i="2"/>
  <c r="H405" i="2" s="1"/>
  <c r="J404" i="2"/>
  <c r="J392" i="2"/>
  <c r="J380" i="2"/>
  <c r="H386" i="2"/>
  <c r="H387" i="2" s="1"/>
  <c r="J386" i="2"/>
  <c r="H380" i="2"/>
  <c r="H381" i="2" s="1"/>
  <c r="J372" i="2"/>
  <c r="J374" i="2" s="1"/>
  <c r="H374" i="2"/>
  <c r="G362" i="2"/>
  <c r="H353" i="2"/>
  <c r="H354" i="2" s="1"/>
  <c r="H359" i="2"/>
  <c r="H360" i="2" s="1"/>
  <c r="J353" i="2"/>
  <c r="J359" i="2"/>
  <c r="I281" i="2"/>
  <c r="H335" i="2"/>
  <c r="H336" i="2" s="1"/>
  <c r="J345" i="2"/>
  <c r="J347" i="2" s="1"/>
  <c r="H347" i="2"/>
  <c r="H348" i="2" s="1"/>
  <c r="J339" i="2"/>
  <c r="J341" i="2" s="1"/>
  <c r="H341" i="2"/>
  <c r="H342" i="2" s="1"/>
  <c r="J335" i="2"/>
  <c r="H287" i="2"/>
  <c r="H288" i="2" s="1"/>
  <c r="H311" i="2"/>
  <c r="H312" i="2" s="1"/>
  <c r="H329" i="2"/>
  <c r="H330" i="2" s="1"/>
  <c r="J329" i="2"/>
  <c r="J321" i="2"/>
  <c r="J323" i="2" s="1"/>
  <c r="H323" i="2"/>
  <c r="H324" i="2" s="1"/>
  <c r="J315" i="2"/>
  <c r="J317" i="2" s="1"/>
  <c r="H317" i="2"/>
  <c r="H318" i="2" s="1"/>
  <c r="I275" i="2"/>
  <c r="J299" i="2"/>
  <c r="J311" i="2"/>
  <c r="J305" i="2"/>
  <c r="H305" i="2"/>
  <c r="H306" i="2" s="1"/>
  <c r="J291" i="2"/>
  <c r="J293" i="2" s="1"/>
  <c r="H293" i="2"/>
  <c r="H294" i="2" s="1"/>
  <c r="H275" i="2"/>
  <c r="H18" i="2"/>
  <c r="J18" i="2" s="1"/>
  <c r="J20" i="2" s="1"/>
  <c r="J275" i="2"/>
  <c r="J281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3534" i="2"/>
  <c r="J3536" i="2" s="1"/>
  <c r="G20" i="2"/>
  <c r="G23" i="2" s="1"/>
  <c r="J3633" i="2"/>
  <c r="J3635" i="2" s="1"/>
  <c r="I251" i="2"/>
  <c r="J251" i="2"/>
  <c r="H245" i="2"/>
  <c r="H246" i="2" s="1"/>
  <c r="H251" i="2"/>
  <c r="H252" i="2" s="1"/>
  <c r="H239" i="2"/>
  <c r="H240" i="2" s="1"/>
  <c r="H233" i="2"/>
  <c r="J233" i="2"/>
  <c r="I167" i="2"/>
  <c r="J185" i="2"/>
  <c r="I68" i="2"/>
  <c r="I203" i="2"/>
  <c r="J137" i="2"/>
  <c r="H209" i="2"/>
  <c r="H210" i="2" s="1"/>
  <c r="J209" i="2"/>
  <c r="H203" i="2"/>
  <c r="H204" i="2" s="1"/>
  <c r="J203" i="2"/>
  <c r="J195" i="2"/>
  <c r="J197" i="2" s="1"/>
  <c r="H197" i="2"/>
  <c r="H198" i="2" s="1"/>
  <c r="H185" i="2"/>
  <c r="H186" i="2" s="1"/>
  <c r="H191" i="2"/>
  <c r="H192" i="2" s="1"/>
  <c r="J191" i="2"/>
  <c r="H161" i="2"/>
  <c r="H162" i="2" s="1"/>
  <c r="H179" i="2"/>
  <c r="H180" i="2" s="1"/>
  <c r="J179" i="2"/>
  <c r="H167" i="2"/>
  <c r="H168" i="2" s="1"/>
  <c r="J167" i="2"/>
  <c r="J171" i="2"/>
  <c r="J173" i="2" s="1"/>
  <c r="H173" i="2"/>
  <c r="H174" i="2" s="1"/>
  <c r="I61" i="2"/>
  <c r="I62" i="2" s="1"/>
  <c r="J161" i="2"/>
  <c r="H143" i="2"/>
  <c r="H144" i="2" s="1"/>
  <c r="I155" i="2"/>
  <c r="H155" i="2"/>
  <c r="H156" i="2" s="1"/>
  <c r="J155" i="2"/>
  <c r="J131" i="2"/>
  <c r="H137" i="2"/>
  <c r="H138" i="2" s="1"/>
  <c r="J147" i="2"/>
  <c r="J149" i="2" s="1"/>
  <c r="H149" i="2"/>
  <c r="H150" i="2" s="1"/>
  <c r="J143" i="2"/>
  <c r="I131" i="2"/>
  <c r="H131" i="2"/>
  <c r="I104" i="2"/>
  <c r="I3239" i="2"/>
  <c r="H116" i="2"/>
  <c r="H117" i="2" s="1"/>
  <c r="J116" i="2"/>
  <c r="H110" i="2"/>
  <c r="I110" i="2"/>
  <c r="J110" i="2"/>
  <c r="H1654" i="2"/>
  <c r="J1654" i="2" s="1"/>
  <c r="J1655" i="2" s="1"/>
  <c r="I1654" i="2"/>
  <c r="I1655" i="2" s="1"/>
  <c r="I95" i="2"/>
  <c r="J95" i="2"/>
  <c r="H95" i="2"/>
  <c r="H96" i="2" s="1"/>
  <c r="J83" i="2"/>
  <c r="H89" i="2"/>
  <c r="H90" i="2" s="1"/>
  <c r="H83" i="2"/>
  <c r="H84" i="2" s="1"/>
  <c r="I89" i="2"/>
  <c r="J89" i="2"/>
  <c r="H68" i="2"/>
  <c r="H69" i="2" s="1"/>
  <c r="J68" i="2"/>
  <c r="H53" i="2"/>
  <c r="H54" i="2" s="1"/>
  <c r="H47" i="2"/>
  <c r="H48" i="2" s="1"/>
  <c r="J53" i="2"/>
  <c r="I41" i="2"/>
  <c r="J47" i="2"/>
  <c r="H41" i="2"/>
  <c r="H42" i="2" s="1"/>
  <c r="J41" i="2"/>
  <c r="H35" i="2"/>
  <c r="J35" i="2"/>
  <c r="H61" i="2"/>
  <c r="J61" i="2" s="1"/>
  <c r="J62" i="2" s="1"/>
  <c r="H3636" i="2"/>
  <c r="H3537" i="2"/>
  <c r="H9" i="2"/>
  <c r="H11" i="2" s="1"/>
  <c r="G11" i="2"/>
  <c r="I11" i="2"/>
  <c r="I3338" i="2"/>
  <c r="H218" i="2"/>
  <c r="H4031" i="2"/>
  <c r="H863" i="2"/>
  <c r="H864" i="2" s="1"/>
  <c r="I269" i="2"/>
  <c r="J4031" i="2"/>
  <c r="J863" i="2"/>
  <c r="J218" i="2"/>
  <c r="H1952" i="2"/>
  <c r="J2942" i="2"/>
  <c r="J1952" i="2"/>
  <c r="H3041" i="2"/>
  <c r="I2447" i="2"/>
  <c r="I2348" i="2"/>
  <c r="J3041" i="2"/>
  <c r="I466" i="2"/>
  <c r="I467" i="2" s="1"/>
  <c r="G467" i="2"/>
  <c r="G560" i="2" s="1"/>
  <c r="H466" i="2"/>
  <c r="H260" i="2"/>
  <c r="H261" i="2" s="1"/>
  <c r="I20" i="2"/>
  <c r="J1061" i="2"/>
  <c r="H2051" i="2"/>
  <c r="H2052" i="2" s="1"/>
  <c r="I1457" i="2"/>
  <c r="H2150" i="2"/>
  <c r="H1061" i="2"/>
  <c r="H1062" i="2" s="1"/>
  <c r="J2051" i="2"/>
  <c r="I1358" i="2"/>
  <c r="J2150" i="2"/>
  <c r="J3733" i="2"/>
  <c r="J3734" i="2" s="1"/>
  <c r="H3734" i="2"/>
  <c r="J3237" i="2"/>
  <c r="J3239" i="2" s="1"/>
  <c r="H3239" i="2"/>
  <c r="J4128" i="2"/>
  <c r="J4130" i="2" s="1"/>
  <c r="H4130" i="2"/>
  <c r="H3833" i="2"/>
  <c r="J3435" i="2"/>
  <c r="J3437" i="2" s="1"/>
  <c r="H3437" i="2"/>
  <c r="J3833" i="2"/>
  <c r="J3336" i="2"/>
  <c r="J3338" i="2" s="1"/>
  <c r="H3338" i="2"/>
  <c r="H3932" i="2"/>
  <c r="I4130" i="2"/>
  <c r="J3932" i="2"/>
  <c r="J2743" i="2"/>
  <c r="J2744" i="2" s="1"/>
  <c r="H2744" i="2"/>
  <c r="J2545" i="2"/>
  <c r="J2546" i="2" s="1"/>
  <c r="H2546" i="2"/>
  <c r="I3140" i="2"/>
  <c r="H2843" i="2"/>
  <c r="J3138" i="2"/>
  <c r="J3140" i="2" s="1"/>
  <c r="H3140" i="2"/>
  <c r="I2249" i="2"/>
  <c r="J2843" i="2"/>
  <c r="H2447" i="2"/>
  <c r="J2445" i="2"/>
  <c r="J2447" i="2" s="1"/>
  <c r="H2942" i="2"/>
  <c r="J2644" i="2"/>
  <c r="J2645" i="2" s="1"/>
  <c r="H2645" i="2"/>
  <c r="H2348" i="2"/>
  <c r="J2346" i="2"/>
  <c r="J2348" i="2" s="1"/>
  <c r="H2249" i="2"/>
  <c r="J2247" i="2"/>
  <c r="J2249" i="2" s="1"/>
  <c r="H1358" i="2"/>
  <c r="H1359" i="2" s="1"/>
  <c r="J1356" i="2"/>
  <c r="J1358" i="2" s="1"/>
  <c r="H1259" i="2"/>
  <c r="H1260" i="2" s="1"/>
  <c r="J1754" i="2"/>
  <c r="H1754" i="2"/>
  <c r="H1755" i="2" s="1"/>
  <c r="H1457" i="2"/>
  <c r="H1458" i="2" s="1"/>
  <c r="J1455" i="2"/>
  <c r="J1457" i="2" s="1"/>
  <c r="H1853" i="2"/>
  <c r="H1556" i="2"/>
  <c r="H1557" i="2" s="1"/>
  <c r="J1554" i="2"/>
  <c r="J1556" i="2" s="1"/>
  <c r="J1259" i="2"/>
  <c r="J1853" i="2"/>
  <c r="J763" i="2"/>
  <c r="J764" i="2" s="1"/>
  <c r="H764" i="2"/>
  <c r="H765" i="2" s="1"/>
  <c r="J267" i="2"/>
  <c r="J269" i="2" s="1"/>
  <c r="H269" i="2"/>
  <c r="H270" i="2" s="1"/>
  <c r="J366" i="2"/>
  <c r="J368" i="2" s="1"/>
  <c r="H368" i="2"/>
  <c r="H369" i="2" s="1"/>
  <c r="H962" i="2"/>
  <c r="I368" i="2"/>
  <c r="J1159" i="2"/>
  <c r="J1160" i="2" s="1"/>
  <c r="H1160" i="2"/>
  <c r="H1161" i="2" s="1"/>
  <c r="J962" i="2"/>
  <c r="J260" i="2"/>
  <c r="J103" i="2"/>
  <c r="J104" i="2" s="1"/>
  <c r="H104" i="2"/>
  <c r="H227" i="2"/>
  <c r="H125" i="2"/>
  <c r="J227" i="2"/>
  <c r="J125" i="2"/>
  <c r="H77" i="2"/>
  <c r="J77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228" i="2" l="1"/>
  <c r="H254" i="2"/>
  <c r="H219" i="2"/>
  <c r="J221" i="2" s="1"/>
  <c r="H221" i="2"/>
  <c r="H126" i="2"/>
  <c r="H212" i="2"/>
  <c r="H105" i="2"/>
  <c r="H119" i="2"/>
  <c r="H78" i="2"/>
  <c r="J98" i="2" s="1"/>
  <c r="H98" i="2"/>
  <c r="H30" i="2"/>
  <c r="H56" i="2"/>
  <c r="H4131" i="2"/>
  <c r="J4223" i="2" s="1"/>
  <c r="H4223" i="2"/>
  <c r="H4032" i="2"/>
  <c r="J4124" i="2" s="1"/>
  <c r="H4124" i="2"/>
  <c r="H3933" i="2"/>
  <c r="J4025" i="2" s="1"/>
  <c r="H4025" i="2"/>
  <c r="H3834" i="2"/>
  <c r="J3926" i="2" s="1"/>
  <c r="H3926" i="2"/>
  <c r="K5278" i="1"/>
  <c r="H3735" i="2"/>
  <c r="J3827" i="2" s="1"/>
  <c r="H3827" i="2"/>
  <c r="J3728" i="2"/>
  <c r="H3728" i="2"/>
  <c r="J3629" i="2"/>
  <c r="H3629" i="2"/>
  <c r="H3438" i="2"/>
  <c r="J3530" i="2" s="1"/>
  <c r="H3530" i="2"/>
  <c r="H3339" i="2"/>
  <c r="J3431" i="2" s="1"/>
  <c r="H3431" i="2"/>
  <c r="H3240" i="2"/>
  <c r="J3332" i="2" s="1"/>
  <c r="H3332" i="2"/>
  <c r="K4632" i="1"/>
  <c r="H3141" i="2"/>
  <c r="J3233" i="2" s="1"/>
  <c r="H3233" i="2"/>
  <c r="K5126" i="1"/>
  <c r="K4666" i="1"/>
  <c r="J4668" i="1" s="1"/>
  <c r="K4784" i="1"/>
  <c r="K5164" i="1"/>
  <c r="H3042" i="2"/>
  <c r="J3134" i="2" s="1"/>
  <c r="H3134" i="2"/>
  <c r="H2943" i="2"/>
  <c r="J3035" i="2" s="1"/>
  <c r="H3035" i="2"/>
  <c r="H2844" i="2"/>
  <c r="J2936" i="2" s="1"/>
  <c r="H2936" i="2"/>
  <c r="H2745" i="2"/>
  <c r="J2837" i="2" s="1"/>
  <c r="H2837" i="2"/>
  <c r="H2646" i="2"/>
  <c r="J2738" i="2" s="1"/>
  <c r="H2738" i="2"/>
  <c r="H2639" i="2"/>
  <c r="H2547" i="2"/>
  <c r="J2639" i="2" s="1"/>
  <c r="H2448" i="2"/>
  <c r="J2540" i="2" s="1"/>
  <c r="H2540" i="2"/>
  <c r="H2349" i="2"/>
  <c r="J2441" i="2" s="1"/>
  <c r="H2441" i="2"/>
  <c r="J3528" i="1"/>
  <c r="H2250" i="2"/>
  <c r="J2342" i="2" s="1"/>
  <c r="H2342" i="2"/>
  <c r="K4366" i="1"/>
  <c r="K4518" i="1"/>
  <c r="K3602" i="1"/>
  <c r="K3606" i="1" s="1"/>
  <c r="K3754" i="1"/>
  <c r="K3758" i="1" s="1"/>
  <c r="H2151" i="2"/>
  <c r="J2243" i="2" s="1"/>
  <c r="H2243" i="2"/>
  <c r="H2144" i="2"/>
  <c r="J2144" i="2"/>
  <c r="J3110" i="1"/>
  <c r="H1953" i="2"/>
  <c r="J2045" i="2" s="1"/>
  <c r="H2045" i="2"/>
  <c r="H1854" i="2"/>
  <c r="J1946" i="2" s="1"/>
  <c r="H1946" i="2"/>
  <c r="H1761" i="2"/>
  <c r="J1847" i="2" s="1"/>
  <c r="H1847" i="2"/>
  <c r="H1662" i="2"/>
  <c r="H1563" i="2"/>
  <c r="J1649" i="2" s="1"/>
  <c r="H1649" i="2"/>
  <c r="J1550" i="2"/>
  <c r="H1550" i="2"/>
  <c r="H1365" i="2"/>
  <c r="J1451" i="2" s="1"/>
  <c r="H1451" i="2"/>
  <c r="H1266" i="2"/>
  <c r="J1352" i="2" s="1"/>
  <c r="H1352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1167" i="2"/>
  <c r="J1253" i="2" s="1"/>
  <c r="H1253" i="2"/>
  <c r="J1154" i="2"/>
  <c r="H1154" i="2"/>
  <c r="H963" i="2"/>
  <c r="J1055" i="2" s="1"/>
  <c r="H1055" i="2"/>
  <c r="H870" i="2"/>
  <c r="J956" i="2" s="1"/>
  <c r="H956" i="2"/>
  <c r="H771" i="2"/>
  <c r="J857" i="2" s="1"/>
  <c r="H857" i="2"/>
  <c r="H672" i="2"/>
  <c r="J758" i="2" s="1"/>
  <c r="H758" i="2"/>
  <c r="H573" i="2"/>
  <c r="J659" i="2" s="1"/>
  <c r="H659" i="2"/>
  <c r="H474" i="2"/>
  <c r="H375" i="2"/>
  <c r="J461" i="2" s="1"/>
  <c r="H461" i="2"/>
  <c r="H276" i="2"/>
  <c r="J362" i="2" s="1"/>
  <c r="H362" i="2"/>
  <c r="H20" i="2"/>
  <c r="K1326" i="1"/>
  <c r="J1590" i="1"/>
  <c r="K1858" i="1"/>
  <c r="J1476" i="1"/>
  <c r="K2044" i="1"/>
  <c r="J2046" i="1" s="1"/>
  <c r="K1250" i="1"/>
  <c r="H234" i="2"/>
  <c r="J9" i="2"/>
  <c r="J11" i="2" s="1"/>
  <c r="H1655" i="2"/>
  <c r="H1656" i="2" s="1"/>
  <c r="H62" i="2"/>
  <c r="H132" i="2"/>
  <c r="H111" i="2"/>
  <c r="H36" i="2"/>
  <c r="H12" i="2"/>
  <c r="J466" i="2"/>
  <c r="J467" i="2" s="1"/>
  <c r="H467" i="2"/>
  <c r="H468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254" i="2" l="1"/>
  <c r="J212" i="2"/>
  <c r="J119" i="2"/>
  <c r="H63" i="2"/>
  <c r="J71" i="2" s="1"/>
  <c r="H71" i="2"/>
  <c r="J56" i="2"/>
  <c r="H21" i="2"/>
  <c r="J23" i="2" s="1"/>
  <c r="H23" i="2"/>
  <c r="K2048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1748" i="2"/>
  <c r="J1748" i="2"/>
  <c r="K2580" i="1"/>
  <c r="K2808" i="1"/>
  <c r="K3302" i="1"/>
  <c r="K2466" i="1"/>
  <c r="K3036" i="1"/>
  <c r="K2352" i="1"/>
  <c r="J2274" i="1"/>
  <c r="K1782" i="1"/>
  <c r="H560" i="2"/>
  <c r="J560" i="2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2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14" i="2" s="1"/>
  <c r="E724" i="1"/>
  <c r="E762" i="1" s="1"/>
  <c r="J108" i="1"/>
  <c r="E914" i="1" l="1"/>
  <c r="B223" i="2" s="1"/>
  <c r="E838" i="1"/>
  <c r="E876" i="1" s="1"/>
  <c r="E952" i="1" l="1"/>
  <c r="E990" i="1" s="1"/>
  <c r="E1028" i="1"/>
  <c r="B256" i="2" l="1"/>
  <c r="E1142" i="1"/>
  <c r="E1066" i="1"/>
  <c r="E1104" i="1" s="1"/>
  <c r="B265" i="2" l="1"/>
  <c r="E1256" i="1"/>
  <c r="E1180" i="1"/>
  <c r="E1218" i="1" s="1"/>
  <c r="G3" i="2"/>
  <c r="H3" i="2" s="1"/>
  <c r="G4" i="2"/>
  <c r="H4" i="2" s="1"/>
  <c r="E1370" i="1" l="1"/>
  <c r="B364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463" i="2" l="1"/>
  <c r="E1484" i="1"/>
  <c r="E1408" i="1"/>
  <c r="E1446" i="1" s="1"/>
  <c r="I5" i="2"/>
  <c r="J28" i="1"/>
  <c r="K30" i="1" s="1"/>
  <c r="J5" i="2"/>
  <c r="H5" i="2"/>
  <c r="H14" i="2" s="1"/>
  <c r="B562" i="2" l="1"/>
  <c r="E1522" i="1"/>
  <c r="E1560" i="1" s="1"/>
  <c r="E1598" i="1"/>
  <c r="H6" i="2"/>
  <c r="J14" i="2" s="1"/>
  <c r="J32" i="1"/>
  <c r="K34" i="1"/>
  <c r="B661" i="2" l="1"/>
  <c r="E1636" i="1"/>
  <c r="E1674" i="1" s="1"/>
  <c r="E1712" i="1"/>
  <c r="B760" i="2" l="1"/>
  <c r="E1826" i="1"/>
  <c r="E1750" i="1"/>
  <c r="E1788" i="1" s="1"/>
  <c r="B859" i="2" l="1"/>
  <c r="E1864" i="1"/>
  <c r="E1902" i="1" s="1"/>
  <c r="E1940" i="1"/>
  <c r="B958" i="2" l="1"/>
  <c r="E1978" i="1"/>
  <c r="E2016" i="1" s="1"/>
  <c r="E2054" i="1"/>
  <c r="B1057" i="2" l="1"/>
  <c r="E2168" i="1"/>
  <c r="E2092" i="1"/>
  <c r="E2130" i="1" s="1"/>
  <c r="E2206" i="1" l="1"/>
  <c r="E2244" i="1" s="1"/>
  <c r="B1156" i="2"/>
  <c r="E2282" i="1"/>
  <c r="B1255" i="2" l="1"/>
  <c r="E2396" i="1"/>
  <c r="E2320" i="1"/>
  <c r="E2358" i="1" s="1"/>
  <c r="E2434" i="1" l="1"/>
  <c r="E2472" i="1" s="1"/>
  <c r="B1354" i="2"/>
  <c r="E2510" i="1"/>
  <c r="B1453" i="2" l="1"/>
  <c r="E2624" i="1"/>
  <c r="E2548" i="1"/>
  <c r="E2586" i="1" s="1"/>
  <c r="B1552" i="2" l="1"/>
  <c r="E2738" i="1"/>
  <c r="E2662" i="1"/>
  <c r="E2700" i="1" s="1"/>
  <c r="B1651" i="2" l="1"/>
  <c r="E2776" i="1"/>
  <c r="E2814" i="1" s="1"/>
  <c r="E2852" i="1"/>
  <c r="B1750" i="2" l="1"/>
  <c r="E2966" i="1"/>
  <c r="E2890" i="1"/>
  <c r="E2928" i="1" s="1"/>
  <c r="B1849" i="2" l="1"/>
  <c r="E3004" i="1"/>
  <c r="E3042" i="1" s="1"/>
  <c r="E3080" i="1"/>
  <c r="B1948" i="2" l="1"/>
  <c r="E3118" i="1"/>
  <c r="E3156" i="1" s="1"/>
  <c r="E3194" i="1"/>
  <c r="B2047" i="2" l="1"/>
  <c r="E3308" i="1"/>
  <c r="E3232" i="1"/>
  <c r="E3270" i="1" s="1"/>
  <c r="E3346" i="1" l="1"/>
  <c r="E3384" i="1" s="1"/>
  <c r="B2146" i="2"/>
  <c r="E3422" i="1"/>
  <c r="E3536" i="1" l="1"/>
  <c r="B2245" i="2"/>
  <c r="E3460" i="1"/>
  <c r="E3498" i="1" s="1"/>
  <c r="E3650" i="1" l="1"/>
  <c r="B2344" i="2"/>
  <c r="E3574" i="1"/>
  <c r="E3612" i="1" s="1"/>
  <c r="B2443" i="2" l="1"/>
  <c r="E3764" i="1"/>
  <c r="E3688" i="1"/>
  <c r="E3726" i="1" s="1"/>
  <c r="E3802" i="1" l="1"/>
  <c r="E3840" i="1" s="1"/>
  <c r="B2542" i="2"/>
  <c r="E3878" i="1"/>
  <c r="B2641" i="2" l="1"/>
  <c r="E3992" i="1"/>
  <c r="E3916" i="1"/>
  <c r="E3954" i="1" s="1"/>
  <c r="B2740" i="2" l="1"/>
  <c r="E4030" i="1"/>
  <c r="E4068" i="1" s="1"/>
  <c r="E4106" i="1"/>
  <c r="B2839" i="2" l="1"/>
  <c r="E4144" i="1"/>
  <c r="E4182" i="1" s="1"/>
  <c r="E4220" i="1"/>
  <c r="B2938" i="2" l="1"/>
  <c r="E4334" i="1"/>
  <c r="E4258" i="1"/>
  <c r="E4296" i="1" s="1"/>
  <c r="B3037" i="2" l="1"/>
  <c r="E4372" i="1"/>
  <c r="E4410" i="1" s="1"/>
  <c r="E4448" i="1"/>
  <c r="E4486" i="1" l="1"/>
  <c r="E4524" i="1" s="1"/>
  <c r="B3136" i="2"/>
  <c r="E4562" i="1"/>
  <c r="E4600" i="1" l="1"/>
  <c r="E4638" i="1" s="1"/>
  <c r="B3235" i="2"/>
  <c r="E4676" i="1"/>
  <c r="B3334" i="2" l="1"/>
  <c r="E4790" i="1"/>
  <c r="E4714" i="1"/>
  <c r="E4752" i="1" s="1"/>
  <c r="B3433" i="2" l="1"/>
  <c r="E4828" i="1"/>
  <c r="E4866" i="1" s="1"/>
  <c r="E4904" i="1"/>
  <c r="B3532" i="2" l="1"/>
  <c r="E5018" i="1"/>
  <c r="E4942" i="1"/>
  <c r="E4980" i="1" s="1"/>
  <c r="B3631" i="2" l="1"/>
  <c r="E5132" i="1"/>
  <c r="E5056" i="1"/>
  <c r="E5094" i="1" s="1"/>
  <c r="B3730" i="2" l="1"/>
  <c r="E5170" i="1"/>
  <c r="E5208" i="1" s="1"/>
  <c r="E5246" i="1"/>
  <c r="B3829" i="2" l="1"/>
  <c r="E5360" i="1"/>
  <c r="E5284" i="1"/>
  <c r="E5322" i="1" s="1"/>
  <c r="B3928" i="2" l="1"/>
  <c r="E5398" i="1"/>
  <c r="E5436" i="1" s="1"/>
  <c r="E5474" i="1"/>
  <c r="B4027" i="2" l="1"/>
  <c r="E5588" i="1"/>
  <c r="E5512" i="1"/>
  <c r="E5550" i="1" s="1"/>
  <c r="E5626" i="1" l="1"/>
  <c r="E5664" i="1" s="1"/>
  <c r="B4126" i="2"/>
</calcChain>
</file>

<file path=xl/sharedStrings.xml><?xml version="1.0" encoding="utf-8"?>
<sst xmlns="http://schemas.openxmlformats.org/spreadsheetml/2006/main" count="9278" uniqueCount="189">
  <si>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</si>
  <si>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</si>
  <si>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</si>
  <si>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</si>
  <si>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</si>
  <si>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</si>
  <si>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</si>
  <si>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</si>
  <si>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</si>
  <si>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</si>
  <si>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</si>
  <si>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</si>
  <si>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</si>
  <si>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</si>
  <si>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</si>
  <si>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</si>
  <si>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</si>
  <si>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</si>
  <si>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</si>
  <si>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</si>
  <si>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</si>
  <si>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</si>
  <si>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</si>
  <si>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</si>
  <si>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</si>
  <si>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</si>
  <si>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</si>
  <si>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</si>
  <si>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</si>
  <si>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</si>
  <si>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</si>
  <si>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</si>
  <si>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</si>
  <si>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</si>
  <si>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</si>
  <si>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</si>
  <si>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</si>
  <si>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</si>
  <si>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</si>
  <si>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</si>
  <si>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</si>
  <si>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</si>
  <si>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</si>
  <si>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</si>
  <si>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</si>
  <si>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</si>
  <si>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</si>
  <si>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</si>
  <si>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</si>
  <si>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</si>
  <si>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</si>
  <si>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</si>
  <si>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</si>
  <si>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</si>
  <si>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</si>
  <si>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</si>
  <si>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</si>
  <si>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</si>
  <si>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</si>
  <si>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</si>
  <si>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</si>
  <si>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</si>
  <si>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</si>
  <si>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</si>
  <si>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</si>
  <si>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</si>
  <si>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</si>
  <si>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</si>
  <si>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</si>
  <si>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</si>
  <si>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</si>
  <si>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GEL PEN TIZO TG-501 HITAM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</si>
  <si>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</si>
  <si>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</si>
  <si>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</si>
  <si>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</si>
  <si>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</si>
  <si>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</si>
  <si>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</si>
  <si>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</si>
  <si>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</si>
  <si>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</si>
  <si>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</si>
  <si>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</si>
  <si>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PENCIL CASE / TEMPAT PENSIL 0022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</si>
  <si>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</si>
  <si>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</si>
  <si>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</si>
  <si>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</si>
  <si>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</si>
  <si>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</si>
  <si>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</si>
  <si>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</si>
  <si>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</si>
  <si>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</si>
  <si>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</si>
  <si>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</si>
  <si>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</si>
  <si>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</si>
  <si>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</si>
  <si>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</si>
  <si>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</si>
  <si>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</si>
  <si>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</si>
  <si>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</si>
  <si>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</si>
  <si>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</si>
  <si>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</si>
  <si>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</si>
  <si>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</si>
  <si>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</si>
  <si>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</si>
  <si>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</si>
  <si>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</si>
  <si>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</si>
  <si>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</si>
  <si>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</si>
  <si>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</si>
  <si>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</si>
  <si>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</si>
  <si>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</si>
  <si>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</si>
  <si>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</si>
  <si>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</si>
  <si>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</si>
  <si>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</si>
  <si>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</si>
  <si>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</si>
  <si>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</si>
  <si>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</si>
  <si>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</si>
  <si>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</si>
  <si>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</si>
  <si>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</si>
  <si>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</si>
  <si>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</si>
  <si>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</si>
  <si>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</si>
  <si>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</si>
  <si>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</si>
  <si>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</si>
  <si>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</si>
  <si>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</si>
  <si>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</si>
  <si>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</si>
  <si>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</si>
  <si>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</si>
  <si>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</si>
  <si>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</si>
  <si>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</si>
  <si>
    <t>KO 4302</t>
  </si>
  <si>
    <t>BINDER CLIP JOYKO 105</t>
  </si>
  <si>
    <t>BINDER CLIP JOYKO 155</t>
  </si>
  <si>
    <t>LABEL HARGA KENKO 6001-2R (1 LINE) isi 10 rol</t>
  </si>
  <si>
    <t>PUNCH KENKO NO. 30</t>
  </si>
  <si>
    <t>G 4209</t>
  </si>
  <si>
    <t>CORRECTION TAPE JOYKO CT-522 PTL</t>
  </si>
  <si>
    <t>PENCIL CASE KENKO PC-0719</t>
  </si>
  <si>
    <t>CORRECTION FLUID JOYKO CF-S225</t>
  </si>
  <si>
    <t>G 4210</t>
  </si>
  <si>
    <t>PENSIL WARNA JOYKO CP-12PB (PANJANG)</t>
  </si>
  <si>
    <t>KO 1269</t>
  </si>
  <si>
    <t>KO 4217</t>
  </si>
  <si>
    <t>CRAYON / OIL PASTEL JOYKO OP-36S PP CASE SEA WORLD</t>
  </si>
  <si>
    <t>KO 4223</t>
  </si>
  <si>
    <t>PAPER CLIP WARNA KENKO 3100</t>
  </si>
  <si>
    <t>LEM STICK KENKO 8 GR (KECIL) isi 30 pc</t>
  </si>
  <si>
    <t xml:space="preserve">BOX </t>
  </si>
  <si>
    <t>LEM STICK KENKO 15 GR (TANGGUNG) isi 20 pc</t>
  </si>
  <si>
    <t>PAPER TRIGONAL CLIP KENKO NO. 1</t>
  </si>
  <si>
    <t>PAPER TRIGONAL CLIP KENKO NO. 3</t>
  </si>
  <si>
    <t>PAPER JUMBO CLIP KENKO NO. 5</t>
  </si>
  <si>
    <t>STIP / PENGHAPUS KENKO ERW-20SQ PUTIH</t>
  </si>
  <si>
    <t>STIP / PENGHAPUS KENKO ERW-40SQ PUTIH</t>
  </si>
  <si>
    <t>KO 4224</t>
  </si>
  <si>
    <t>G 4235</t>
  </si>
  <si>
    <t>PENCIL CASE JOYKO PC-0719AC-36A/F (Animal Calender)</t>
  </si>
  <si>
    <t>PENCIL CASE JOYKO PC-0719TV-33A/F (TRAVEL)</t>
  </si>
  <si>
    <t>PENCIL CASE JOYKO PC-0719GZ-34A/F (GOZZY)</t>
  </si>
  <si>
    <t>KO 4238</t>
  </si>
  <si>
    <t>JANGKA (MATH SET) JOYKO MS-25</t>
  </si>
  <si>
    <t>JANGKA (MATH SET) JOYKO MS-55</t>
  </si>
  <si>
    <t>KO 4236</t>
  </si>
  <si>
    <t>CORRECTION FLUID KENKO KE-107M</t>
  </si>
  <si>
    <t>LEM CAIR 35 ML KENKO LG-35</t>
  </si>
  <si>
    <t>LOOSE LEAF KENKO A5-LL 50-2070</t>
  </si>
  <si>
    <t>LOOSE LEAF KENKO A5-LL 100-2070</t>
  </si>
  <si>
    <t>KO 4253</t>
  </si>
  <si>
    <t>KO 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</si>
</sst>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20" xfId="0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749" zoomScaleNormal="100" workbookViewId="0">
      <selection activeCell="K3664" sqref="K366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02" t="s">
        <v>31</v>
      </c>
      <c r="I2" s="302"/>
      <c r="J2" s="302"/>
      <c r="K2" s="303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6" t="s">
        <v>3</v>
      </c>
      <c r="G3" s="17"/>
      <c r="H3" s="304"/>
      <c r="I3" s="304"/>
      <c r="J3" s="304"/>
      <c r="K3" s="305"/>
      <c r="L3" s="12"/>
    </row>
    <row r="4" spans="1:12" s="10" customFormat="1" ht="16.5" customHeight="1" x14ac:dyDescent="0.3">
      <c r="A4" s="5"/>
      <c r="B4" s="6" t="s">
        <v>4</v>
      </c>
      <c r="C4" s="7"/>
      <c r="D4" s="344">
        <v>45049</v>
      </c>
      <c r="E4" s="345"/>
      <c r="F4" s="306"/>
      <c r="G4" s="18"/>
      <c r="H4" s="346" t="s">
        <v>32</v>
      </c>
      <c r="I4" s="346"/>
      <c r="J4" s="346"/>
      <c r="K4" s="34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6"/>
      <c r="G5" s="18"/>
      <c r="H5" s="348" t="s">
        <v>33</v>
      </c>
      <c r="I5" s="348"/>
      <c r="J5" s="348"/>
      <c r="K5" s="34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0"/>
      <c r="I6" s="350"/>
      <c r="J6" s="350"/>
      <c r="K6" s="35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3"/>
      <c r="K27" s="307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8">
        <f>SUM(K10:K25)</f>
        <v>5481000</v>
      </c>
      <c r="K28" s="329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0"/>
      <c r="K29" s="330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7"/>
      <c r="K31" s="307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1">
        <f>((J28/1.11)+(K30/1.11))*11%</f>
        <v>543162.16216216213</v>
      </c>
      <c r="K32" s="332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7"/>
      <c r="K33" s="307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8" t="s">
        <v>37</v>
      </c>
      <c r="K36" s="309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8"/>
      <c r="K37" s="30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2" t="str">
        <f>H2</f>
        <v>LILY JULIAWATI</v>
      </c>
      <c r="I40" s="352"/>
      <c r="J40" s="352"/>
      <c r="K40" s="353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6" t="s">
        <v>3</v>
      </c>
      <c r="G41" s="130"/>
      <c r="H41" s="354"/>
      <c r="I41" s="354"/>
      <c r="J41" s="354"/>
      <c r="K41" s="355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7">
        <f>D4</f>
        <v>45049</v>
      </c>
      <c r="E42" s="358"/>
      <c r="F42" s="356"/>
      <c r="G42" s="131"/>
      <c r="H42" s="359" t="str">
        <f>H4</f>
        <v>(REJO AGUNG)</v>
      </c>
      <c r="I42" s="359"/>
      <c r="J42" s="359"/>
      <c r="K42" s="36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6"/>
      <c r="G43" s="131"/>
      <c r="H43" s="340" t="str">
        <f>H5</f>
        <v>JOMBANG</v>
      </c>
      <c r="I43" s="340"/>
      <c r="J43" s="340"/>
      <c r="K43" s="341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42"/>
      <c r="I44" s="342"/>
      <c r="J44" s="342"/>
      <c r="K44" s="343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5"/>
      <c r="K65" s="36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6">
        <f>SUM(K48:K63)</f>
        <v>5481000</v>
      </c>
      <c r="K66" s="36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2"/>
      <c r="K67" s="36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1"/>
      <c r="K69" s="36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3">
        <f>((J66/1.11)+(K68/1.11))*11%</f>
        <v>543162.16216216213</v>
      </c>
      <c r="K70" s="36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1"/>
      <c r="K71" s="36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4" t="str">
        <f>J36</f>
        <v>RISMA / CONDRO</v>
      </c>
      <c r="K74" s="335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4">
        <f>J37</f>
        <v>0</v>
      </c>
      <c r="K75" s="335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36" t="str">
        <f>H40</f>
        <v>LILY JULIAWATI</v>
      </c>
      <c r="I78" s="336"/>
      <c r="J78" s="336"/>
      <c r="K78" s="33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0" t="s">
        <v>3</v>
      </c>
      <c r="G79" s="207"/>
      <c r="H79" s="338"/>
      <c r="I79" s="338"/>
      <c r="J79" s="338"/>
      <c r="K79" s="33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1">
        <f>D42</f>
        <v>45049</v>
      </c>
      <c r="E80" s="312"/>
      <c r="F80" s="310"/>
      <c r="G80" s="208"/>
      <c r="H80" s="313" t="str">
        <f>H42</f>
        <v>(REJO AGUNG)</v>
      </c>
      <c r="I80" s="313"/>
      <c r="J80" s="313"/>
      <c r="K80" s="314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0"/>
      <c r="G81" s="208"/>
      <c r="H81" s="315" t="str">
        <f>H43</f>
        <v>JOMBANG</v>
      </c>
      <c r="I81" s="315"/>
      <c r="J81" s="315"/>
      <c r="K81" s="316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17"/>
      <c r="I82" s="317"/>
      <c r="J82" s="317"/>
      <c r="K82" s="318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9"/>
      <c r="K103" s="320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1">
        <f>SUM(K86:K101)</f>
        <v>5481000</v>
      </c>
      <c r="K104" s="32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3"/>
      <c r="K105" s="32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0"/>
      <c r="K107" s="320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4">
        <f>((J104/1.11)+(K106/1.11))*11%</f>
        <v>543162.16216216213</v>
      </c>
      <c r="K108" s="325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0"/>
      <c r="K109" s="320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6" t="str">
        <f>J74</f>
        <v>RISMA / CONDRO</v>
      </c>
      <c r="K112" s="327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6">
        <f>J75</f>
        <v>0</v>
      </c>
      <c r="K113" s="327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02" t="s">
        <v>39</v>
      </c>
      <c r="I116" s="302"/>
      <c r="J116" s="302"/>
      <c r="K116" s="303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6" t="s">
        <v>3</v>
      </c>
      <c r="G117" s="17"/>
      <c r="H117" s="304"/>
      <c r="I117" s="304"/>
      <c r="J117" s="304"/>
      <c r="K117" s="305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4">
        <v>45049</v>
      </c>
      <c r="E118" s="345"/>
      <c r="F118" s="306"/>
      <c r="G118" s="18"/>
      <c r="H118" s="346" t="s">
        <v>40</v>
      </c>
      <c r="I118" s="346"/>
      <c r="J118" s="346"/>
      <c r="K118" s="34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6"/>
      <c r="G119" s="18"/>
      <c r="H119" s="348" t="s">
        <v>41</v>
      </c>
      <c r="I119" s="348"/>
      <c r="J119" s="348"/>
      <c r="K119" s="34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50"/>
      <c r="I120" s="350"/>
      <c r="J120" s="350"/>
      <c r="K120" s="35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3"/>
      <c r="K141" s="307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8">
        <f>SUM(K124:K139)</f>
        <v>1266360</v>
      </c>
      <c r="K142" s="329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0"/>
      <c r="K143" s="330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7"/>
      <c r="K145" s="307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1">
        <f>((J142/1.11)+(K144/1.11))*11%</f>
        <v>125495.13513513513</v>
      </c>
      <c r="K146" s="332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7"/>
      <c r="K147" s="307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8" t="s">
        <v>44</v>
      </c>
      <c r="K150" s="309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8"/>
      <c r="K151" s="30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2" t="str">
        <f>H116</f>
        <v>CV PELITA JAYA</v>
      </c>
      <c r="I154" s="352"/>
      <c r="J154" s="352"/>
      <c r="K154" s="353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6" t="s">
        <v>3</v>
      </c>
      <c r="G155" s="130"/>
      <c r="H155" s="354"/>
      <c r="I155" s="354"/>
      <c r="J155" s="354"/>
      <c r="K155" s="355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7">
        <f>D118</f>
        <v>45049</v>
      </c>
      <c r="E156" s="358"/>
      <c r="F156" s="356"/>
      <c r="G156" s="131"/>
      <c r="H156" s="359" t="str">
        <f>H118</f>
        <v>(ANUGERAH SEJAHTERA)</v>
      </c>
      <c r="I156" s="359"/>
      <c r="J156" s="359"/>
      <c r="K156" s="36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6"/>
      <c r="G157" s="131"/>
      <c r="H157" s="340" t="str">
        <f>H119</f>
        <v>PURWOKERTO</v>
      </c>
      <c r="I157" s="340"/>
      <c r="J157" s="340"/>
      <c r="K157" s="341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42"/>
      <c r="I158" s="342"/>
      <c r="J158" s="342"/>
      <c r="K158" s="343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5"/>
      <c r="K179" s="36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6">
        <f>SUM(K162:K177)</f>
        <v>1266360</v>
      </c>
      <c r="K180" s="36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2"/>
      <c r="K181" s="36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1"/>
      <c r="K183" s="36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3">
        <f>((J180/1.11)+(K182/1.11))*11%</f>
        <v>125495.13513513513</v>
      </c>
      <c r="K184" s="36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1"/>
      <c r="K185" s="36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4" t="str">
        <f>J150</f>
        <v>NOVI / CONDRO</v>
      </c>
      <c r="K188" s="335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4">
        <f>J151</f>
        <v>0</v>
      </c>
      <c r="K189" s="335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36" t="str">
        <f>H154</f>
        <v>CV PELITA JAYA</v>
      </c>
      <c r="I192" s="336"/>
      <c r="J192" s="336"/>
      <c r="K192" s="33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0" t="s">
        <v>3</v>
      </c>
      <c r="G193" s="207"/>
      <c r="H193" s="338"/>
      <c r="I193" s="338"/>
      <c r="J193" s="338"/>
      <c r="K193" s="33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1">
        <f>D156</f>
        <v>45049</v>
      </c>
      <c r="E194" s="312"/>
      <c r="F194" s="310"/>
      <c r="G194" s="208"/>
      <c r="H194" s="313" t="str">
        <f>H156</f>
        <v>(ANUGERAH SEJAHTERA)</v>
      </c>
      <c r="I194" s="313"/>
      <c r="J194" s="313"/>
      <c r="K194" s="314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0"/>
      <c r="G195" s="208"/>
      <c r="H195" s="315" t="str">
        <f>H157</f>
        <v>PURWOKERTO</v>
      </c>
      <c r="I195" s="315"/>
      <c r="J195" s="315"/>
      <c r="K195" s="316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17"/>
      <c r="I196" s="317"/>
      <c r="J196" s="317"/>
      <c r="K196" s="318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9"/>
      <c r="K217" s="320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1">
        <f>SUM(K200:K215)</f>
        <v>1266360</v>
      </c>
      <c r="K218" s="32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3"/>
      <c r="K219" s="32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0"/>
      <c r="K221" s="320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4">
        <f>((J218/1.11)+(K220/1.11))*11%</f>
        <v>125495.13513513513</v>
      </c>
      <c r="K222" s="325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0"/>
      <c r="K223" s="320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6" t="str">
        <f>J188</f>
        <v>NOVI / CONDRO</v>
      </c>
      <c r="K226" s="327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6">
        <f>J189</f>
        <v>0</v>
      </c>
      <c r="K227" s="327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02" t="s">
        <v>94</v>
      </c>
      <c r="I230" s="302"/>
      <c r="J230" s="302"/>
      <c r="K230" s="303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6" t="s">
        <v>3</v>
      </c>
      <c r="G231" s="17"/>
      <c r="H231" s="304"/>
      <c r="I231" s="304"/>
      <c r="J231" s="304"/>
      <c r="K231" s="305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4">
        <v>45059</v>
      </c>
      <c r="E232" s="345"/>
      <c r="F232" s="306"/>
      <c r="G232" s="18"/>
      <c r="H232" s="346" t="s">
        <v>56</v>
      </c>
      <c r="I232" s="346"/>
      <c r="J232" s="346"/>
      <c r="K232" s="34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6"/>
      <c r="G233" s="18"/>
      <c r="H233" s="348" t="s">
        <v>41</v>
      </c>
      <c r="I233" s="348"/>
      <c r="J233" s="348"/>
      <c r="K233" s="34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150</v>
      </c>
      <c r="E234" s="9"/>
      <c r="F234" s="21"/>
      <c r="G234" s="22"/>
      <c r="H234" s="350"/>
      <c r="I234" s="350"/>
      <c r="J234" s="350"/>
      <c r="K234" s="35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60</v>
      </c>
      <c r="C238" s="46" t="s">
        <v>90</v>
      </c>
      <c r="D238" s="93">
        <v>1</v>
      </c>
      <c r="E238" s="110" t="s">
        <v>151</v>
      </c>
      <c r="F238" s="48"/>
      <c r="G238" s="49"/>
      <c r="H238" s="50">
        <v>27600</v>
      </c>
      <c r="I238" s="51">
        <v>0.1</v>
      </c>
      <c r="J238" s="51"/>
      <c r="K238" s="52">
        <f t="shared" ref="K238:K253" si="74">(B238*H238-((B238*H238)*I238))-((B238*H238-((B238*H238)*I238))*J238)</f>
        <v>1490400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90</v>
      </c>
      <c r="D239" s="93">
        <v>1</v>
      </c>
      <c r="E239" s="110" t="s">
        <v>91</v>
      </c>
      <c r="F239" s="48"/>
      <c r="G239" s="49"/>
      <c r="H239" s="50">
        <v>31200</v>
      </c>
      <c r="I239" s="51">
        <v>0.1</v>
      </c>
      <c r="J239" s="51"/>
      <c r="K239" s="52">
        <f t="shared" si="74"/>
        <v>1404000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90</v>
      </c>
      <c r="D240" s="93">
        <v>1</v>
      </c>
      <c r="E240" s="110" t="s">
        <v>152</v>
      </c>
      <c r="F240" s="48"/>
      <c r="G240" s="49"/>
      <c r="H240" s="50">
        <v>67800</v>
      </c>
      <c r="I240" s="51">
        <v>0.1</v>
      </c>
      <c r="J240" s="51"/>
      <c r="K240" s="52">
        <f t="shared" si="74"/>
        <v>1220400</v>
      </c>
      <c r="L240" s="36"/>
    </row>
    <row r="241" spans="1:12" s="10" customFormat="1" ht="14.1" customHeight="1" x14ac:dyDescent="0.25">
      <c r="A241" s="45">
        <v>4</v>
      </c>
      <c r="B241" s="46">
        <v>20</v>
      </c>
      <c r="C241" s="46" t="s">
        <v>80</v>
      </c>
      <c r="D241" s="93" t="s">
        <v>56</v>
      </c>
      <c r="E241" s="110" t="s">
        <v>153</v>
      </c>
      <c r="F241" s="48"/>
      <c r="G241" s="49"/>
      <c r="H241" s="50">
        <v>21000</v>
      </c>
      <c r="I241" s="51">
        <v>0.1</v>
      </c>
      <c r="J241" s="51"/>
      <c r="K241" s="52">
        <f t="shared" si="74"/>
        <v>378000</v>
      </c>
      <c r="L241" s="36"/>
    </row>
    <row r="242" spans="1:12" s="10" customFormat="1" ht="14.1" customHeight="1" x14ac:dyDescent="0.25">
      <c r="A242" s="45">
        <v>5</v>
      </c>
      <c r="B242" s="46">
        <v>54</v>
      </c>
      <c r="C242" s="46" t="s">
        <v>42</v>
      </c>
      <c r="D242" s="93" t="s">
        <v>56</v>
      </c>
      <c r="E242" s="110" t="s">
        <v>154</v>
      </c>
      <c r="F242" s="48"/>
      <c r="G242" s="49"/>
      <c r="H242" s="50">
        <v>13000</v>
      </c>
      <c r="I242" s="51">
        <v>0.1</v>
      </c>
      <c r="J242" s="51"/>
      <c r="K242" s="52">
        <f t="shared" si="74"/>
        <v>631800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3"/>
      <c r="K255" s="307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8">
        <f>SUM(K238:K253)</f>
        <v>5124600</v>
      </c>
      <c r="K256" s="329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0"/>
      <c r="K257" s="330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7"/>
      <c r="K259" s="307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1">
        <f>((J256/1.11)+(K258/1.11))*11%</f>
        <v>507843.2432432432</v>
      </c>
      <c r="K260" s="332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7"/>
      <c r="K261" s="307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5124600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8" t="s">
        <v>44</v>
      </c>
      <c r="K264" s="309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8"/>
      <c r="K265" s="30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2" t="str">
        <f>H230</f>
        <v>CV  WISUDA</v>
      </c>
      <c r="I268" s="352"/>
      <c r="J268" s="352"/>
      <c r="K268" s="353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6" t="s">
        <v>3</v>
      </c>
      <c r="G269" s="130"/>
      <c r="H269" s="354"/>
      <c r="I269" s="354"/>
      <c r="J269" s="354"/>
      <c r="K269" s="355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7">
        <f>D232</f>
        <v>45059</v>
      </c>
      <c r="E270" s="358"/>
      <c r="F270" s="356"/>
      <c r="G270" s="131"/>
      <c r="H270" s="359" t="str">
        <f>H232</f>
        <v/>
      </c>
      <c r="I270" s="359"/>
      <c r="J270" s="359"/>
      <c r="K270" s="36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6"/>
      <c r="G271" s="131"/>
      <c r="H271" s="340" t="str">
        <f>H233</f>
        <v>PURWOKERTO</v>
      </c>
      <c r="I271" s="340"/>
      <c r="J271" s="340"/>
      <c r="K271" s="341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4302</v>
      </c>
      <c r="E272" s="122"/>
      <c r="F272" s="133"/>
      <c r="G272" s="134"/>
      <c r="H272" s="342"/>
      <c r="I272" s="342"/>
      <c r="J272" s="342"/>
      <c r="K272" s="343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60</v>
      </c>
      <c r="C276" s="287" t="str">
        <f t="shared" si="75"/>
        <v>GRS</v>
      </c>
      <c r="D276" s="288">
        <f t="shared" si="75"/>
        <v>1</v>
      </c>
      <c r="E276" s="289" t="str">
        <f t="shared" si="75"/>
        <v>BINDER CLIP JOYKO 105</v>
      </c>
      <c r="F276" s="158"/>
      <c r="G276" s="159"/>
      <c r="H276" s="160">
        <f t="shared" ref="H276:J276" si="76">H238</f>
        <v>27600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1490400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GRS</v>
      </c>
      <c r="D277" s="288">
        <f t="shared" si="78"/>
        <v>1</v>
      </c>
      <c r="E277" s="289" t="str">
        <f t="shared" si="78"/>
        <v>BINDER CLIP JOYKO 107</v>
      </c>
      <c r="F277" s="158"/>
      <c r="G277" s="159"/>
      <c r="H277" s="160">
        <f t="shared" ref="H277:J277" si="79">H239</f>
        <v>31200</v>
      </c>
      <c r="I277" s="161">
        <f t="shared" si="79"/>
        <v>0.1</v>
      </c>
      <c r="J277" s="161">
        <f t="shared" si="79"/>
        <v>0</v>
      </c>
      <c r="K277" s="162">
        <f t="shared" si="77"/>
        <v>1404000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BINDER CLIP JOYKO 155</v>
      </c>
      <c r="F278" s="158"/>
      <c r="G278" s="159"/>
      <c r="H278" s="160">
        <f t="shared" ref="H278:J278" si="81">H240</f>
        <v>67800</v>
      </c>
      <c r="I278" s="161">
        <f t="shared" si="81"/>
        <v>0.1</v>
      </c>
      <c r="J278" s="161">
        <f t="shared" si="81"/>
        <v>0</v>
      </c>
      <c r="K278" s="162">
        <f t="shared" si="77"/>
        <v>1220400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20</v>
      </c>
      <c r="C279" s="287" t="str">
        <f t="shared" si="82"/>
        <v>PAK</v>
      </c>
      <c r="D279" s="288" t="str">
        <f t="shared" si="82"/>
        <v/>
      </c>
      <c r="E279" s="289" t="str">
        <f t="shared" si="82"/>
        <v>LABEL HARGA KENKO 6001-2R (1 LINE) isi 10 rol</v>
      </c>
      <c r="F279" s="158"/>
      <c r="G279" s="159"/>
      <c r="H279" s="160">
        <f t="shared" ref="H279:J279" si="83">H241</f>
        <v>21000</v>
      </c>
      <c r="I279" s="161">
        <f t="shared" si="83"/>
        <v>0.1</v>
      </c>
      <c r="J279" s="161">
        <f t="shared" si="83"/>
        <v>0</v>
      </c>
      <c r="K279" s="162">
        <f t="shared" si="77"/>
        <v>378000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54</v>
      </c>
      <c r="C280" s="287" t="str">
        <f t="shared" si="84"/>
        <v>PCS</v>
      </c>
      <c r="D280" s="288" t="str">
        <f t="shared" si="84"/>
        <v/>
      </c>
      <c r="E280" s="289" t="str">
        <f t="shared" si="84"/>
        <v>PUNCH KENKO NO. 30</v>
      </c>
      <c r="F280" s="158"/>
      <c r="G280" s="159"/>
      <c r="H280" s="160">
        <f t="shared" ref="H280:J280" si="85">H242</f>
        <v>13000</v>
      </c>
      <c r="I280" s="161">
        <f t="shared" si="85"/>
        <v>0.1</v>
      </c>
      <c r="J280" s="161">
        <f t="shared" si="85"/>
        <v>0</v>
      </c>
      <c r="K280" s="162">
        <f t="shared" si="77"/>
        <v>631800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5"/>
      <c r="K293" s="36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6">
        <f>SUM(K276:K291)</f>
        <v>5124600</v>
      </c>
      <c r="K294" s="36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2"/>
      <c r="K295" s="36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1"/>
      <c r="K297" s="36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3">
        <f>((J294/1.11)+(K296/1.11))*11%</f>
        <v>507843.2432432432</v>
      </c>
      <c r="K298" s="36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1"/>
      <c r="K299" s="36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5124600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4" t="str">
        <f>J264</f>
        <v>NOVI / CONDRO</v>
      </c>
      <c r="K302" s="335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4">
        <f>J265</f>
        <v>0</v>
      </c>
      <c r="K303" s="335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36" t="str">
        <f>H268</f>
        <v>CV  WISUDA</v>
      </c>
      <c r="I306" s="336"/>
      <c r="J306" s="336"/>
      <c r="K306" s="33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0" t="s">
        <v>3</v>
      </c>
      <c r="G307" s="207"/>
      <c r="H307" s="338"/>
      <c r="I307" s="338"/>
      <c r="J307" s="338"/>
      <c r="K307" s="33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1">
        <f>D270</f>
        <v>45059</v>
      </c>
      <c r="E308" s="312"/>
      <c r="F308" s="310"/>
      <c r="G308" s="208"/>
      <c r="H308" s="313" t="str">
        <f>H270</f>
        <v/>
      </c>
      <c r="I308" s="313"/>
      <c r="J308" s="313"/>
      <c r="K308" s="314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0"/>
      <c r="G309" s="208"/>
      <c r="H309" s="315" t="str">
        <f>H271</f>
        <v>PURWOKERTO</v>
      </c>
      <c r="I309" s="315"/>
      <c r="J309" s="315"/>
      <c r="K309" s="316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4302</v>
      </c>
      <c r="E310" s="199"/>
      <c r="F310" s="210"/>
      <c r="G310" s="211"/>
      <c r="H310" s="317"/>
      <c r="I310" s="317"/>
      <c r="J310" s="317"/>
      <c r="K310" s="318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60</v>
      </c>
      <c r="C314" s="292" t="str">
        <f t="shared" si="108"/>
        <v>GRS</v>
      </c>
      <c r="D314" s="293">
        <f t="shared" si="108"/>
        <v>1</v>
      </c>
      <c r="E314" s="294" t="str">
        <f t="shared" si="108"/>
        <v>BINDER CLIP JOYKO 105</v>
      </c>
      <c r="F314" s="235"/>
      <c r="G314" s="236"/>
      <c r="H314" s="237">
        <f t="shared" ref="H314:J314" si="109">H276</f>
        <v>27600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1490400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GRS</v>
      </c>
      <c r="D315" s="293">
        <f t="shared" si="111"/>
        <v>1</v>
      </c>
      <c r="E315" s="294" t="str">
        <f t="shared" si="111"/>
        <v>BINDER CLIP JOYKO 107</v>
      </c>
      <c r="F315" s="235"/>
      <c r="G315" s="236"/>
      <c r="H315" s="237">
        <f t="shared" ref="H315:J315" si="112">H277</f>
        <v>31200</v>
      </c>
      <c r="I315" s="238">
        <f t="shared" si="112"/>
        <v>0.1</v>
      </c>
      <c r="J315" s="238">
        <f t="shared" si="112"/>
        <v>0</v>
      </c>
      <c r="K315" s="239">
        <f t="shared" si="110"/>
        <v>1404000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BINDER CLIP JOYKO 155</v>
      </c>
      <c r="F316" s="235"/>
      <c r="G316" s="236"/>
      <c r="H316" s="237">
        <f t="shared" ref="H316:J316" si="114">H278</f>
        <v>67800</v>
      </c>
      <c r="I316" s="238">
        <f t="shared" si="114"/>
        <v>0.1</v>
      </c>
      <c r="J316" s="238">
        <f t="shared" si="114"/>
        <v>0</v>
      </c>
      <c r="K316" s="239">
        <f t="shared" si="110"/>
        <v>1220400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20</v>
      </c>
      <c r="C317" s="292" t="str">
        <f t="shared" si="115"/>
        <v>PAK</v>
      </c>
      <c r="D317" s="293" t="str">
        <f t="shared" si="115"/>
        <v/>
      </c>
      <c r="E317" s="294" t="str">
        <f t="shared" si="115"/>
        <v>LABEL HARGA KENKO 6001-2R (1 LINE) isi 10 rol</v>
      </c>
      <c r="F317" s="235"/>
      <c r="G317" s="236"/>
      <c r="H317" s="237">
        <f t="shared" ref="H317:J317" si="116">H279</f>
        <v>21000</v>
      </c>
      <c r="I317" s="238">
        <f t="shared" si="116"/>
        <v>0.1</v>
      </c>
      <c r="J317" s="238">
        <f t="shared" si="116"/>
        <v>0</v>
      </c>
      <c r="K317" s="239">
        <f t="shared" si="110"/>
        <v>378000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54</v>
      </c>
      <c r="C318" s="292" t="str">
        <f t="shared" si="117"/>
        <v>PCS</v>
      </c>
      <c r="D318" s="293" t="str">
        <f t="shared" si="117"/>
        <v/>
      </c>
      <c r="E318" s="294" t="str">
        <f t="shared" si="117"/>
        <v>PUNCH KENKO NO. 30</v>
      </c>
      <c r="F318" s="235"/>
      <c r="G318" s="236"/>
      <c r="H318" s="237">
        <f t="shared" ref="H318:J318" si="118">H280</f>
        <v>13000</v>
      </c>
      <c r="I318" s="238">
        <f t="shared" si="118"/>
        <v>0.1</v>
      </c>
      <c r="J318" s="238">
        <f t="shared" si="118"/>
        <v>0</v>
      </c>
      <c r="K318" s="239">
        <f t="shared" si="110"/>
        <v>631800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9"/>
      <c r="K331" s="320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1">
        <f>SUM(K314:K329)</f>
        <v>5124600</v>
      </c>
      <c r="K332" s="32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3"/>
      <c r="K333" s="32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0"/>
      <c r="K335" s="320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4">
        <f>((J332/1.11)+(K334/1.11))*11%</f>
        <v>507843.2432432432</v>
      </c>
      <c r="K336" s="325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0"/>
      <c r="K337" s="320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5124600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6" t="str">
        <f>J302</f>
        <v>NOVI / CONDRO</v>
      </c>
      <c r="K340" s="327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6">
        <f>J303</f>
        <v>0</v>
      </c>
      <c r="K341" s="327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02" t="s">
        <v>31</v>
      </c>
      <c r="I344" s="302"/>
      <c r="J344" s="302"/>
      <c r="K344" s="303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6" t="s">
        <v>3</v>
      </c>
      <c r="G345" s="17"/>
      <c r="H345" s="304"/>
      <c r="I345" s="304"/>
      <c r="J345" s="304"/>
      <c r="K345" s="305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4">
        <v>45051</v>
      </c>
      <c r="E346" s="345"/>
      <c r="F346" s="306"/>
      <c r="G346" s="18"/>
      <c r="H346" s="346" t="s">
        <v>32</v>
      </c>
      <c r="I346" s="346"/>
      <c r="J346" s="346"/>
      <c r="K346" s="34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6"/>
      <c r="G347" s="18"/>
      <c r="H347" s="348" t="s">
        <v>33</v>
      </c>
      <c r="I347" s="348"/>
      <c r="J347" s="348"/>
      <c r="K347" s="34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50"/>
      <c r="I348" s="350"/>
      <c r="J348" s="350"/>
      <c r="K348" s="35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3"/>
      <c r="K369" s="307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8">
        <f>SUM(K352:K367)</f>
        <v>24570000</v>
      </c>
      <c r="K370" s="329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0"/>
      <c r="K371" s="330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7"/>
      <c r="K373" s="307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1">
        <f>((J370/1.11)+(K372/1.11))*11%</f>
        <v>2434864.8648648649</v>
      </c>
      <c r="K374" s="332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7"/>
      <c r="K375" s="307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8" t="s">
        <v>53</v>
      </c>
      <c r="K378" s="309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8"/>
      <c r="K379" s="30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2" t="str">
        <f>H344</f>
        <v>LILY JULIAWATI</v>
      </c>
      <c r="I382" s="352"/>
      <c r="J382" s="352"/>
      <c r="K382" s="353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6" t="s">
        <v>3</v>
      </c>
      <c r="G383" s="130"/>
      <c r="H383" s="354"/>
      <c r="I383" s="354"/>
      <c r="J383" s="354"/>
      <c r="K383" s="355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7">
        <f>D346</f>
        <v>45051</v>
      </c>
      <c r="E384" s="358"/>
      <c r="F384" s="356"/>
      <c r="G384" s="131"/>
      <c r="H384" s="359" t="str">
        <f>H346</f>
        <v>(REJO AGUNG)</v>
      </c>
      <c r="I384" s="359"/>
      <c r="J384" s="359"/>
      <c r="K384" s="36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6"/>
      <c r="G385" s="131"/>
      <c r="H385" s="340" t="str">
        <f>H347</f>
        <v>JOMBANG</v>
      </c>
      <c r="I385" s="340"/>
      <c r="J385" s="340"/>
      <c r="K385" s="341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42"/>
      <c r="I386" s="342"/>
      <c r="J386" s="342"/>
      <c r="K386" s="343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5"/>
      <c r="K407" s="36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6">
        <f>SUM(K390:K405)</f>
        <v>24570000</v>
      </c>
      <c r="K408" s="36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2"/>
      <c r="K409" s="36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1"/>
      <c r="K411" s="36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3">
        <f>((J408/1.11)+(K410/1.11))*11%</f>
        <v>2434864.8648648649</v>
      </c>
      <c r="K412" s="36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1"/>
      <c r="K413" s="36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4" t="str">
        <f>J378</f>
        <v>NOVI / YO</v>
      </c>
      <c r="K416" s="335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4">
        <f>J379</f>
        <v>0</v>
      </c>
      <c r="K417" s="335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36" t="str">
        <f>H382</f>
        <v>LILY JULIAWATI</v>
      </c>
      <c r="I420" s="336"/>
      <c r="J420" s="336"/>
      <c r="K420" s="33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0" t="s">
        <v>3</v>
      </c>
      <c r="G421" s="207"/>
      <c r="H421" s="338"/>
      <c r="I421" s="338"/>
      <c r="J421" s="338"/>
      <c r="K421" s="33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1">
        <f>D384</f>
        <v>45051</v>
      </c>
      <c r="E422" s="312"/>
      <c r="F422" s="310"/>
      <c r="G422" s="208"/>
      <c r="H422" s="313" t="str">
        <f>H384</f>
        <v>(REJO AGUNG)</v>
      </c>
      <c r="I422" s="313"/>
      <c r="J422" s="313"/>
      <c r="K422" s="314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0"/>
      <c r="G423" s="208"/>
      <c r="H423" s="315" t="str">
        <f>H385</f>
        <v>JOMBANG</v>
      </c>
      <c r="I423" s="315"/>
      <c r="J423" s="315"/>
      <c r="K423" s="316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17"/>
      <c r="I424" s="317"/>
      <c r="J424" s="317"/>
      <c r="K424" s="318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9"/>
      <c r="K445" s="320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1">
        <f>SUM(K428:K443)</f>
        <v>24570000</v>
      </c>
      <c r="K446" s="32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3"/>
      <c r="K447" s="32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0"/>
      <c r="K449" s="320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4">
        <f>((J446/1.11)+(K448/1.11))*11%</f>
        <v>2434864.8648648649</v>
      </c>
      <c r="K450" s="325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0"/>
      <c r="K451" s="320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6" t="str">
        <f>J416</f>
        <v>NOVI / YO</v>
      </c>
      <c r="K454" s="327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6">
        <f>J417</f>
        <v>0</v>
      </c>
      <c r="K455" s="327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02" t="s">
        <v>55</v>
      </c>
      <c r="I458" s="302"/>
      <c r="J458" s="302"/>
      <c r="K458" s="303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6" t="s">
        <v>3</v>
      </c>
      <c r="G459" s="17"/>
      <c r="H459" s="304"/>
      <c r="I459" s="304"/>
      <c r="J459" s="304"/>
      <c r="K459" s="305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4">
        <v>45051</v>
      </c>
      <c r="E460" s="345"/>
      <c r="F460" s="306"/>
      <c r="G460" s="18"/>
      <c r="H460" s="346" t="s">
        <v>56</v>
      </c>
      <c r="I460" s="346"/>
      <c r="J460" s="346"/>
      <c r="K460" s="34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6"/>
      <c r="G461" s="18"/>
      <c r="H461" s="348" t="s">
        <v>57</v>
      </c>
      <c r="I461" s="348"/>
      <c r="J461" s="348"/>
      <c r="K461" s="34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50"/>
      <c r="I462" s="350"/>
      <c r="J462" s="350"/>
      <c r="K462" s="35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3"/>
      <c r="K483" s="307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8">
        <f>SUM(K466:K481)</f>
        <v>11348640</v>
      </c>
      <c r="K484" s="329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0"/>
      <c r="K485" s="330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7"/>
      <c r="K487" s="307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1">
        <f>((J484/1.11)+(K486/1.11))*11%</f>
        <v>1124640</v>
      </c>
      <c r="K488" s="332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7"/>
      <c r="K489" s="307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8" t="s">
        <v>53</v>
      </c>
      <c r="K492" s="309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8"/>
      <c r="K493" s="30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2" t="str">
        <f>H458</f>
        <v>CV SINAR CAHAYA NIRMALA</v>
      </c>
      <c r="I496" s="352"/>
      <c r="J496" s="352"/>
      <c r="K496" s="353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6" t="s">
        <v>3</v>
      </c>
      <c r="G497" s="130"/>
      <c r="H497" s="354"/>
      <c r="I497" s="354"/>
      <c r="J497" s="354"/>
      <c r="K497" s="355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7">
        <f>D460</f>
        <v>45051</v>
      </c>
      <c r="E498" s="358"/>
      <c r="F498" s="356"/>
      <c r="G498" s="131"/>
      <c r="H498" s="359" t="str">
        <f>H460</f>
        <v/>
      </c>
      <c r="I498" s="359"/>
      <c r="J498" s="359"/>
      <c r="K498" s="36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6"/>
      <c r="G499" s="131"/>
      <c r="H499" s="340" t="str">
        <f>H461</f>
        <v>BREBES</v>
      </c>
      <c r="I499" s="340"/>
      <c r="J499" s="340"/>
      <c r="K499" s="341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42"/>
      <c r="I500" s="342"/>
      <c r="J500" s="342"/>
      <c r="K500" s="343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5"/>
      <c r="K521" s="36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6">
        <f>SUM(K504:K519)</f>
        <v>11348640</v>
      </c>
      <c r="K522" s="36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2"/>
      <c r="K523" s="36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1"/>
      <c r="K525" s="36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3">
        <f>((J522/1.11)+(K524/1.11))*11%</f>
        <v>1124640</v>
      </c>
      <c r="K526" s="36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1"/>
      <c r="K527" s="36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4" t="str">
        <f>J492</f>
        <v>NOVI / YO</v>
      </c>
      <c r="K530" s="335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4">
        <f>J493</f>
        <v>0</v>
      </c>
      <c r="K531" s="335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36" t="str">
        <f>H496</f>
        <v>CV SINAR CAHAYA NIRMALA</v>
      </c>
      <c r="I534" s="336"/>
      <c r="J534" s="336"/>
      <c r="K534" s="33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0" t="s">
        <v>3</v>
      </c>
      <c r="G535" s="207"/>
      <c r="H535" s="338"/>
      <c r="I535" s="338"/>
      <c r="J535" s="338"/>
      <c r="K535" s="33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1">
        <f>D498</f>
        <v>45051</v>
      </c>
      <c r="E536" s="312"/>
      <c r="F536" s="310"/>
      <c r="G536" s="208"/>
      <c r="H536" s="313" t="str">
        <f>H498</f>
        <v/>
      </c>
      <c r="I536" s="313"/>
      <c r="J536" s="313"/>
      <c r="K536" s="314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0"/>
      <c r="G537" s="208"/>
      <c r="H537" s="315" t="str">
        <f>H499</f>
        <v>BREBES</v>
      </c>
      <c r="I537" s="315"/>
      <c r="J537" s="315"/>
      <c r="K537" s="316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17"/>
      <c r="I538" s="317"/>
      <c r="J538" s="317"/>
      <c r="K538" s="318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9"/>
      <c r="K559" s="320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1">
        <f>SUM(K542:K557)</f>
        <v>11348640</v>
      </c>
      <c r="K560" s="32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3"/>
      <c r="K561" s="32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0"/>
      <c r="K563" s="320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4">
        <f>((J560/1.11)+(K562/1.11))*11%</f>
        <v>1124640</v>
      </c>
      <c r="K564" s="325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0"/>
      <c r="K565" s="320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6" t="str">
        <f>J530</f>
        <v>NOVI / YO</v>
      </c>
      <c r="K568" s="327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6">
        <f>J531</f>
        <v>0</v>
      </c>
      <c r="K569" s="327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02" t="s">
        <v>63</v>
      </c>
      <c r="I572" s="302"/>
      <c r="J572" s="302"/>
      <c r="K572" s="303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6" t="s">
        <v>3</v>
      </c>
      <c r="G573" s="17"/>
      <c r="H573" s="304"/>
      <c r="I573" s="304"/>
      <c r="J573" s="304"/>
      <c r="K573" s="305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4">
        <v>45054</v>
      </c>
      <c r="E574" s="345"/>
      <c r="F574" s="306"/>
      <c r="G574" s="18"/>
      <c r="H574" s="346" t="s">
        <v>56</v>
      </c>
      <c r="I574" s="346"/>
      <c r="J574" s="346"/>
      <c r="K574" s="34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6"/>
      <c r="G575" s="18"/>
      <c r="H575" s="348" t="s">
        <v>64</v>
      </c>
      <c r="I575" s="348"/>
      <c r="J575" s="348"/>
      <c r="K575" s="34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50"/>
      <c r="I576" s="350"/>
      <c r="J576" s="350"/>
      <c r="K576" s="35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3"/>
      <c r="K597" s="307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8">
        <f>SUM(K580:K595)</f>
        <v>2864160</v>
      </c>
      <c r="K598" s="329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0"/>
      <c r="K599" s="330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7"/>
      <c r="K601" s="307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1">
        <f>((J598/1.11)+(K600/1.11))*11%</f>
        <v>283835.67567567568</v>
      </c>
      <c r="K602" s="332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7"/>
      <c r="K603" s="307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8" t="s">
        <v>37</v>
      </c>
      <c r="K606" s="309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8"/>
      <c r="K607" s="30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2" t="str">
        <f>H572</f>
        <v>CV DWI JAYA</v>
      </c>
      <c r="I610" s="352"/>
      <c r="J610" s="352"/>
      <c r="K610" s="353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6" t="s">
        <v>3</v>
      </c>
      <c r="G611" s="130"/>
      <c r="H611" s="354"/>
      <c r="I611" s="354"/>
      <c r="J611" s="354"/>
      <c r="K611" s="355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7">
        <f>D574</f>
        <v>45054</v>
      </c>
      <c r="E612" s="358"/>
      <c r="F612" s="356"/>
      <c r="G612" s="131"/>
      <c r="H612" s="359" t="str">
        <f>H574</f>
        <v/>
      </c>
      <c r="I612" s="359"/>
      <c r="J612" s="359"/>
      <c r="K612" s="36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6"/>
      <c r="G613" s="131"/>
      <c r="H613" s="340" t="str">
        <f>H575</f>
        <v>YOGYAKARTA</v>
      </c>
      <c r="I613" s="340"/>
      <c r="J613" s="340"/>
      <c r="K613" s="341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42"/>
      <c r="I614" s="342"/>
      <c r="J614" s="342"/>
      <c r="K614" s="343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5"/>
      <c r="K635" s="36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6">
        <f>SUM(K618:K633)</f>
        <v>2864160</v>
      </c>
      <c r="K636" s="36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2"/>
      <c r="K637" s="36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1"/>
      <c r="K639" s="36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3">
        <f>((J636/1.11)+(K638/1.11))*11%</f>
        <v>283835.67567567568</v>
      </c>
      <c r="K640" s="36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1"/>
      <c r="K641" s="36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4" t="str">
        <f>J606</f>
        <v>RISMA / CONDRO</v>
      </c>
      <c r="K644" s="335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4">
        <f>J607</f>
        <v>0</v>
      </c>
      <c r="K645" s="335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36" t="str">
        <f>H610</f>
        <v>CV DWI JAYA</v>
      </c>
      <c r="I648" s="336"/>
      <c r="J648" s="336"/>
      <c r="K648" s="33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0" t="s">
        <v>3</v>
      </c>
      <c r="G649" s="207"/>
      <c r="H649" s="338"/>
      <c r="I649" s="338"/>
      <c r="J649" s="338"/>
      <c r="K649" s="33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1">
        <f>D612</f>
        <v>45054</v>
      </c>
      <c r="E650" s="312"/>
      <c r="F650" s="310"/>
      <c r="G650" s="208"/>
      <c r="H650" s="313" t="str">
        <f>H612</f>
        <v/>
      </c>
      <c r="I650" s="313"/>
      <c r="J650" s="313"/>
      <c r="K650" s="314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0"/>
      <c r="G651" s="208"/>
      <c r="H651" s="315" t="str">
        <f>H613</f>
        <v>YOGYAKARTA</v>
      </c>
      <c r="I651" s="315"/>
      <c r="J651" s="315"/>
      <c r="K651" s="316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17"/>
      <c r="I652" s="317"/>
      <c r="J652" s="317"/>
      <c r="K652" s="318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9"/>
      <c r="K673" s="320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1">
        <f>SUM(K656:K671)</f>
        <v>2864160</v>
      </c>
      <c r="K674" s="32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3"/>
      <c r="K675" s="32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0"/>
      <c r="K677" s="320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4">
        <f>((J674/1.11)+(K676/1.11))*11%</f>
        <v>283835.67567567568</v>
      </c>
      <c r="K678" s="325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0"/>
      <c r="K679" s="320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6" t="str">
        <f>J644</f>
        <v>RISMA / CONDRO</v>
      </c>
      <c r="K682" s="327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6">
        <f>J645</f>
        <v>0</v>
      </c>
      <c r="K683" s="327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02" t="s">
        <v>55</v>
      </c>
      <c r="I686" s="302"/>
      <c r="J686" s="302"/>
      <c r="K686" s="303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6" t="s">
        <v>3</v>
      </c>
      <c r="G687" s="17"/>
      <c r="H687" s="304"/>
      <c r="I687" s="304"/>
      <c r="J687" s="304"/>
      <c r="K687" s="305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4">
        <v>45051</v>
      </c>
      <c r="E688" s="345"/>
      <c r="F688" s="306"/>
      <c r="G688" s="18"/>
      <c r="H688" s="346" t="s">
        <v>56</v>
      </c>
      <c r="I688" s="346"/>
      <c r="J688" s="346"/>
      <c r="K688" s="34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6"/>
      <c r="G689" s="18"/>
      <c r="H689" s="348" t="s">
        <v>57</v>
      </c>
      <c r="I689" s="348"/>
      <c r="J689" s="348"/>
      <c r="K689" s="34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85</v>
      </c>
      <c r="E690" s="9"/>
      <c r="F690" s="21"/>
      <c r="G690" s="22"/>
      <c r="H690" s="350"/>
      <c r="I690" s="350"/>
      <c r="J690" s="350"/>
      <c r="K690" s="35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110" t="s">
        <v>71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72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73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74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75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76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77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78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79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80</v>
      </c>
      <c r="D705" s="93" t="s">
        <v>56</v>
      </c>
      <c r="E705" s="110" t="s">
        <v>81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80</v>
      </c>
      <c r="D706" s="93" t="s">
        <v>56</v>
      </c>
      <c r="E706" s="110" t="s">
        <v>82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83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110" t="s">
        <v>84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3"/>
      <c r="K711" s="307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8">
        <f>SUM(K694:K709)</f>
        <v>3496740</v>
      </c>
      <c r="K712" s="329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0"/>
      <c r="K713" s="330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7"/>
      <c r="K715" s="307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1">
        <f>((J712/1.11)+(K714/1.11))*11%</f>
        <v>346523.78378378373</v>
      </c>
      <c r="K716" s="332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7"/>
      <c r="K717" s="307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8" t="s">
        <v>37</v>
      </c>
      <c r="K720" s="309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8"/>
      <c r="K721" s="30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2" t="str">
        <f>H686</f>
        <v>CV SINAR CAHAYA NIRMALA</v>
      </c>
      <c r="I724" s="352"/>
      <c r="J724" s="352"/>
      <c r="K724" s="353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6" t="s">
        <v>3</v>
      </c>
      <c r="G725" s="130"/>
      <c r="H725" s="354"/>
      <c r="I725" s="354"/>
      <c r="J725" s="354"/>
      <c r="K725" s="355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7">
        <f>D688</f>
        <v>45051</v>
      </c>
      <c r="E726" s="358"/>
      <c r="F726" s="356"/>
      <c r="G726" s="131"/>
      <c r="H726" s="359" t="str">
        <f>H688</f>
        <v/>
      </c>
      <c r="I726" s="359"/>
      <c r="J726" s="359"/>
      <c r="K726" s="36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6"/>
      <c r="G727" s="131"/>
      <c r="H727" s="340" t="str">
        <f>H689</f>
        <v>BREBES</v>
      </c>
      <c r="I727" s="340"/>
      <c r="J727" s="340"/>
      <c r="K727" s="341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42"/>
      <c r="I728" s="342"/>
      <c r="J728" s="342"/>
      <c r="K728" s="343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PEN TIZO TG-501 HITAM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0022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5"/>
      <c r="K749" s="36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6">
        <f>SUM(K732:K747)</f>
        <v>3496740</v>
      </c>
      <c r="K750" s="36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2"/>
      <c r="K751" s="36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1"/>
      <c r="K753" s="36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3">
        <f>((J750/1.11)+(K752/1.11))*11%</f>
        <v>346523.78378378373</v>
      </c>
      <c r="K754" s="36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1"/>
      <c r="K755" s="36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4" t="str">
        <f>J720</f>
        <v>RISMA / CONDRO</v>
      </c>
      <c r="K758" s="335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4">
        <f>J721</f>
        <v>0</v>
      </c>
      <c r="K759" s="335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36" t="str">
        <f>H724</f>
        <v>CV SINAR CAHAYA NIRMALA</v>
      </c>
      <c r="I762" s="336"/>
      <c r="J762" s="336"/>
      <c r="K762" s="33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0" t="s">
        <v>3</v>
      </c>
      <c r="G763" s="207"/>
      <c r="H763" s="338"/>
      <c r="I763" s="338"/>
      <c r="J763" s="338"/>
      <c r="K763" s="33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1">
        <f>D726</f>
        <v>45051</v>
      </c>
      <c r="E764" s="312"/>
      <c r="F764" s="310"/>
      <c r="G764" s="208"/>
      <c r="H764" s="313" t="str">
        <f>H726</f>
        <v/>
      </c>
      <c r="I764" s="313"/>
      <c r="J764" s="313"/>
      <c r="K764" s="314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0"/>
      <c r="G765" s="208"/>
      <c r="H765" s="315" t="str">
        <f>H727</f>
        <v>BREBES</v>
      </c>
      <c r="I765" s="315"/>
      <c r="J765" s="315"/>
      <c r="K765" s="316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17"/>
      <c r="I766" s="317"/>
      <c r="J766" s="317"/>
      <c r="K766" s="318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PEN TIZO TG-501 HITAM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0022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9"/>
      <c r="K787" s="320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1">
        <f>SUM(K770:K785)</f>
        <v>3496740</v>
      </c>
      <c r="K788" s="32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3"/>
      <c r="K789" s="32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0"/>
      <c r="K791" s="320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4">
        <f>((J788/1.11)+(K790/1.11))*11%</f>
        <v>346523.78378378373</v>
      </c>
      <c r="K792" s="325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0"/>
      <c r="K793" s="320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6" t="str">
        <f>J758</f>
        <v>RISMA / CONDRO</v>
      </c>
      <c r="K796" s="327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6">
        <f>J759</f>
        <v>0</v>
      </c>
      <c r="K797" s="327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02" t="s">
        <v>39</v>
      </c>
      <c r="I800" s="302"/>
      <c r="J800" s="302"/>
      <c r="K800" s="303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6" t="s">
        <v>3</v>
      </c>
      <c r="G801" s="17"/>
      <c r="H801" s="304"/>
      <c r="I801" s="304"/>
      <c r="J801" s="304"/>
      <c r="K801" s="305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4">
        <v>45054</v>
      </c>
      <c r="E802" s="345"/>
      <c r="F802" s="306"/>
      <c r="G802" s="18"/>
      <c r="H802" s="346" t="s">
        <v>40</v>
      </c>
      <c r="I802" s="346"/>
      <c r="J802" s="346"/>
      <c r="K802" s="34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6"/>
      <c r="G803" s="18"/>
      <c r="H803" s="348" t="s">
        <v>41</v>
      </c>
      <c r="I803" s="348"/>
      <c r="J803" s="348"/>
      <c r="K803" s="34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86</v>
      </c>
      <c r="E804" s="9"/>
      <c r="F804" s="21"/>
      <c r="G804" s="22"/>
      <c r="H804" s="350"/>
      <c r="I804" s="350"/>
      <c r="J804" s="350"/>
      <c r="K804" s="35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3"/>
      <c r="K825" s="307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8">
        <f>SUM(K808:K823)</f>
        <v>10089360</v>
      </c>
      <c r="K826" s="329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0"/>
      <c r="K827" s="330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7"/>
      <c r="K829" s="307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1">
        <f>((J826/1.11)+(K828/1.11))*11%</f>
        <v>999846.48648648639</v>
      </c>
      <c r="K830" s="332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7"/>
      <c r="K831" s="307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8" t="s">
        <v>44</v>
      </c>
      <c r="K834" s="309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8"/>
      <c r="K835" s="30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2" t="str">
        <f>H800</f>
        <v>CV PELITA JAYA</v>
      </c>
      <c r="I838" s="352"/>
      <c r="J838" s="352"/>
      <c r="K838" s="353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6" t="s">
        <v>3</v>
      </c>
      <c r="G839" s="130"/>
      <c r="H839" s="354"/>
      <c r="I839" s="354"/>
      <c r="J839" s="354"/>
      <c r="K839" s="355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7">
        <f>D802</f>
        <v>45054</v>
      </c>
      <c r="E840" s="358"/>
      <c r="F840" s="356"/>
      <c r="G840" s="131"/>
      <c r="H840" s="359" t="str">
        <f>H802</f>
        <v>(ANUGERAH SEJAHTERA)</v>
      </c>
      <c r="I840" s="359"/>
      <c r="J840" s="359"/>
      <c r="K840" s="36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6"/>
      <c r="G841" s="131"/>
      <c r="H841" s="340" t="str">
        <f>H803</f>
        <v>PURWOKERTO</v>
      </c>
      <c r="I841" s="340"/>
      <c r="J841" s="340"/>
      <c r="K841" s="341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42"/>
      <c r="I842" s="342"/>
      <c r="J842" s="342"/>
      <c r="K842" s="343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5"/>
      <c r="K863" s="36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6">
        <f>SUM(K846:K861)</f>
        <v>10089360</v>
      </c>
      <c r="K864" s="36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2"/>
      <c r="K865" s="36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1"/>
      <c r="K867" s="36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3">
        <f>((J864/1.11)+(K866/1.11))*11%</f>
        <v>999846.48648648639</v>
      </c>
      <c r="K868" s="36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1"/>
      <c r="K869" s="36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4" t="str">
        <f>J834</f>
        <v>NOVI / CONDRO</v>
      </c>
      <c r="K872" s="335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4">
        <f>J835</f>
        <v>0</v>
      </c>
      <c r="K873" s="335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36" t="str">
        <f>H838</f>
        <v>CV PELITA JAYA</v>
      </c>
      <c r="I876" s="336"/>
      <c r="J876" s="336"/>
      <c r="K876" s="33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0" t="s">
        <v>3</v>
      </c>
      <c r="G877" s="207"/>
      <c r="H877" s="338"/>
      <c r="I877" s="338"/>
      <c r="J877" s="338"/>
      <c r="K877" s="33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1">
        <f>D840</f>
        <v>45054</v>
      </c>
      <c r="E878" s="312"/>
      <c r="F878" s="310"/>
      <c r="G878" s="208"/>
      <c r="H878" s="313" t="str">
        <f>H840</f>
        <v>(ANUGERAH SEJAHTERA)</v>
      </c>
      <c r="I878" s="313"/>
      <c r="J878" s="313"/>
      <c r="K878" s="314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0"/>
      <c r="G879" s="208"/>
      <c r="H879" s="315" t="str">
        <f>H841</f>
        <v>PURWOKERTO</v>
      </c>
      <c r="I879" s="315"/>
      <c r="J879" s="315"/>
      <c r="K879" s="316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17"/>
      <c r="I880" s="317"/>
      <c r="J880" s="317"/>
      <c r="K880" s="318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9"/>
      <c r="K901" s="320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1">
        <f>SUM(K884:K899)</f>
        <v>10089360</v>
      </c>
      <c r="K902" s="32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3"/>
      <c r="K903" s="32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0"/>
      <c r="K905" s="320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4">
        <f>((J902/1.11)+(K904/1.11))*11%</f>
        <v>999846.48648648639</v>
      </c>
      <c r="K906" s="325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0"/>
      <c r="K907" s="320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6" t="str">
        <f>J872</f>
        <v>NOVI / CONDRO</v>
      </c>
      <c r="K910" s="327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6">
        <f>J873</f>
        <v>0</v>
      </c>
      <c r="K911" s="327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02" t="s">
        <v>87</v>
      </c>
      <c r="I914" s="302"/>
      <c r="J914" s="302"/>
      <c r="K914" s="303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6" t="s">
        <v>3</v>
      </c>
      <c r="G915" s="17"/>
      <c r="H915" s="304"/>
      <c r="I915" s="304"/>
      <c r="J915" s="304"/>
      <c r="K915" s="305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4">
        <v>45054</v>
      </c>
      <c r="E916" s="345"/>
      <c r="F916" s="306"/>
      <c r="G916" s="18"/>
      <c r="H916" s="346" t="s">
        <v>56</v>
      </c>
      <c r="I916" s="346"/>
      <c r="J916" s="346"/>
      <c r="K916" s="34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6"/>
      <c r="G917" s="18"/>
      <c r="H917" s="348" t="s">
        <v>88</v>
      </c>
      <c r="I917" s="348"/>
      <c r="J917" s="348"/>
      <c r="K917" s="34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93</v>
      </c>
      <c r="E918" s="9"/>
      <c r="F918" s="21"/>
      <c r="G918" s="22"/>
      <c r="H918" s="350"/>
      <c r="I918" s="350"/>
      <c r="J918" s="350"/>
      <c r="K918" s="35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89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90</v>
      </c>
      <c r="D924" s="93" t="s">
        <v>56</v>
      </c>
      <c r="E924" s="110" t="s">
        <v>91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90</v>
      </c>
      <c r="D925" s="93" t="s">
        <v>56</v>
      </c>
      <c r="E925" s="110" t="s">
        <v>92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3"/>
      <c r="K939" s="307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8">
        <f>SUM(K922:K937)</f>
        <v>2391120</v>
      </c>
      <c r="K940" s="329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0"/>
      <c r="K941" s="330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7"/>
      <c r="K943" s="307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1">
        <f>((J940/1.11)+(K942/1.11))*11%</f>
        <v>236957.83783783781</v>
      </c>
      <c r="K944" s="332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7"/>
      <c r="K945" s="307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8" t="s">
        <v>44</v>
      </c>
      <c r="K948" s="309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8"/>
      <c r="K949" s="30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2" t="str">
        <f>H914</f>
        <v>CV GANESHA</v>
      </c>
      <c r="I952" s="352"/>
      <c r="J952" s="352"/>
      <c r="K952" s="353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6" t="s">
        <v>3</v>
      </c>
      <c r="G953" s="130"/>
      <c r="H953" s="354"/>
      <c r="I953" s="354"/>
      <c r="J953" s="354"/>
      <c r="K953" s="355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7">
        <f>D916</f>
        <v>45054</v>
      </c>
      <c r="E954" s="358"/>
      <c r="F954" s="356"/>
      <c r="G954" s="131"/>
      <c r="H954" s="359" t="str">
        <f>H916</f>
        <v/>
      </c>
      <c r="I954" s="359"/>
      <c r="J954" s="359"/>
      <c r="K954" s="36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6"/>
      <c r="G955" s="131"/>
      <c r="H955" s="340" t="str">
        <f>H917</f>
        <v>WONOSOBO</v>
      </c>
      <c r="I955" s="340"/>
      <c r="J955" s="340"/>
      <c r="K955" s="341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42"/>
      <c r="I956" s="342"/>
      <c r="J956" s="342"/>
      <c r="K956" s="343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5"/>
      <c r="K977" s="36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6">
        <f>SUM(K960:K975)</f>
        <v>2391120</v>
      </c>
      <c r="K978" s="36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2"/>
      <c r="K979" s="36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1"/>
      <c r="K981" s="36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3">
        <f>((J978/1.11)+(K980/1.11))*11%</f>
        <v>236957.83783783781</v>
      </c>
      <c r="K982" s="36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1"/>
      <c r="K983" s="36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4" t="str">
        <f>J948</f>
        <v>NOVI / CONDRO</v>
      </c>
      <c r="K986" s="335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4">
        <f>J949</f>
        <v>0</v>
      </c>
      <c r="K987" s="335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36" t="str">
        <f>H952</f>
        <v>CV GANESHA</v>
      </c>
      <c r="I990" s="336"/>
      <c r="J990" s="336"/>
      <c r="K990" s="33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0" t="s">
        <v>3</v>
      </c>
      <c r="G991" s="207"/>
      <c r="H991" s="338"/>
      <c r="I991" s="338"/>
      <c r="J991" s="338"/>
      <c r="K991" s="33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1">
        <f>D954</f>
        <v>45054</v>
      </c>
      <c r="E992" s="312"/>
      <c r="F992" s="310"/>
      <c r="G992" s="208"/>
      <c r="H992" s="313" t="str">
        <f>H954</f>
        <v/>
      </c>
      <c r="I992" s="313"/>
      <c r="J992" s="313"/>
      <c r="K992" s="314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0"/>
      <c r="G993" s="208"/>
      <c r="H993" s="315" t="str">
        <f>H955</f>
        <v>WONOSOBO</v>
      </c>
      <c r="I993" s="315"/>
      <c r="J993" s="315"/>
      <c r="K993" s="316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17"/>
      <c r="I994" s="317"/>
      <c r="J994" s="317"/>
      <c r="K994" s="318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9"/>
      <c r="K1015" s="320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1">
        <f>SUM(K998:K1013)</f>
        <v>2391120</v>
      </c>
      <c r="K1016" s="32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3"/>
      <c r="K1017" s="32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0"/>
      <c r="K1019" s="320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4">
        <f>((J1016/1.11)+(K1018/1.11))*11%</f>
        <v>236957.83783783781</v>
      </c>
      <c r="K1020" s="325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0"/>
      <c r="K1021" s="320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6" t="str">
        <f>J986</f>
        <v>NOVI / CONDRO</v>
      </c>
      <c r="K1024" s="327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6">
        <f>J987</f>
        <v>0</v>
      </c>
      <c r="K1025" s="327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02" t="s">
        <v>94</v>
      </c>
      <c r="I1028" s="302"/>
      <c r="J1028" s="302"/>
      <c r="K1028" s="303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6" t="s">
        <v>3</v>
      </c>
      <c r="G1029" s="17"/>
      <c r="H1029" s="304"/>
      <c r="I1029" s="304"/>
      <c r="J1029" s="304"/>
      <c r="K1029" s="305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4">
        <v>45054</v>
      </c>
      <c r="E1030" s="345"/>
      <c r="F1030" s="306"/>
      <c r="G1030" s="18"/>
      <c r="H1030" s="346" t="s">
        <v>56</v>
      </c>
      <c r="I1030" s="346"/>
      <c r="J1030" s="346"/>
      <c r="K1030" s="34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6"/>
      <c r="G1031" s="18"/>
      <c r="H1031" s="348" t="s">
        <v>41</v>
      </c>
      <c r="I1031" s="348"/>
      <c r="J1031" s="348"/>
      <c r="K1031" s="34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95</v>
      </c>
      <c r="E1032" s="9"/>
      <c r="F1032" s="21"/>
      <c r="G1032" s="22"/>
      <c r="H1032" s="350"/>
      <c r="I1032" s="350"/>
      <c r="J1032" s="350"/>
      <c r="K1032" s="35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3"/>
      <c r="K1053" s="307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8">
        <f>SUM(K1036:K1051)</f>
        <v>699840</v>
      </c>
      <c r="K1054" s="329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0"/>
      <c r="K1055" s="330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7"/>
      <c r="K1057" s="307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1">
        <f>((J1054/1.11)+(K1056/1.11))*11%</f>
        <v>69353.513513513506</v>
      </c>
      <c r="K1058" s="332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7"/>
      <c r="K1059" s="307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8" t="s">
        <v>44</v>
      </c>
      <c r="K1062" s="30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8"/>
      <c r="K1063" s="30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2" t="str">
        <f>H1028</f>
        <v>CV  WISUDA</v>
      </c>
      <c r="I1066" s="352"/>
      <c r="J1066" s="352"/>
      <c r="K1066" s="353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6" t="s">
        <v>3</v>
      </c>
      <c r="G1067" s="130"/>
      <c r="H1067" s="354"/>
      <c r="I1067" s="354"/>
      <c r="J1067" s="354"/>
      <c r="K1067" s="355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7">
        <f>D1030</f>
        <v>45054</v>
      </c>
      <c r="E1068" s="358"/>
      <c r="F1068" s="356"/>
      <c r="G1068" s="131"/>
      <c r="H1068" s="359" t="str">
        <f>H1030</f>
        <v/>
      </c>
      <c r="I1068" s="359"/>
      <c r="J1068" s="359"/>
      <c r="K1068" s="36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6"/>
      <c r="G1069" s="131"/>
      <c r="H1069" s="340" t="str">
        <f>H1031</f>
        <v>PURWOKERTO</v>
      </c>
      <c r="I1069" s="340"/>
      <c r="J1069" s="340"/>
      <c r="K1069" s="341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42"/>
      <c r="I1070" s="342"/>
      <c r="J1070" s="342"/>
      <c r="K1070" s="343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5"/>
      <c r="K1091" s="36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6">
        <f>SUM(K1074:K1089)</f>
        <v>699840</v>
      </c>
      <c r="K1092" s="36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2"/>
      <c r="K1093" s="36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1"/>
      <c r="K1095" s="36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3">
        <f>((J1092/1.11)+(K1094/1.11))*11%</f>
        <v>69353.513513513506</v>
      </c>
      <c r="K1096" s="36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1"/>
      <c r="K1097" s="36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4" t="str">
        <f>J1062</f>
        <v>NOVI / CONDRO</v>
      </c>
      <c r="K1100" s="335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4">
        <f>J1063</f>
        <v>0</v>
      </c>
      <c r="K1101" s="335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36" t="str">
        <f>H1066</f>
        <v>CV  WISUDA</v>
      </c>
      <c r="I1104" s="336"/>
      <c r="J1104" s="336"/>
      <c r="K1104" s="33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0" t="s">
        <v>3</v>
      </c>
      <c r="G1105" s="207"/>
      <c r="H1105" s="338"/>
      <c r="I1105" s="338"/>
      <c r="J1105" s="338"/>
      <c r="K1105" s="33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1">
        <f>D1068</f>
        <v>45054</v>
      </c>
      <c r="E1106" s="312"/>
      <c r="F1106" s="310"/>
      <c r="G1106" s="208"/>
      <c r="H1106" s="313" t="str">
        <f>H1068</f>
        <v/>
      </c>
      <c r="I1106" s="313"/>
      <c r="J1106" s="313"/>
      <c r="K1106" s="314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0"/>
      <c r="G1107" s="208"/>
      <c r="H1107" s="315" t="str">
        <f>H1069</f>
        <v>PURWOKERTO</v>
      </c>
      <c r="I1107" s="315"/>
      <c r="J1107" s="315"/>
      <c r="K1107" s="316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17"/>
      <c r="I1108" s="317"/>
      <c r="J1108" s="317"/>
      <c r="K1108" s="318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9"/>
      <c r="K1129" s="320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1">
        <f>SUM(K1112:K1127)</f>
        <v>699840</v>
      </c>
      <c r="K1130" s="32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3"/>
      <c r="K1131" s="32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0"/>
      <c r="K1133" s="320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4">
        <f>((J1130/1.11)+(K1132/1.11))*11%</f>
        <v>69353.513513513506</v>
      </c>
      <c r="K1134" s="325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0"/>
      <c r="K1135" s="320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6" t="str">
        <f>J1100</f>
        <v>NOVI / CONDRO</v>
      </c>
      <c r="K1138" s="327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6">
        <f>J1101</f>
        <v>0</v>
      </c>
      <c r="K1139" s="327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02" t="s">
        <v>45</v>
      </c>
      <c r="I1142" s="302"/>
      <c r="J1142" s="302"/>
      <c r="K1142" s="303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6" t="s">
        <v>3</v>
      </c>
      <c r="G1143" s="17"/>
      <c r="H1143" s="304"/>
      <c r="I1143" s="304"/>
      <c r="J1143" s="304"/>
      <c r="K1143" s="305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4">
        <v>45054</v>
      </c>
      <c r="E1144" s="345"/>
      <c r="F1144" s="306"/>
      <c r="G1144" s="18"/>
      <c r="H1144" s="346" t="s">
        <v>46</v>
      </c>
      <c r="I1144" s="346"/>
      <c r="J1144" s="346"/>
      <c r="K1144" s="34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6"/>
      <c r="G1145" s="18"/>
      <c r="H1145" s="348" t="s">
        <v>41</v>
      </c>
      <c r="I1145" s="348"/>
      <c r="J1145" s="348"/>
      <c r="K1145" s="34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50"/>
      <c r="I1146" s="350"/>
      <c r="J1146" s="350"/>
      <c r="K1146" s="35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96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3"/>
      <c r="K1167" s="307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8">
        <f>SUM(K1150:K1165)</f>
        <v>5009274</v>
      </c>
      <c r="K1168" s="329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0"/>
      <c r="K1169" s="330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7"/>
      <c r="K1171" s="307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1">
        <f>((J1168/1.11)+(K1170/1.11))*11%</f>
        <v>496414.54054054053</v>
      </c>
      <c r="K1172" s="332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7"/>
      <c r="K1173" s="307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8" t="s">
        <v>44</v>
      </c>
      <c r="K1176" s="30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8"/>
      <c r="K1177" s="30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2" t="str">
        <f>H1142</f>
        <v>SANTOSO BUDIONO</v>
      </c>
      <c r="I1180" s="352"/>
      <c r="J1180" s="352"/>
      <c r="K1180" s="353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6" t="s">
        <v>3</v>
      </c>
      <c r="G1181" s="130"/>
      <c r="H1181" s="354"/>
      <c r="I1181" s="354"/>
      <c r="J1181" s="354"/>
      <c r="K1181" s="355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7">
        <f>D1144</f>
        <v>45054</v>
      </c>
      <c r="E1182" s="358"/>
      <c r="F1182" s="356"/>
      <c r="G1182" s="131"/>
      <c r="H1182" s="359" t="str">
        <f>H1144</f>
        <v>(  ARMADA  )</v>
      </c>
      <c r="I1182" s="359"/>
      <c r="J1182" s="359"/>
      <c r="K1182" s="36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6"/>
      <c r="G1183" s="131"/>
      <c r="H1183" s="340" t="str">
        <f>H1145</f>
        <v>PURWOKERTO</v>
      </c>
      <c r="I1183" s="340"/>
      <c r="J1183" s="340"/>
      <c r="K1183" s="341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42"/>
      <c r="I1184" s="342"/>
      <c r="J1184" s="342"/>
      <c r="K1184" s="343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5"/>
      <c r="K1205" s="36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6">
        <f>SUM(K1188:K1203)</f>
        <v>5009274</v>
      </c>
      <c r="K1206" s="36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2"/>
      <c r="K1207" s="36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1"/>
      <c r="K1209" s="36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3">
        <f>((J1206/1.11)+(K1208/1.11))*11%</f>
        <v>496414.54054054053</v>
      </c>
      <c r="K1210" s="36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1"/>
      <c r="K1211" s="36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4" t="str">
        <f>J1176</f>
        <v>NOVI / CONDRO</v>
      </c>
      <c r="K1214" s="335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4">
        <f>J1177</f>
        <v>0</v>
      </c>
      <c r="K1215" s="335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36" t="str">
        <f>H1180</f>
        <v>SANTOSO BUDIONO</v>
      </c>
      <c r="I1218" s="336"/>
      <c r="J1218" s="336"/>
      <c r="K1218" s="33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0" t="s">
        <v>3</v>
      </c>
      <c r="G1219" s="207"/>
      <c r="H1219" s="338"/>
      <c r="I1219" s="338"/>
      <c r="J1219" s="338"/>
      <c r="K1219" s="33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1">
        <f>D1182</f>
        <v>45054</v>
      </c>
      <c r="E1220" s="312"/>
      <c r="F1220" s="310"/>
      <c r="G1220" s="208"/>
      <c r="H1220" s="313" t="str">
        <f>H1182</f>
        <v>(  ARMADA  )</v>
      </c>
      <c r="I1220" s="313"/>
      <c r="J1220" s="313"/>
      <c r="K1220" s="314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0"/>
      <c r="G1221" s="208"/>
      <c r="H1221" s="315" t="str">
        <f>H1183</f>
        <v>PURWOKERTO</v>
      </c>
      <c r="I1221" s="315"/>
      <c r="J1221" s="315"/>
      <c r="K1221" s="316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17"/>
      <c r="I1222" s="317"/>
      <c r="J1222" s="317"/>
      <c r="K1222" s="318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9"/>
      <c r="K1243" s="320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1">
        <f>SUM(K1226:K1241)</f>
        <v>5009274</v>
      </c>
      <c r="K1244" s="32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3"/>
      <c r="K1245" s="32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0"/>
      <c r="K1247" s="320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4">
        <f>((J1244/1.11)+(K1246/1.11))*11%</f>
        <v>496414.54054054053</v>
      </c>
      <c r="K1248" s="325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0"/>
      <c r="K1249" s="320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6" t="str">
        <f>J1214</f>
        <v>NOVI / CONDRO</v>
      </c>
      <c r="K1252" s="327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6">
        <f>J1215</f>
        <v>0</v>
      </c>
      <c r="K1253" s="327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02" t="s">
        <v>31</v>
      </c>
      <c r="I1256" s="302"/>
      <c r="J1256" s="302"/>
      <c r="K1256" s="303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6" t="s">
        <v>3</v>
      </c>
      <c r="G1257" s="17"/>
      <c r="H1257" s="304"/>
      <c r="I1257" s="304"/>
      <c r="J1257" s="304"/>
      <c r="K1257" s="305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4">
        <v>45056</v>
      </c>
      <c r="E1258" s="345"/>
      <c r="F1258" s="306"/>
      <c r="G1258" s="18"/>
      <c r="H1258" s="346" t="s">
        <v>32</v>
      </c>
      <c r="I1258" s="346"/>
      <c r="J1258" s="346"/>
      <c r="K1258" s="34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6"/>
      <c r="G1259" s="18"/>
      <c r="H1259" s="348" t="s">
        <v>33</v>
      </c>
      <c r="I1259" s="348"/>
      <c r="J1259" s="348"/>
      <c r="K1259" s="34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97</v>
      </c>
      <c r="E1260" s="9"/>
      <c r="F1260" s="21"/>
      <c r="G1260" s="22"/>
      <c r="H1260" s="350"/>
      <c r="I1260" s="350"/>
      <c r="J1260" s="350"/>
      <c r="K1260" s="35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98</v>
      </c>
      <c r="D1264" s="93">
        <v>2</v>
      </c>
      <c r="E1264" s="110" t="s">
        <v>99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3"/>
      <c r="K1281" s="307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8">
        <f>SUM(K1264:K1279)</f>
        <v>2983750</v>
      </c>
      <c r="K1282" s="329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0"/>
      <c r="K1283" s="330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7"/>
      <c r="K1285" s="307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1">
        <f>((J1282/1.11)+(K1284/1.11))*11%</f>
        <v>295686.93693693692</v>
      </c>
      <c r="K1286" s="332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7"/>
      <c r="K1287" s="307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8" t="s">
        <v>44</v>
      </c>
      <c r="K1290" s="30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8"/>
      <c r="K1291" s="30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2" t="str">
        <f>H1256</f>
        <v>LILY JULIAWATI</v>
      </c>
      <c r="I1294" s="352"/>
      <c r="J1294" s="352"/>
      <c r="K1294" s="353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6" t="s">
        <v>3</v>
      </c>
      <c r="G1295" s="130"/>
      <c r="H1295" s="354"/>
      <c r="I1295" s="354"/>
      <c r="J1295" s="354"/>
      <c r="K1295" s="355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7">
        <f>D1258</f>
        <v>45056</v>
      </c>
      <c r="E1296" s="358"/>
      <c r="F1296" s="356"/>
      <c r="G1296" s="131"/>
      <c r="H1296" s="359" t="str">
        <f>H1258</f>
        <v>(REJO AGUNG)</v>
      </c>
      <c r="I1296" s="359"/>
      <c r="J1296" s="359"/>
      <c r="K1296" s="36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6"/>
      <c r="G1297" s="131"/>
      <c r="H1297" s="340" t="str">
        <f>H1259</f>
        <v>JOMBANG</v>
      </c>
      <c r="I1297" s="340"/>
      <c r="J1297" s="340"/>
      <c r="K1297" s="341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42"/>
      <c r="I1298" s="342"/>
      <c r="J1298" s="342"/>
      <c r="K1298" s="343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5"/>
      <c r="K1319" s="36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6">
        <f>SUM(K1302:K1317)</f>
        <v>2983750</v>
      </c>
      <c r="K1320" s="36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2"/>
      <c r="K1321" s="36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1"/>
      <c r="K1323" s="36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3">
        <f>((J1320/1.11)+(K1322/1.11))*11%</f>
        <v>295686.93693693692</v>
      </c>
      <c r="K1324" s="36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1"/>
      <c r="K1325" s="36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4" t="str">
        <f>J1290</f>
        <v>NOVI / CONDRO</v>
      </c>
      <c r="K1328" s="335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4">
        <f>J1291</f>
        <v>0</v>
      </c>
      <c r="K1329" s="335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36" t="str">
        <f>H1294</f>
        <v>LILY JULIAWATI</v>
      </c>
      <c r="I1332" s="336"/>
      <c r="J1332" s="336"/>
      <c r="K1332" s="33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0" t="s">
        <v>3</v>
      </c>
      <c r="G1333" s="207"/>
      <c r="H1333" s="338"/>
      <c r="I1333" s="338"/>
      <c r="J1333" s="338"/>
      <c r="K1333" s="33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1">
        <f>D1296</f>
        <v>45056</v>
      </c>
      <c r="E1334" s="312"/>
      <c r="F1334" s="310"/>
      <c r="G1334" s="208"/>
      <c r="H1334" s="313" t="str">
        <f>H1296</f>
        <v>(REJO AGUNG)</v>
      </c>
      <c r="I1334" s="313"/>
      <c r="J1334" s="313"/>
      <c r="K1334" s="314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0"/>
      <c r="G1335" s="208"/>
      <c r="H1335" s="315" t="str">
        <f>H1297</f>
        <v>JOMBANG</v>
      </c>
      <c r="I1335" s="315"/>
      <c r="J1335" s="315"/>
      <c r="K1335" s="316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17"/>
      <c r="I1336" s="317"/>
      <c r="J1336" s="317"/>
      <c r="K1336" s="318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9"/>
      <c r="K1357" s="320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1">
        <f>SUM(K1340:K1355)</f>
        <v>2983750</v>
      </c>
      <c r="K1358" s="32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3"/>
      <c r="K1359" s="32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0"/>
      <c r="K1361" s="320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4">
        <f>((J1358/1.11)+(K1360/1.11))*11%</f>
        <v>295686.93693693692</v>
      </c>
      <c r="K1362" s="325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0"/>
      <c r="K1363" s="320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6" t="str">
        <f>J1328</f>
        <v>NOVI / CONDRO</v>
      </c>
      <c r="K1366" s="327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6">
        <f>J1329</f>
        <v>0</v>
      </c>
      <c r="K1367" s="327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02" t="s">
        <v>39</v>
      </c>
      <c r="I1370" s="302"/>
      <c r="J1370" s="302"/>
      <c r="K1370" s="303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6" t="s">
        <v>3</v>
      </c>
      <c r="G1371" s="17"/>
      <c r="H1371" s="304"/>
      <c r="I1371" s="304"/>
      <c r="J1371" s="304"/>
      <c r="K1371" s="305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4">
        <v>45057</v>
      </c>
      <c r="E1372" s="345"/>
      <c r="F1372" s="306"/>
      <c r="G1372" s="18"/>
      <c r="H1372" s="346" t="s">
        <v>40</v>
      </c>
      <c r="I1372" s="346"/>
      <c r="J1372" s="346"/>
      <c r="K1372" s="34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6"/>
      <c r="G1373" s="18"/>
      <c r="H1373" s="348" t="s">
        <v>41</v>
      </c>
      <c r="I1373" s="348"/>
      <c r="J1373" s="348"/>
      <c r="K1373" s="34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100</v>
      </c>
      <c r="E1374" s="9"/>
      <c r="F1374" s="21"/>
      <c r="G1374" s="22"/>
      <c r="H1374" s="350"/>
      <c r="I1374" s="350"/>
      <c r="J1374" s="350"/>
      <c r="K1374" s="35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72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3"/>
      <c r="K1395" s="307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8">
        <f>SUM(K1378:K1393)</f>
        <v>12891960</v>
      </c>
      <c r="K1396" s="329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0"/>
      <c r="K1397" s="330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7"/>
      <c r="K1399" s="307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1">
        <f>((J1396/1.11)+(K1398/1.11))*11%</f>
        <v>1277581.6216216215</v>
      </c>
      <c r="K1400" s="332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7"/>
      <c r="K1401" s="307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8" t="s">
        <v>53</v>
      </c>
      <c r="K1404" s="30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8"/>
      <c r="K1405" s="30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2" t="str">
        <f>H1370</f>
        <v>CV PELITA JAYA</v>
      </c>
      <c r="I1408" s="352"/>
      <c r="J1408" s="352"/>
      <c r="K1408" s="353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6" t="s">
        <v>3</v>
      </c>
      <c r="G1409" s="130"/>
      <c r="H1409" s="354"/>
      <c r="I1409" s="354"/>
      <c r="J1409" s="354"/>
      <c r="K1409" s="355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7">
        <f>D1372</f>
        <v>45057</v>
      </c>
      <c r="E1410" s="358"/>
      <c r="F1410" s="356"/>
      <c r="G1410" s="131"/>
      <c r="H1410" s="359" t="str">
        <f>H1372</f>
        <v>(ANUGERAH SEJAHTERA)</v>
      </c>
      <c r="I1410" s="359"/>
      <c r="J1410" s="359"/>
      <c r="K1410" s="36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6"/>
      <c r="G1411" s="131"/>
      <c r="H1411" s="340" t="str">
        <f>H1373</f>
        <v>PURWOKERTO</v>
      </c>
      <c r="I1411" s="340"/>
      <c r="J1411" s="340"/>
      <c r="K1411" s="341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42"/>
      <c r="I1412" s="342"/>
      <c r="J1412" s="342"/>
      <c r="K1412" s="343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5"/>
      <c r="K1433" s="36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6">
        <f>SUM(K1416:K1431)</f>
        <v>12891960</v>
      </c>
      <c r="K1434" s="36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2"/>
      <c r="K1435" s="36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1"/>
      <c r="K1437" s="36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3">
        <f>((J1434/1.11)+(K1436/1.11))*11%</f>
        <v>1277581.6216216215</v>
      </c>
      <c r="K1438" s="36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1"/>
      <c r="K1439" s="36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4" t="str">
        <f>J1404</f>
        <v>NOVI / YO</v>
      </c>
      <c r="K1442" s="335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4">
        <f>J1405</f>
        <v>0</v>
      </c>
      <c r="K1443" s="335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36" t="str">
        <f>H1408</f>
        <v>CV PELITA JAYA</v>
      </c>
      <c r="I1446" s="336"/>
      <c r="J1446" s="336"/>
      <c r="K1446" s="33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0" t="s">
        <v>3</v>
      </c>
      <c r="G1447" s="207"/>
      <c r="H1447" s="338"/>
      <c r="I1447" s="338"/>
      <c r="J1447" s="338"/>
      <c r="K1447" s="33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1">
        <f>D1410</f>
        <v>45057</v>
      </c>
      <c r="E1448" s="312"/>
      <c r="F1448" s="310"/>
      <c r="G1448" s="208"/>
      <c r="H1448" s="313" t="str">
        <f>H1410</f>
        <v>(ANUGERAH SEJAHTERA)</v>
      </c>
      <c r="I1448" s="313"/>
      <c r="J1448" s="313"/>
      <c r="K1448" s="314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0"/>
      <c r="G1449" s="208"/>
      <c r="H1449" s="315" t="str">
        <f>H1411</f>
        <v>PURWOKERTO</v>
      </c>
      <c r="I1449" s="315"/>
      <c r="J1449" s="315"/>
      <c r="K1449" s="316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17"/>
      <c r="I1450" s="317"/>
      <c r="J1450" s="317"/>
      <c r="K1450" s="318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9"/>
      <c r="K1471" s="320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1">
        <f>SUM(K1454:K1469)</f>
        <v>12891960</v>
      </c>
      <c r="K1472" s="32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3"/>
      <c r="K1473" s="32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0"/>
      <c r="K1475" s="320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4">
        <f>((J1472/1.11)+(K1474/1.11))*11%</f>
        <v>1277581.6216216215</v>
      </c>
      <c r="K1476" s="325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0"/>
      <c r="K1477" s="320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6" t="str">
        <f>J1442</f>
        <v>NOVI / YO</v>
      </c>
      <c r="K1480" s="327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6">
        <f>J1443</f>
        <v>0</v>
      </c>
      <c r="K1481" s="327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02" t="s">
        <v>31</v>
      </c>
      <c r="I1484" s="302"/>
      <c r="J1484" s="302"/>
      <c r="K1484" s="303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6" t="s">
        <v>3</v>
      </c>
      <c r="G1485" s="17"/>
      <c r="H1485" s="304"/>
      <c r="I1485" s="304"/>
      <c r="J1485" s="304"/>
      <c r="K1485" s="305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4">
        <v>45057</v>
      </c>
      <c r="E1486" s="345"/>
      <c r="F1486" s="306"/>
      <c r="G1486" s="18"/>
      <c r="H1486" s="346" t="s">
        <v>32</v>
      </c>
      <c r="I1486" s="346"/>
      <c r="J1486" s="346"/>
      <c r="K1486" s="34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6"/>
      <c r="G1487" s="18"/>
      <c r="H1487" s="348" t="s">
        <v>33</v>
      </c>
      <c r="I1487" s="348"/>
      <c r="J1487" s="348"/>
      <c r="K1487" s="34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101</v>
      </c>
      <c r="E1488" s="9"/>
      <c r="F1488" s="21"/>
      <c r="G1488" s="22"/>
      <c r="H1488" s="350"/>
      <c r="I1488" s="350"/>
      <c r="J1488" s="350"/>
      <c r="K1488" s="35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102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103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3"/>
      <c r="K1509" s="307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8">
        <f>SUM(K1492:K1507)</f>
        <v>7046550</v>
      </c>
      <c r="K1510" s="329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0"/>
      <c r="K1511" s="330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7"/>
      <c r="K1513" s="307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1">
        <f>((J1510/1.11)+(K1512/1.11))*11%</f>
        <v>698306.75675675669</v>
      </c>
      <c r="K1514" s="332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7"/>
      <c r="K1515" s="307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8" t="s">
        <v>104</v>
      </c>
      <c r="K1518" s="30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8"/>
      <c r="K1519" s="30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2" t="str">
        <f>H1484</f>
        <v>LILY JULIAWATI</v>
      </c>
      <c r="I1522" s="352"/>
      <c r="J1522" s="352"/>
      <c r="K1522" s="353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6" t="s">
        <v>3</v>
      </c>
      <c r="G1523" s="130"/>
      <c r="H1523" s="354"/>
      <c r="I1523" s="354"/>
      <c r="J1523" s="354"/>
      <c r="K1523" s="355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7">
        <f>D1486</f>
        <v>45057</v>
      </c>
      <c r="E1524" s="358"/>
      <c r="F1524" s="356"/>
      <c r="G1524" s="131"/>
      <c r="H1524" s="359" t="str">
        <f>H1486</f>
        <v>(REJO AGUNG)</v>
      </c>
      <c r="I1524" s="359"/>
      <c r="J1524" s="359"/>
      <c r="K1524" s="36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6"/>
      <c r="G1525" s="131"/>
      <c r="H1525" s="340" t="str">
        <f>H1487</f>
        <v>JOMBANG</v>
      </c>
      <c r="I1525" s="340"/>
      <c r="J1525" s="340"/>
      <c r="K1525" s="341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42"/>
      <c r="I1526" s="342"/>
      <c r="J1526" s="342"/>
      <c r="K1526" s="343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5"/>
      <c r="K1547" s="361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6">
        <f>SUM(K1530:K1545)</f>
        <v>7046550</v>
      </c>
      <c r="K1548" s="36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2"/>
      <c r="K1549" s="36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1"/>
      <c r="K1551" s="361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3">
        <f>((J1548/1.11)+(K1550/1.11))*11%</f>
        <v>698306.75675675669</v>
      </c>
      <c r="K1552" s="36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1"/>
      <c r="K1553" s="361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4" t="str">
        <f>J1518</f>
        <v>LENA / YO</v>
      </c>
      <c r="K1556" s="335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4">
        <f>J1519</f>
        <v>0</v>
      </c>
      <c r="K1557" s="335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36" t="str">
        <f>H1522</f>
        <v>LILY JULIAWATI</v>
      </c>
      <c r="I1560" s="336"/>
      <c r="J1560" s="336"/>
      <c r="K1560" s="337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0" t="s">
        <v>3</v>
      </c>
      <c r="G1561" s="207"/>
      <c r="H1561" s="338"/>
      <c r="I1561" s="338"/>
      <c r="J1561" s="338"/>
      <c r="K1561" s="339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1">
        <f>D1524</f>
        <v>45057</v>
      </c>
      <c r="E1562" s="312"/>
      <c r="F1562" s="310"/>
      <c r="G1562" s="208"/>
      <c r="H1562" s="313" t="str">
        <f>H1524</f>
        <v>(REJO AGUNG)</v>
      </c>
      <c r="I1562" s="313"/>
      <c r="J1562" s="313"/>
      <c r="K1562" s="314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0"/>
      <c r="G1563" s="208"/>
      <c r="H1563" s="315" t="str">
        <f>H1525</f>
        <v>JOMBANG</v>
      </c>
      <c r="I1563" s="315"/>
      <c r="J1563" s="315"/>
      <c r="K1563" s="316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17"/>
      <c r="I1564" s="317"/>
      <c r="J1564" s="317"/>
      <c r="K1564" s="318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9"/>
      <c r="K1585" s="320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1">
        <f>SUM(K1568:K1583)</f>
        <v>7046550</v>
      </c>
      <c r="K1586" s="32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3"/>
      <c r="K1587" s="32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0"/>
      <c r="K1589" s="320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4">
        <f>((J1586/1.11)+(K1588/1.11))*11%</f>
        <v>698306.75675675669</v>
      </c>
      <c r="K1590" s="325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0"/>
      <c r="K1591" s="320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6" t="str">
        <f>J1556</f>
        <v>LENA / YO</v>
      </c>
      <c r="K1594" s="327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6">
        <f>J1557</f>
        <v>0</v>
      </c>
      <c r="K1595" s="327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02" t="s">
        <v>105</v>
      </c>
      <c r="I1598" s="302"/>
      <c r="J1598" s="302"/>
      <c r="K1598" s="303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6" t="s">
        <v>3</v>
      </c>
      <c r="G1599" s="17"/>
      <c r="H1599" s="304"/>
      <c r="I1599" s="304"/>
      <c r="J1599" s="304"/>
      <c r="K1599" s="305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4">
        <v>45056</v>
      </c>
      <c r="E1600" s="345"/>
      <c r="F1600" s="306"/>
      <c r="G1600" s="18"/>
      <c r="H1600" s="346" t="s">
        <v>56</v>
      </c>
      <c r="I1600" s="346"/>
      <c r="J1600" s="346"/>
      <c r="K1600" s="34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6"/>
      <c r="G1601" s="18"/>
      <c r="H1601" s="348" t="s">
        <v>41</v>
      </c>
      <c r="I1601" s="348"/>
      <c r="J1601" s="348"/>
      <c r="K1601" s="34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106</v>
      </c>
      <c r="E1602" s="9"/>
      <c r="F1602" s="21"/>
      <c r="G1602" s="22"/>
      <c r="H1602" s="350"/>
      <c r="I1602" s="350"/>
      <c r="J1602" s="350"/>
      <c r="K1602" s="35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80</v>
      </c>
      <c r="D1606" s="93" t="s">
        <v>56</v>
      </c>
      <c r="E1606" s="110" t="s">
        <v>107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80</v>
      </c>
      <c r="D1607" s="93" t="s">
        <v>56</v>
      </c>
      <c r="E1607" s="110" t="s">
        <v>108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3"/>
      <c r="K1623" s="307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8">
        <f>SUM(K1606:K1621)</f>
        <v>282500</v>
      </c>
      <c r="K1624" s="329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0"/>
      <c r="K1625" s="330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7"/>
      <c r="K1627" s="307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1">
        <f>((J1624/1.11)+(K1626/1.11))*11%</f>
        <v>27995.495495495492</v>
      </c>
      <c r="K1628" s="332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7"/>
      <c r="K1629" s="307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8" t="s">
        <v>44</v>
      </c>
      <c r="K1632" s="30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8"/>
      <c r="K1633" s="30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2" t="str">
        <f>H1598</f>
        <v>CV TRINITY CENTRAAL</v>
      </c>
      <c r="I1636" s="352"/>
      <c r="J1636" s="352"/>
      <c r="K1636" s="353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6" t="s">
        <v>3</v>
      </c>
      <c r="G1637" s="130"/>
      <c r="H1637" s="354"/>
      <c r="I1637" s="354"/>
      <c r="J1637" s="354"/>
      <c r="K1637" s="355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7">
        <f>D1600</f>
        <v>45056</v>
      </c>
      <c r="E1638" s="358"/>
      <c r="F1638" s="356"/>
      <c r="G1638" s="131"/>
      <c r="H1638" s="359" t="str">
        <f>H1600</f>
        <v/>
      </c>
      <c r="I1638" s="359"/>
      <c r="J1638" s="359"/>
      <c r="K1638" s="36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6"/>
      <c r="G1639" s="131"/>
      <c r="H1639" s="340" t="str">
        <f>H1601</f>
        <v>PURWOKERTO</v>
      </c>
      <c r="I1639" s="340"/>
      <c r="J1639" s="340"/>
      <c r="K1639" s="341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42"/>
      <c r="I1640" s="342"/>
      <c r="J1640" s="342"/>
      <c r="K1640" s="343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5"/>
      <c r="K1661" s="361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6">
        <f>SUM(K1644:K1659)</f>
        <v>282500</v>
      </c>
      <c r="K1662" s="36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2"/>
      <c r="K1663" s="36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1"/>
      <c r="K1665" s="361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3">
        <f>((J1662/1.11)+(K1664/1.11))*11%</f>
        <v>27995.495495495492</v>
      </c>
      <c r="K1666" s="36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1"/>
      <c r="K1667" s="361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4" t="str">
        <f>J1632</f>
        <v>NOVI / CONDRO</v>
      </c>
      <c r="K1670" s="335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4">
        <f>J1633</f>
        <v>0</v>
      </c>
      <c r="K1671" s="335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36" t="str">
        <f>H1636</f>
        <v>CV TRINITY CENTRAAL</v>
      </c>
      <c r="I1674" s="336"/>
      <c r="J1674" s="336"/>
      <c r="K1674" s="337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0" t="s">
        <v>3</v>
      </c>
      <c r="G1675" s="207"/>
      <c r="H1675" s="338"/>
      <c r="I1675" s="338"/>
      <c r="J1675" s="338"/>
      <c r="K1675" s="339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1">
        <f>D1638</f>
        <v>45056</v>
      </c>
      <c r="E1676" s="312"/>
      <c r="F1676" s="310"/>
      <c r="G1676" s="208"/>
      <c r="H1676" s="313" t="str">
        <f>H1638</f>
        <v/>
      </c>
      <c r="I1676" s="313"/>
      <c r="J1676" s="313"/>
      <c r="K1676" s="314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0"/>
      <c r="G1677" s="208"/>
      <c r="H1677" s="315" t="str">
        <f>H1639</f>
        <v>PURWOKERTO</v>
      </c>
      <c r="I1677" s="315"/>
      <c r="J1677" s="315"/>
      <c r="K1677" s="316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17"/>
      <c r="I1678" s="317"/>
      <c r="J1678" s="317"/>
      <c r="K1678" s="318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9"/>
      <c r="K1699" s="320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1">
        <f>SUM(K1682:K1697)</f>
        <v>282500</v>
      </c>
      <c r="K1700" s="32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3"/>
      <c r="K1701" s="32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0"/>
      <c r="K1703" s="320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4">
        <f>((J1700/1.11)+(K1702/1.11))*11%</f>
        <v>27995.495495495492</v>
      </c>
      <c r="K1704" s="325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0"/>
      <c r="K1705" s="320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6" t="str">
        <f>J1670</f>
        <v>NOVI / CONDRO</v>
      </c>
      <c r="K1708" s="327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6">
        <f>J1671</f>
        <v>0</v>
      </c>
      <c r="K1709" s="327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02" t="s">
        <v>109</v>
      </c>
      <c r="I1712" s="302"/>
      <c r="J1712" s="302"/>
      <c r="K1712" s="303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6" t="s">
        <v>3</v>
      </c>
      <c r="G1713" s="17"/>
      <c r="H1713" s="304"/>
      <c r="I1713" s="304"/>
      <c r="J1713" s="304"/>
      <c r="K1713" s="305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4">
        <v>45058</v>
      </c>
      <c r="E1714" s="345"/>
      <c r="F1714" s="306"/>
      <c r="G1714" s="18"/>
      <c r="H1714" s="346" t="s">
        <v>56</v>
      </c>
      <c r="I1714" s="346"/>
      <c r="J1714" s="346"/>
      <c r="K1714" s="34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6"/>
      <c r="G1715" s="18"/>
      <c r="H1715" s="348" t="s">
        <v>110</v>
      </c>
      <c r="I1715" s="348"/>
      <c r="J1715" s="348"/>
      <c r="K1715" s="34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111</v>
      </c>
      <c r="E1716" s="9"/>
      <c r="F1716" s="21"/>
      <c r="G1716" s="22"/>
      <c r="H1716" s="350"/>
      <c r="I1716" s="350"/>
      <c r="J1716" s="350"/>
      <c r="K1716" s="35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112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113</v>
      </c>
      <c r="D1721" s="93" t="s">
        <v>56</v>
      </c>
      <c r="E1721" s="110" t="s">
        <v>114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113</v>
      </c>
      <c r="D1722" s="93" t="s">
        <v>56</v>
      </c>
      <c r="E1722" s="110" t="s">
        <v>115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116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117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118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119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120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121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3"/>
      <c r="K1737" s="307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8">
        <f>SUM(K1720:K1735)</f>
        <v>3731049</v>
      </c>
      <c r="K1738" s="329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0"/>
      <c r="K1739" s="330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7"/>
      <c r="K1741" s="307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1">
        <f>((J1738/1.11)+(K1740/1.11))*11%</f>
        <v>369743.59459459456</v>
      </c>
      <c r="K1742" s="332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7"/>
      <c r="K1743" s="307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8" t="s">
        <v>122</v>
      </c>
      <c r="K1746" s="30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8"/>
      <c r="K1747" s="30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2" t="str">
        <f>H1712</f>
        <v>CV PULAU ATEKA NUSANTARA</v>
      </c>
      <c r="I1750" s="352"/>
      <c r="J1750" s="352"/>
      <c r="K1750" s="353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6" t="s">
        <v>3</v>
      </c>
      <c r="G1751" s="130"/>
      <c r="H1751" s="354"/>
      <c r="I1751" s="354"/>
      <c r="J1751" s="354"/>
      <c r="K1751" s="355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7">
        <f>D1714</f>
        <v>45058</v>
      </c>
      <c r="E1752" s="358"/>
      <c r="F1752" s="356"/>
      <c r="G1752" s="131"/>
      <c r="H1752" s="359" t="str">
        <f>H1714</f>
        <v/>
      </c>
      <c r="I1752" s="359"/>
      <c r="J1752" s="359"/>
      <c r="K1752" s="36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6"/>
      <c r="G1753" s="131"/>
      <c r="H1753" s="340" t="str">
        <f>H1715</f>
        <v>SURABAYA</v>
      </c>
      <c r="I1753" s="340"/>
      <c r="J1753" s="340"/>
      <c r="K1753" s="341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42"/>
      <c r="I1754" s="342"/>
      <c r="J1754" s="342"/>
      <c r="K1754" s="343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5"/>
      <c r="K1775" s="361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6">
        <f>SUM(K1758:K1773)</f>
        <v>3731049</v>
      </c>
      <c r="K1776" s="36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2"/>
      <c r="K1777" s="36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1"/>
      <c r="K1779" s="361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3">
        <f>((J1776/1.11)+(K1778/1.11))*11%</f>
        <v>369743.59459459456</v>
      </c>
      <c r="K1780" s="36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1"/>
      <c r="K1781" s="361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4" t="str">
        <f>J1746</f>
        <v>NOVI/ CONDRO</v>
      </c>
      <c r="K1784" s="335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4">
        <f>J1747</f>
        <v>0</v>
      </c>
      <c r="K1785" s="335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36" t="str">
        <f>H1750</f>
        <v>CV PULAU ATEKA NUSANTARA</v>
      </c>
      <c r="I1788" s="336"/>
      <c r="J1788" s="336"/>
      <c r="K1788" s="337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0" t="s">
        <v>3</v>
      </c>
      <c r="G1789" s="207"/>
      <c r="H1789" s="338"/>
      <c r="I1789" s="338"/>
      <c r="J1789" s="338"/>
      <c r="K1789" s="339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1">
        <f>D1752</f>
        <v>45058</v>
      </c>
      <c r="E1790" s="312"/>
      <c r="F1790" s="310"/>
      <c r="G1790" s="208"/>
      <c r="H1790" s="313" t="str">
        <f>H1752</f>
        <v/>
      </c>
      <c r="I1790" s="313"/>
      <c r="J1790" s="313"/>
      <c r="K1790" s="314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0"/>
      <c r="G1791" s="208"/>
      <c r="H1791" s="315" t="str">
        <f>H1753</f>
        <v>SURABAYA</v>
      </c>
      <c r="I1791" s="315"/>
      <c r="J1791" s="315"/>
      <c r="K1791" s="316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17"/>
      <c r="I1792" s="317"/>
      <c r="J1792" s="317"/>
      <c r="K1792" s="318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9"/>
      <c r="K1813" s="320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1">
        <f>SUM(K1796:K1811)</f>
        <v>3731049</v>
      </c>
      <c r="K1814" s="32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3"/>
      <c r="K1815" s="32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0"/>
      <c r="K1817" s="320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4">
        <f>((J1814/1.11)+(K1816/1.11))*11%</f>
        <v>369743.59459459456</v>
      </c>
      <c r="K1818" s="325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0"/>
      <c r="K1819" s="320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6" t="str">
        <f>J1784</f>
        <v>NOVI/ CONDRO</v>
      </c>
      <c r="K1822" s="327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6">
        <f>J1785</f>
        <v>0</v>
      </c>
      <c r="K1823" s="327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02" t="s">
        <v>123</v>
      </c>
      <c r="I1826" s="302"/>
      <c r="J1826" s="302"/>
      <c r="K1826" s="303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6" t="s">
        <v>3</v>
      </c>
      <c r="G1827" s="17"/>
      <c r="H1827" s="304"/>
      <c r="I1827" s="304"/>
      <c r="J1827" s="304"/>
      <c r="K1827" s="305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4">
        <v>45058</v>
      </c>
      <c r="E1828" s="345"/>
      <c r="F1828" s="306"/>
      <c r="G1828" s="18"/>
      <c r="H1828" s="346" t="s">
        <v>124</v>
      </c>
      <c r="I1828" s="346"/>
      <c r="J1828" s="346"/>
      <c r="K1828" s="34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6"/>
      <c r="G1829" s="18"/>
      <c r="H1829" s="348" t="s">
        <v>125</v>
      </c>
      <c r="I1829" s="348"/>
      <c r="J1829" s="348"/>
      <c r="K1829" s="34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126</v>
      </c>
      <c r="E1830" s="9"/>
      <c r="F1830" s="21"/>
      <c r="G1830" s="22"/>
      <c r="H1830" s="350"/>
      <c r="I1830" s="350"/>
      <c r="J1830" s="350"/>
      <c r="K1830" s="35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80</v>
      </c>
      <c r="D1834" s="93">
        <v>3</v>
      </c>
      <c r="E1834" s="110" t="s">
        <v>127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3"/>
      <c r="K1851" s="307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8">
        <f>SUM(K1834:K1849)</f>
        <v>4475625</v>
      </c>
      <c r="K1852" s="329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0"/>
      <c r="K1853" s="330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7"/>
      <c r="K1855" s="307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1">
        <f>((J1852/1.11)+(K1854/1.11))*11%</f>
        <v>443530.40540540533</v>
      </c>
      <c r="K1856" s="332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7"/>
      <c r="K1857" s="307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8" t="s">
        <v>44</v>
      </c>
      <c r="K1860" s="30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8"/>
      <c r="K1861" s="30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2" t="str">
        <f>H1826</f>
        <v>SOEYANTO LOPULUSI</v>
      </c>
      <c r="I1864" s="352"/>
      <c r="J1864" s="352"/>
      <c r="K1864" s="353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6" t="s">
        <v>3</v>
      </c>
      <c r="G1865" s="130"/>
      <c r="H1865" s="354"/>
      <c r="I1865" s="354"/>
      <c r="J1865" s="354"/>
      <c r="K1865" s="355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7">
        <f>D1828</f>
        <v>45058</v>
      </c>
      <c r="E1866" s="358"/>
      <c r="F1866" s="356"/>
      <c r="G1866" s="131"/>
      <c r="H1866" s="359" t="str">
        <f>H1828</f>
        <v>( LANCAR )</v>
      </c>
      <c r="I1866" s="359"/>
      <c r="J1866" s="359"/>
      <c r="K1866" s="36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6"/>
      <c r="G1867" s="131"/>
      <c r="H1867" s="340" t="str">
        <f>H1829</f>
        <v>MALANG</v>
      </c>
      <c r="I1867" s="340"/>
      <c r="J1867" s="340"/>
      <c r="K1867" s="341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42"/>
      <c r="I1868" s="342"/>
      <c r="J1868" s="342"/>
      <c r="K1868" s="343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5"/>
      <c r="K1889" s="361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6">
        <f>SUM(K1872:K1887)</f>
        <v>4475625</v>
      </c>
      <c r="K1890" s="36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2"/>
      <c r="K1891" s="36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1"/>
      <c r="K1893" s="361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3">
        <f>((J1890/1.11)+(K1892/1.11))*11%</f>
        <v>443530.40540540533</v>
      </c>
      <c r="K1894" s="36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1"/>
      <c r="K1895" s="361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4" t="str">
        <f>J1860</f>
        <v>NOVI / CONDRO</v>
      </c>
      <c r="K1898" s="335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4">
        <f>J1861</f>
        <v>0</v>
      </c>
      <c r="K1899" s="335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36" t="str">
        <f>H1864</f>
        <v>SOEYANTO LOPULUSI</v>
      </c>
      <c r="I1902" s="336"/>
      <c r="J1902" s="336"/>
      <c r="K1902" s="337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0" t="s">
        <v>3</v>
      </c>
      <c r="G1903" s="207"/>
      <c r="H1903" s="338"/>
      <c r="I1903" s="338"/>
      <c r="J1903" s="338"/>
      <c r="K1903" s="339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1">
        <f>D1866</f>
        <v>45058</v>
      </c>
      <c r="E1904" s="312"/>
      <c r="F1904" s="310"/>
      <c r="G1904" s="208"/>
      <c r="H1904" s="313" t="str">
        <f>H1866</f>
        <v>( LANCAR )</v>
      </c>
      <c r="I1904" s="313"/>
      <c r="J1904" s="313"/>
      <c r="K1904" s="314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0"/>
      <c r="G1905" s="208"/>
      <c r="H1905" s="315" t="str">
        <f>H1867</f>
        <v>MALANG</v>
      </c>
      <c r="I1905" s="315"/>
      <c r="J1905" s="315"/>
      <c r="K1905" s="316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17"/>
      <c r="I1906" s="317"/>
      <c r="J1906" s="317"/>
      <c r="K1906" s="318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9"/>
      <c r="K1927" s="320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1">
        <f>SUM(K1910:K1925)</f>
        <v>4475625</v>
      </c>
      <c r="K1928" s="32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3"/>
      <c r="K1929" s="32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0"/>
      <c r="K1931" s="320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4">
        <f>((J1928/1.11)+(K1930/1.11))*11%</f>
        <v>443530.40540540533</v>
      </c>
      <c r="K1932" s="325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0"/>
      <c r="K1933" s="320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6" t="str">
        <f>J1898</f>
        <v>NOVI / CONDRO</v>
      </c>
      <c r="K1936" s="327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6">
        <f>J1899</f>
        <v>0</v>
      </c>
      <c r="K1937" s="327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02" t="s">
        <v>39</v>
      </c>
      <c r="I1940" s="302"/>
      <c r="J1940" s="302"/>
      <c r="K1940" s="303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6" t="s">
        <v>3</v>
      </c>
      <c r="G1941" s="17"/>
      <c r="H1941" s="304"/>
      <c r="I1941" s="304"/>
      <c r="J1941" s="304"/>
      <c r="K1941" s="305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4">
        <v>45058</v>
      </c>
      <c r="E1942" s="345"/>
      <c r="F1942" s="306"/>
      <c r="G1942" s="18"/>
      <c r="H1942" s="346" t="s">
        <v>40</v>
      </c>
      <c r="I1942" s="346"/>
      <c r="J1942" s="346"/>
      <c r="K1942" s="34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6"/>
      <c r="G1943" s="18"/>
      <c r="H1943" s="348" t="s">
        <v>41</v>
      </c>
      <c r="I1943" s="348"/>
      <c r="J1943" s="348"/>
      <c r="K1943" s="34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130</v>
      </c>
      <c r="E1944" s="9"/>
      <c r="F1944" s="21"/>
      <c r="G1944" s="22"/>
      <c r="H1944" s="350"/>
      <c r="I1944" s="350"/>
      <c r="J1944" s="350"/>
      <c r="K1944" s="35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128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80</v>
      </c>
      <c r="D1950" s="93">
        <v>1</v>
      </c>
      <c r="E1950" s="110" t="s">
        <v>127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80</v>
      </c>
      <c r="D1951" s="93">
        <v>2</v>
      </c>
      <c r="E1951" s="110" t="s">
        <v>129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102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3"/>
      <c r="K1965" s="307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8">
        <f>SUM(K1948:K1963)</f>
        <v>25561961</v>
      </c>
      <c r="K1966" s="329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0"/>
      <c r="K1967" s="330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7"/>
      <c r="K1969" s="307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1">
        <f>((J1966/1.11)+(K1968/1.11))*11%</f>
        <v>2533167.3063063058</v>
      </c>
      <c r="K1970" s="332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7"/>
      <c r="K1971" s="307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8" t="s">
        <v>44</v>
      </c>
      <c r="K1974" s="30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8"/>
      <c r="K1975" s="30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2" t="str">
        <f>H1940</f>
        <v>CV PELITA JAYA</v>
      </c>
      <c r="I1978" s="352"/>
      <c r="J1978" s="352"/>
      <c r="K1978" s="353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6" t="s">
        <v>3</v>
      </c>
      <c r="G1979" s="130"/>
      <c r="H1979" s="354"/>
      <c r="I1979" s="354"/>
      <c r="J1979" s="354"/>
      <c r="K1979" s="355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7">
        <f>D1942</f>
        <v>45058</v>
      </c>
      <c r="E1980" s="358"/>
      <c r="F1980" s="356"/>
      <c r="G1980" s="131"/>
      <c r="H1980" s="359" t="str">
        <f>H1942</f>
        <v>(ANUGERAH SEJAHTERA)</v>
      </c>
      <c r="I1980" s="359"/>
      <c r="J1980" s="359"/>
      <c r="K1980" s="36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6"/>
      <c r="G1981" s="131"/>
      <c r="H1981" s="340" t="str">
        <f>H1943</f>
        <v>PURWOKERTO</v>
      </c>
      <c r="I1981" s="340"/>
      <c r="J1981" s="340"/>
      <c r="K1981" s="341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42"/>
      <c r="I1982" s="342"/>
      <c r="J1982" s="342"/>
      <c r="K1982" s="343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5"/>
      <c r="K2003" s="361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6">
        <f>SUM(K1986:K2001)</f>
        <v>25561961</v>
      </c>
      <c r="K2004" s="36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2"/>
      <c r="K2005" s="36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1"/>
      <c r="K2007" s="361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3">
        <f>((J2004/1.11)+(K2006/1.11))*11%</f>
        <v>2533167.3063063058</v>
      </c>
      <c r="K2008" s="36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1"/>
      <c r="K2009" s="361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4" t="str">
        <f>J1974</f>
        <v>NOVI / CONDRO</v>
      </c>
      <c r="K2012" s="335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4">
        <f>J1975</f>
        <v>0</v>
      </c>
      <c r="K2013" s="335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36" t="str">
        <f>H1978</f>
        <v>CV PELITA JAYA</v>
      </c>
      <c r="I2016" s="336"/>
      <c r="J2016" s="336"/>
      <c r="K2016" s="337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0" t="s">
        <v>3</v>
      </c>
      <c r="G2017" s="207"/>
      <c r="H2017" s="338"/>
      <c r="I2017" s="338"/>
      <c r="J2017" s="338"/>
      <c r="K2017" s="339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1">
        <f>D1980</f>
        <v>45058</v>
      </c>
      <c r="E2018" s="312"/>
      <c r="F2018" s="310"/>
      <c r="G2018" s="208"/>
      <c r="H2018" s="313" t="str">
        <f>H1980</f>
        <v>(ANUGERAH SEJAHTERA)</v>
      </c>
      <c r="I2018" s="313"/>
      <c r="J2018" s="313"/>
      <c r="K2018" s="314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0"/>
      <c r="G2019" s="208"/>
      <c r="H2019" s="315" t="str">
        <f>H1981</f>
        <v>PURWOKERTO</v>
      </c>
      <c r="I2019" s="315"/>
      <c r="J2019" s="315"/>
      <c r="K2019" s="316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17"/>
      <c r="I2020" s="317"/>
      <c r="J2020" s="317"/>
      <c r="K2020" s="318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9"/>
      <c r="K2041" s="320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1">
        <f>SUM(K2024:K2039)</f>
        <v>25561961</v>
      </c>
      <c r="K2042" s="32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3"/>
      <c r="K2043" s="32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0"/>
      <c r="K2045" s="320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4">
        <f>((J2042/1.11)+(K2044/1.11))*11%</f>
        <v>2533167.3063063058</v>
      </c>
      <c r="K2046" s="325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0"/>
      <c r="K2047" s="320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6" t="str">
        <f>J2012</f>
        <v>NOVI / CONDRO</v>
      </c>
      <c r="K2050" s="327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6">
        <f>J2013</f>
        <v>0</v>
      </c>
      <c r="K2051" s="327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02" t="s">
        <v>31</v>
      </c>
      <c r="I2054" s="302"/>
      <c r="J2054" s="302"/>
      <c r="K2054" s="303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6" t="s">
        <v>3</v>
      </c>
      <c r="G2055" s="17"/>
      <c r="H2055" s="304"/>
      <c r="I2055" s="304"/>
      <c r="J2055" s="304"/>
      <c r="K2055" s="305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4">
        <v>45058</v>
      </c>
      <c r="E2056" s="345"/>
      <c r="F2056" s="306"/>
      <c r="G2056" s="18"/>
      <c r="H2056" s="346" t="s">
        <v>32</v>
      </c>
      <c r="I2056" s="346"/>
      <c r="J2056" s="346"/>
      <c r="K2056" s="34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6"/>
      <c r="G2057" s="18"/>
      <c r="H2057" s="348" t="s">
        <v>33</v>
      </c>
      <c r="I2057" s="348"/>
      <c r="J2057" s="348"/>
      <c r="K2057" s="34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131</v>
      </c>
      <c r="E2058" s="9"/>
      <c r="F2058" s="21"/>
      <c r="G2058" s="22"/>
      <c r="H2058" s="350"/>
      <c r="I2058" s="350"/>
      <c r="J2058" s="350"/>
      <c r="K2058" s="35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132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133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134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135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136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103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137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138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139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80</v>
      </c>
      <c r="D2071" s="93">
        <v>1</v>
      </c>
      <c r="E2071" s="110" t="s">
        <v>140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80</v>
      </c>
      <c r="D2072" s="93">
        <v>6</v>
      </c>
      <c r="E2072" s="110" t="s">
        <v>129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80</v>
      </c>
      <c r="D2073" s="93">
        <v>6</v>
      </c>
      <c r="E2073" s="110" t="s">
        <v>127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3"/>
      <c r="K2079" s="307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8">
        <f>SUM(K2062:K2077)</f>
        <v>59314325</v>
      </c>
      <c r="K2080" s="329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0"/>
      <c r="K2081" s="330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7"/>
      <c r="K2083" s="307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1">
        <f>((J2080/1.11)+(K2082/1.11))*11%</f>
        <v>5877996.1711711707</v>
      </c>
      <c r="K2084" s="332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7"/>
      <c r="K2085" s="307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8" t="s">
        <v>44</v>
      </c>
      <c r="K2088" s="30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8"/>
      <c r="K2089" s="30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2" t="str">
        <f>H2054</f>
        <v>LILY JULIAWATI</v>
      </c>
      <c r="I2092" s="352"/>
      <c r="J2092" s="352"/>
      <c r="K2092" s="353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6" t="s">
        <v>3</v>
      </c>
      <c r="G2093" s="130"/>
      <c r="H2093" s="354"/>
      <c r="I2093" s="354"/>
      <c r="J2093" s="354"/>
      <c r="K2093" s="355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7">
        <f>D2056</f>
        <v>45058</v>
      </c>
      <c r="E2094" s="358"/>
      <c r="F2094" s="356"/>
      <c r="G2094" s="131"/>
      <c r="H2094" s="359" t="str">
        <f>H2056</f>
        <v>(REJO AGUNG)</v>
      </c>
      <c r="I2094" s="359"/>
      <c r="J2094" s="359"/>
      <c r="K2094" s="36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6"/>
      <c r="G2095" s="131"/>
      <c r="H2095" s="340" t="str">
        <f>H2057</f>
        <v>JOMBANG</v>
      </c>
      <c r="I2095" s="340"/>
      <c r="J2095" s="340"/>
      <c r="K2095" s="341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42"/>
      <c r="I2096" s="342"/>
      <c r="J2096" s="342"/>
      <c r="K2096" s="343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5"/>
      <c r="K2117" s="361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6">
        <f>SUM(K2100:K2115)</f>
        <v>59314325</v>
      </c>
      <c r="K2118" s="36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2"/>
      <c r="K2119" s="36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1"/>
      <c r="K2121" s="361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3">
        <f>((J2118/1.11)+(K2120/1.11))*11%</f>
        <v>5877996.1711711707</v>
      </c>
      <c r="K2122" s="36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1"/>
      <c r="K2123" s="361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4" t="str">
        <f>J2088</f>
        <v>NOVI / CONDRO</v>
      </c>
      <c r="K2126" s="335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4">
        <f>J2089</f>
        <v>0</v>
      </c>
      <c r="K2127" s="335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36" t="str">
        <f>H2092</f>
        <v>LILY JULIAWATI</v>
      </c>
      <c r="I2130" s="336"/>
      <c r="J2130" s="336"/>
      <c r="K2130" s="337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0" t="s">
        <v>3</v>
      </c>
      <c r="G2131" s="207"/>
      <c r="H2131" s="338"/>
      <c r="I2131" s="338"/>
      <c r="J2131" s="338"/>
      <c r="K2131" s="339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1">
        <f>D2094</f>
        <v>45058</v>
      </c>
      <c r="E2132" s="312"/>
      <c r="F2132" s="310"/>
      <c r="G2132" s="208"/>
      <c r="H2132" s="313" t="str">
        <f>H2094</f>
        <v>(REJO AGUNG)</v>
      </c>
      <c r="I2132" s="313"/>
      <c r="J2132" s="313"/>
      <c r="K2132" s="314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0"/>
      <c r="G2133" s="208"/>
      <c r="H2133" s="315" t="str">
        <f>H2095</f>
        <v>JOMBANG</v>
      </c>
      <c r="I2133" s="315"/>
      <c r="J2133" s="315"/>
      <c r="K2133" s="316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17"/>
      <c r="I2134" s="317"/>
      <c r="J2134" s="317"/>
      <c r="K2134" s="318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9"/>
      <c r="K2155" s="320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1">
        <f>SUM(K2138:K2153)</f>
        <v>59314325</v>
      </c>
      <c r="K2156" s="32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3"/>
      <c r="K2157" s="32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0"/>
      <c r="K2159" s="320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4">
        <f>((J2156/1.11)+(K2158/1.11))*11%</f>
        <v>5877996.1711711707</v>
      </c>
      <c r="K2160" s="325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0"/>
      <c r="K2161" s="320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6" t="str">
        <f>J2126</f>
        <v>NOVI / CONDRO</v>
      </c>
      <c r="K2164" s="327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6">
        <f>J2127</f>
        <v>0</v>
      </c>
      <c r="K2165" s="327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02" t="s">
        <v>39</v>
      </c>
      <c r="I2168" s="302"/>
      <c r="J2168" s="302"/>
      <c r="K2168" s="303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6" t="s">
        <v>3</v>
      </c>
      <c r="G2169" s="17"/>
      <c r="H2169" s="304"/>
      <c r="I2169" s="304"/>
      <c r="J2169" s="304"/>
      <c r="K2169" s="305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4">
        <v>45059</v>
      </c>
      <c r="E2170" s="345"/>
      <c r="F2170" s="306"/>
      <c r="G2170" s="18"/>
      <c r="H2170" s="346" t="s">
        <v>40</v>
      </c>
      <c r="I2170" s="346"/>
      <c r="J2170" s="346"/>
      <c r="K2170" s="34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6"/>
      <c r="G2171" s="18"/>
      <c r="H2171" s="348" t="s">
        <v>41</v>
      </c>
      <c r="I2171" s="348"/>
      <c r="J2171" s="348"/>
      <c r="K2171" s="34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142</v>
      </c>
      <c r="E2172" s="9"/>
      <c r="F2172" s="21"/>
      <c r="G2172" s="22"/>
      <c r="H2172" s="350"/>
      <c r="I2172" s="350"/>
      <c r="J2172" s="350"/>
      <c r="K2172" s="35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141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3"/>
      <c r="K2193" s="307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8">
        <f>SUM(K2176:K2191)</f>
        <v>16089000</v>
      </c>
      <c r="K2194" s="329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0"/>
      <c r="K2195" s="330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7"/>
      <c r="K2197" s="307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1">
        <f>((J2194/1.11)+(K2196/1.11))*11%</f>
        <v>1594405.4054054054</v>
      </c>
      <c r="K2198" s="332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7"/>
      <c r="K2199" s="307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8" t="s">
        <v>44</v>
      </c>
      <c r="K2202" s="30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8"/>
      <c r="K2203" s="30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2" t="str">
        <f>H2168</f>
        <v>CV PELITA JAYA</v>
      </c>
      <c r="I2206" s="352"/>
      <c r="J2206" s="352"/>
      <c r="K2206" s="353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6" t="s">
        <v>3</v>
      </c>
      <c r="G2207" s="130"/>
      <c r="H2207" s="354"/>
      <c r="I2207" s="354"/>
      <c r="J2207" s="354"/>
      <c r="K2207" s="355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7">
        <f>D2170</f>
        <v>45059</v>
      </c>
      <c r="E2208" s="358"/>
      <c r="F2208" s="356"/>
      <c r="G2208" s="131"/>
      <c r="H2208" s="359" t="str">
        <f>H2170</f>
        <v>(ANUGERAH SEJAHTERA)</v>
      </c>
      <c r="I2208" s="359"/>
      <c r="J2208" s="359"/>
      <c r="K2208" s="36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6"/>
      <c r="G2209" s="131"/>
      <c r="H2209" s="340" t="str">
        <f>H2171</f>
        <v>PURWOKERTO</v>
      </c>
      <c r="I2209" s="340"/>
      <c r="J2209" s="340"/>
      <c r="K2209" s="341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42"/>
      <c r="I2210" s="342"/>
      <c r="J2210" s="342"/>
      <c r="K2210" s="343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5"/>
      <c r="K2231" s="361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6">
        <f>SUM(K2214:K2229)</f>
        <v>16089000</v>
      </c>
      <c r="K2232" s="36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2"/>
      <c r="K2233" s="36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1"/>
      <c r="K2235" s="361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3">
        <f>((J2232/1.11)+(K2234/1.11))*11%</f>
        <v>1594405.4054054054</v>
      </c>
      <c r="K2236" s="36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1"/>
      <c r="K2237" s="361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4" t="str">
        <f>J2202</f>
        <v>NOVI / CONDRO</v>
      </c>
      <c r="K2240" s="335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4">
        <f>J2203</f>
        <v>0</v>
      </c>
      <c r="K2241" s="335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36" t="str">
        <f>H2206</f>
        <v>CV PELITA JAYA</v>
      </c>
      <c r="I2244" s="336"/>
      <c r="J2244" s="336"/>
      <c r="K2244" s="337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0" t="s">
        <v>3</v>
      </c>
      <c r="G2245" s="207"/>
      <c r="H2245" s="338"/>
      <c r="I2245" s="338"/>
      <c r="J2245" s="338"/>
      <c r="K2245" s="339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1">
        <f>D2208</f>
        <v>45059</v>
      </c>
      <c r="E2246" s="312"/>
      <c r="F2246" s="310"/>
      <c r="G2246" s="208"/>
      <c r="H2246" s="313" t="str">
        <f>H2208</f>
        <v>(ANUGERAH SEJAHTERA)</v>
      </c>
      <c r="I2246" s="313"/>
      <c r="J2246" s="313"/>
      <c r="K2246" s="314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0"/>
      <c r="G2247" s="208"/>
      <c r="H2247" s="315" t="str">
        <f>H2209</f>
        <v>PURWOKERTO</v>
      </c>
      <c r="I2247" s="315"/>
      <c r="J2247" s="315"/>
      <c r="K2247" s="316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17"/>
      <c r="I2248" s="317"/>
      <c r="J2248" s="317"/>
      <c r="K2248" s="318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9"/>
      <c r="K2269" s="320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1">
        <f>SUM(K2252:K2267)</f>
        <v>16089000</v>
      </c>
      <c r="K2270" s="32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3"/>
      <c r="K2271" s="32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0"/>
      <c r="K2273" s="320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4">
        <f>((J2270/1.11)+(K2272/1.11))*11%</f>
        <v>1594405.4054054054</v>
      </c>
      <c r="K2274" s="325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0"/>
      <c r="K2275" s="320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6" t="str">
        <f>J2240</f>
        <v>NOVI / CONDRO</v>
      </c>
      <c r="K2278" s="327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6">
        <f>J2241</f>
        <v>0</v>
      </c>
      <c r="K2279" s="327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02" t="s">
        <v>123</v>
      </c>
      <c r="I2282" s="302"/>
      <c r="J2282" s="302"/>
      <c r="K2282" s="303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6" t="s">
        <v>3</v>
      </c>
      <c r="G2283" s="17"/>
      <c r="H2283" s="304"/>
      <c r="I2283" s="304"/>
      <c r="J2283" s="304"/>
      <c r="K2283" s="305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4">
        <v>45059</v>
      </c>
      <c r="E2284" s="345"/>
      <c r="F2284" s="306"/>
      <c r="G2284" s="18"/>
      <c r="H2284" s="346" t="s">
        <v>124</v>
      </c>
      <c r="I2284" s="346"/>
      <c r="J2284" s="346"/>
      <c r="K2284" s="34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6"/>
      <c r="G2285" s="18"/>
      <c r="H2285" s="348" t="s">
        <v>125</v>
      </c>
      <c r="I2285" s="348"/>
      <c r="J2285" s="348"/>
      <c r="K2285" s="34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143</v>
      </c>
      <c r="E2286" s="9"/>
      <c r="F2286" s="21"/>
      <c r="G2286" s="22"/>
      <c r="H2286" s="350"/>
      <c r="I2286" s="350"/>
      <c r="J2286" s="350"/>
      <c r="K2286" s="35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90</v>
      </c>
      <c r="D2290" s="93">
        <v>2</v>
      </c>
      <c r="E2290" s="110" t="s">
        <v>144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145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3"/>
      <c r="K2307" s="307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8">
        <f>SUM(K2290:K2305)</f>
        <v>14553000</v>
      </c>
      <c r="K2308" s="329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0"/>
      <c r="K2309" s="330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7"/>
      <c r="K2311" s="307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1">
        <f>((J2308/1.11)+(K2310/1.11))*11%</f>
        <v>1442189.1891891891</v>
      </c>
      <c r="K2312" s="332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7"/>
      <c r="K2313" s="307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8" t="s">
        <v>44</v>
      </c>
      <c r="K2316" s="30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8"/>
      <c r="K2317" s="30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2" t="str">
        <f>H2282</f>
        <v>SOEYANTO LOPULUSI</v>
      </c>
      <c r="I2320" s="352"/>
      <c r="J2320" s="352"/>
      <c r="K2320" s="353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6" t="s">
        <v>3</v>
      </c>
      <c r="G2321" s="130"/>
      <c r="H2321" s="354"/>
      <c r="I2321" s="354"/>
      <c r="J2321" s="354"/>
      <c r="K2321" s="355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7">
        <f>D2284</f>
        <v>45059</v>
      </c>
      <c r="E2322" s="358"/>
      <c r="F2322" s="356"/>
      <c r="G2322" s="131"/>
      <c r="H2322" s="359" t="str">
        <f>H2284</f>
        <v>( LANCAR )</v>
      </c>
      <c r="I2322" s="359"/>
      <c r="J2322" s="359"/>
      <c r="K2322" s="36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6"/>
      <c r="G2323" s="131"/>
      <c r="H2323" s="340" t="str">
        <f>H2285</f>
        <v>MALANG</v>
      </c>
      <c r="I2323" s="340"/>
      <c r="J2323" s="340"/>
      <c r="K2323" s="341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42"/>
      <c r="I2324" s="342"/>
      <c r="J2324" s="342"/>
      <c r="K2324" s="343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5"/>
      <c r="K2345" s="361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6">
        <f>SUM(K2328:K2343)</f>
        <v>14553000</v>
      </c>
      <c r="K2346" s="36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2"/>
      <c r="K2347" s="36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1"/>
      <c r="K2349" s="361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3">
        <f>((J2346/1.11)+(K2348/1.11))*11%</f>
        <v>1442189.1891891891</v>
      </c>
      <c r="K2350" s="36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1"/>
      <c r="K2351" s="361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4" t="str">
        <f>J2316</f>
        <v>NOVI / CONDRO</v>
      </c>
      <c r="K2354" s="335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4">
        <f>J2317</f>
        <v>0</v>
      </c>
      <c r="K2355" s="335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36" t="str">
        <f>H2320</f>
        <v>SOEYANTO LOPULUSI</v>
      </c>
      <c r="I2358" s="336"/>
      <c r="J2358" s="336"/>
      <c r="K2358" s="337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0" t="s">
        <v>3</v>
      </c>
      <c r="G2359" s="207"/>
      <c r="H2359" s="338"/>
      <c r="I2359" s="338"/>
      <c r="J2359" s="338"/>
      <c r="K2359" s="339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1">
        <f>D2322</f>
        <v>45059</v>
      </c>
      <c r="E2360" s="312"/>
      <c r="F2360" s="310"/>
      <c r="G2360" s="208"/>
      <c r="H2360" s="313" t="str">
        <f>H2322</f>
        <v>( LANCAR )</v>
      </c>
      <c r="I2360" s="313"/>
      <c r="J2360" s="313"/>
      <c r="K2360" s="314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0"/>
      <c r="G2361" s="208"/>
      <c r="H2361" s="315" t="str">
        <f>H2323</f>
        <v>MALANG</v>
      </c>
      <c r="I2361" s="315"/>
      <c r="J2361" s="315"/>
      <c r="K2361" s="316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17"/>
      <c r="I2362" s="317"/>
      <c r="J2362" s="317"/>
      <c r="K2362" s="318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9"/>
      <c r="K2383" s="320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1">
        <f>SUM(K2366:K2381)</f>
        <v>14553000</v>
      </c>
      <c r="K2384" s="32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3"/>
      <c r="K2385" s="32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0"/>
      <c r="K2387" s="320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4">
        <f>((J2384/1.11)+(K2386/1.11))*11%</f>
        <v>1442189.1891891891</v>
      </c>
      <c r="K2388" s="325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0"/>
      <c r="K2389" s="320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6" t="str">
        <f>J2354</f>
        <v>NOVI / CONDRO</v>
      </c>
      <c r="K2392" s="327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6">
        <f>J2355</f>
        <v>0</v>
      </c>
      <c r="K2393" s="327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02" t="s">
        <v>31</v>
      </c>
      <c r="I2396" s="302"/>
      <c r="J2396" s="302"/>
      <c r="K2396" s="303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6" t="s">
        <v>3</v>
      </c>
      <c r="G2397" s="17"/>
      <c r="H2397" s="304"/>
      <c r="I2397" s="304"/>
      <c r="J2397" s="304"/>
      <c r="K2397" s="305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4">
        <v>45058</v>
      </c>
      <c r="E2398" s="345"/>
      <c r="F2398" s="306"/>
      <c r="G2398" s="18"/>
      <c r="H2398" s="346" t="s">
        <v>32</v>
      </c>
      <c r="I2398" s="346"/>
      <c r="J2398" s="346"/>
      <c r="K2398" s="34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6"/>
      <c r="G2399" s="18"/>
      <c r="H2399" s="348" t="s">
        <v>33</v>
      </c>
      <c r="I2399" s="348"/>
      <c r="J2399" s="348"/>
      <c r="K2399" s="34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149</v>
      </c>
      <c r="E2400" s="9"/>
      <c r="F2400" s="21"/>
      <c r="G2400" s="22"/>
      <c r="H2400" s="350"/>
      <c r="I2400" s="350"/>
      <c r="J2400" s="350"/>
      <c r="K2400" s="35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146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147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148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90</v>
      </c>
      <c r="D2407" s="93">
        <v>5</v>
      </c>
      <c r="E2407" s="110" t="s">
        <v>144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145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3"/>
      <c r="K2421" s="307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8">
        <f>SUM(K2404:K2419)</f>
        <v>38348100</v>
      </c>
      <c r="K2422" s="329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0"/>
      <c r="K2423" s="330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7"/>
      <c r="K2425" s="307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1">
        <f>((J2422/1.11)+(K2424/1.11))*11%</f>
        <v>3800262.1621621624</v>
      </c>
      <c r="K2426" s="332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7"/>
      <c r="K2427" s="307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8" t="s">
        <v>44</v>
      </c>
      <c r="K2430" s="30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8"/>
      <c r="K2431" s="30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2" t="str">
        <f>H2396</f>
        <v>LILY JULIAWATI</v>
      </c>
      <c r="I2434" s="352"/>
      <c r="J2434" s="352"/>
      <c r="K2434" s="353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6" t="s">
        <v>3</v>
      </c>
      <c r="G2435" s="130"/>
      <c r="H2435" s="354"/>
      <c r="I2435" s="354"/>
      <c r="J2435" s="354"/>
      <c r="K2435" s="355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7">
        <f>D2398</f>
        <v>45058</v>
      </c>
      <c r="E2436" s="358"/>
      <c r="F2436" s="356"/>
      <c r="G2436" s="131"/>
      <c r="H2436" s="359" t="str">
        <f>H2398</f>
        <v>(REJO AGUNG)</v>
      </c>
      <c r="I2436" s="359"/>
      <c r="J2436" s="359"/>
      <c r="K2436" s="36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6"/>
      <c r="G2437" s="131"/>
      <c r="H2437" s="340" t="str">
        <f>H2399</f>
        <v>JOMBANG</v>
      </c>
      <c r="I2437" s="340"/>
      <c r="J2437" s="340"/>
      <c r="K2437" s="341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42"/>
      <c r="I2438" s="342"/>
      <c r="J2438" s="342"/>
      <c r="K2438" s="343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5"/>
      <c r="K2459" s="361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6">
        <f>SUM(K2442:K2457)</f>
        <v>38348100</v>
      </c>
      <c r="K2460" s="36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2"/>
      <c r="K2461" s="36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1"/>
      <c r="K2463" s="361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3">
        <f>((J2460/1.11)+(K2462/1.11))*11%</f>
        <v>3800262.1621621624</v>
      </c>
      <c r="K2464" s="36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1"/>
      <c r="K2465" s="361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4" t="str">
        <f>J2430</f>
        <v>NOVI / CONDRO</v>
      </c>
      <c r="K2468" s="335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4">
        <f>J2431</f>
        <v>0</v>
      </c>
      <c r="K2469" s="335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36" t="str">
        <f>H2434</f>
        <v>LILY JULIAWATI</v>
      </c>
      <c r="I2472" s="336"/>
      <c r="J2472" s="336"/>
      <c r="K2472" s="337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0" t="s">
        <v>3</v>
      </c>
      <c r="G2473" s="207"/>
      <c r="H2473" s="338"/>
      <c r="I2473" s="338"/>
      <c r="J2473" s="338"/>
      <c r="K2473" s="339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1">
        <f>D2436</f>
        <v>45058</v>
      </c>
      <c r="E2474" s="312"/>
      <c r="F2474" s="310"/>
      <c r="G2474" s="208"/>
      <c r="H2474" s="313" t="str">
        <f>H2436</f>
        <v>(REJO AGUNG)</v>
      </c>
      <c r="I2474" s="313"/>
      <c r="J2474" s="313"/>
      <c r="K2474" s="314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0"/>
      <c r="G2475" s="208"/>
      <c r="H2475" s="315" t="str">
        <f>H2437</f>
        <v>JOMBANG</v>
      </c>
      <c r="I2475" s="315"/>
      <c r="J2475" s="315"/>
      <c r="K2475" s="316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17"/>
      <c r="I2476" s="317"/>
      <c r="J2476" s="317"/>
      <c r="K2476" s="318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9"/>
      <c r="K2497" s="320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1">
        <f>SUM(K2480:K2495)</f>
        <v>38348100</v>
      </c>
      <c r="K2498" s="32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3"/>
      <c r="K2499" s="32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0"/>
      <c r="K2501" s="320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4">
        <f>((J2498/1.11)+(K2500/1.11))*11%</f>
        <v>3800262.1621621624</v>
      </c>
      <c r="K2502" s="325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0"/>
      <c r="K2503" s="320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6" t="str">
        <f>J2468</f>
        <v>NOVI / CONDRO</v>
      </c>
      <c r="K2506" s="327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6">
        <f>J2469</f>
        <v>0</v>
      </c>
      <c r="K2507" s="327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02" t="s">
        <v>31</v>
      </c>
      <c r="I2510" s="302"/>
      <c r="J2510" s="302"/>
      <c r="K2510" s="303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6" t="s">
        <v>3</v>
      </c>
      <c r="G2511" s="17"/>
      <c r="H2511" s="304"/>
      <c r="I2511" s="304"/>
      <c r="J2511" s="304"/>
      <c r="K2511" s="305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4">
        <v>45061</v>
      </c>
      <c r="E2512" s="345"/>
      <c r="F2512" s="306"/>
      <c r="G2512" s="18"/>
      <c r="H2512" s="346" t="s">
        <v>32</v>
      </c>
      <c r="I2512" s="346"/>
      <c r="J2512" s="346"/>
      <c r="K2512" s="34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6"/>
      <c r="G2513" s="18"/>
      <c r="H2513" s="348" t="s">
        <v>33</v>
      </c>
      <c r="I2513" s="348"/>
      <c r="J2513" s="348"/>
      <c r="K2513" s="34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155</v>
      </c>
      <c r="E2514" s="9"/>
      <c r="F2514" s="21"/>
      <c r="G2514" s="22"/>
      <c r="H2514" s="350"/>
      <c r="I2514" s="350"/>
      <c r="J2514" s="350"/>
      <c r="K2514" s="35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480</v>
      </c>
      <c r="C2518" s="46" t="s">
        <v>34</v>
      </c>
      <c r="D2518" s="93">
        <v>8</v>
      </c>
      <c r="E2518" s="110" t="s">
        <v>156</v>
      </c>
      <c r="F2518" s="48"/>
      <c r="G2518" s="49"/>
      <c r="H2518" s="50">
        <v>57600</v>
      </c>
      <c r="I2518" s="51">
        <v>0.125</v>
      </c>
      <c r="J2518" s="51"/>
      <c r="K2518" s="52">
        <f t="shared" ref="K2518:K2533" si="1414">(B2518*H2518-((B2518*H2518)*I2518))-((B2518*H2518-((B2518*H2518)*I2518))*J2518)</f>
        <v>24192000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3"/>
      <c r="K2535" s="307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8">
        <f>SUM(K2518:K2533)</f>
        <v>24192000</v>
      </c>
      <c r="K2536" s="329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0"/>
      <c r="K2537" s="330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7"/>
      <c r="K2539" s="307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1">
        <f>((J2536/1.11)+(K2538/1.11))*11%</f>
        <v>2397405.4054054054</v>
      </c>
      <c r="K2540" s="332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7"/>
      <c r="K2541" s="307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24192000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8" t="s">
        <v>44</v>
      </c>
      <c r="K2544" s="30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8"/>
      <c r="K2545" s="30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2" t="str">
        <f>H2510</f>
        <v>LILY JULIAWATI</v>
      </c>
      <c r="I2548" s="352"/>
      <c r="J2548" s="352"/>
      <c r="K2548" s="353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6" t="s">
        <v>3</v>
      </c>
      <c r="G2549" s="130"/>
      <c r="H2549" s="354"/>
      <c r="I2549" s="354"/>
      <c r="J2549" s="354"/>
      <c r="K2549" s="355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7">
        <f>D2512</f>
        <v>45061</v>
      </c>
      <c r="E2550" s="358"/>
      <c r="F2550" s="356"/>
      <c r="G2550" s="131"/>
      <c r="H2550" s="359" t="str">
        <f>H2512</f>
        <v>(REJO AGUNG)</v>
      </c>
      <c r="I2550" s="359"/>
      <c r="J2550" s="359"/>
      <c r="K2550" s="36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6"/>
      <c r="G2551" s="131"/>
      <c r="H2551" s="340" t="str">
        <f>H2513</f>
        <v>JOMBANG</v>
      </c>
      <c r="I2551" s="340"/>
      <c r="J2551" s="340"/>
      <c r="K2551" s="341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4209</v>
      </c>
      <c r="E2552" s="122"/>
      <c r="F2552" s="133"/>
      <c r="G2552" s="134"/>
      <c r="H2552" s="342"/>
      <c r="I2552" s="342"/>
      <c r="J2552" s="342"/>
      <c r="K2552" s="343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480</v>
      </c>
      <c r="C2556" s="287" t="str">
        <f t="shared" si="1415"/>
        <v>LSN</v>
      </c>
      <c r="D2556" s="288">
        <f t="shared" si="1415"/>
        <v>8</v>
      </c>
      <c r="E2556" s="289" t="str">
        <f t="shared" si="1415"/>
        <v>CORRECTION TAPE JOYKO CT-522 PTL</v>
      </c>
      <c r="F2556" s="158"/>
      <c r="G2556" s="159"/>
      <c r="H2556" s="160">
        <f t="shared" ref="H2556:J2556" si="1416">H2518</f>
        <v>57600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24192000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5"/>
      <c r="K2573" s="361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6">
        <f>SUM(K2556:K2571)</f>
        <v>24192000</v>
      </c>
      <c r="K2574" s="36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2"/>
      <c r="K2575" s="36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1"/>
      <c r="K2577" s="361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3">
        <f>((J2574/1.11)+(K2576/1.11))*11%</f>
        <v>2397405.4054054054</v>
      </c>
      <c r="K2578" s="36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1"/>
      <c r="K2579" s="361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24192000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4" t="str">
        <f>J2544</f>
        <v>NOVI / CONDRO</v>
      </c>
      <c r="K2582" s="335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4">
        <f>J2545</f>
        <v>0</v>
      </c>
      <c r="K2583" s="335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36" t="str">
        <f>H2548</f>
        <v>LILY JULIAWATI</v>
      </c>
      <c r="I2586" s="336"/>
      <c r="J2586" s="336"/>
      <c r="K2586" s="337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0" t="s">
        <v>3</v>
      </c>
      <c r="G2587" s="207"/>
      <c r="H2587" s="338"/>
      <c r="I2587" s="338"/>
      <c r="J2587" s="338"/>
      <c r="K2587" s="339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1">
        <f>D2550</f>
        <v>45061</v>
      </c>
      <c r="E2588" s="312"/>
      <c r="F2588" s="310"/>
      <c r="G2588" s="208"/>
      <c r="H2588" s="313" t="str">
        <f>H2550</f>
        <v>(REJO AGUNG)</v>
      </c>
      <c r="I2588" s="313"/>
      <c r="J2588" s="313"/>
      <c r="K2588" s="314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0"/>
      <c r="G2589" s="208"/>
      <c r="H2589" s="315" t="str">
        <f>H2551</f>
        <v>JOMBANG</v>
      </c>
      <c r="I2589" s="315"/>
      <c r="J2589" s="315"/>
      <c r="K2589" s="316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4209</v>
      </c>
      <c r="E2590" s="199"/>
      <c r="F2590" s="210"/>
      <c r="G2590" s="211"/>
      <c r="H2590" s="317"/>
      <c r="I2590" s="317"/>
      <c r="J2590" s="317"/>
      <c r="K2590" s="318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480</v>
      </c>
      <c r="C2594" s="292" t="str">
        <f t="shared" si="1448"/>
        <v>LSN</v>
      </c>
      <c r="D2594" s="293">
        <f t="shared" si="1448"/>
        <v>8</v>
      </c>
      <c r="E2594" s="294" t="str">
        <f t="shared" si="1448"/>
        <v>CORRECTION TAPE JOYKO CT-522 PTL</v>
      </c>
      <c r="F2594" s="235"/>
      <c r="G2594" s="236"/>
      <c r="H2594" s="237">
        <f t="shared" ref="H2594:J2594" si="1449">H2556</f>
        <v>57600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24192000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9"/>
      <c r="K2611" s="320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1">
        <f>SUM(K2594:K2609)</f>
        <v>24192000</v>
      </c>
      <c r="K2612" s="32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3"/>
      <c r="K2613" s="32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0"/>
      <c r="K2615" s="320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4">
        <f>((J2612/1.11)+(K2614/1.11))*11%</f>
        <v>2397405.4054054054</v>
      </c>
      <c r="K2616" s="325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0"/>
      <c r="K2617" s="320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24192000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6" t="str">
        <f>J2582</f>
        <v>NOVI / CONDRO</v>
      </c>
      <c r="K2620" s="327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6">
        <f>J2583</f>
        <v>0</v>
      </c>
      <c r="K2621" s="327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02" t="s">
        <v>31</v>
      </c>
      <c r="I2624" s="302"/>
      <c r="J2624" s="302"/>
      <c r="K2624" s="303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6" t="s">
        <v>3</v>
      </c>
      <c r="G2625" s="17"/>
      <c r="H2625" s="304"/>
      <c r="I2625" s="304"/>
      <c r="J2625" s="304"/>
      <c r="K2625" s="305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4">
        <v>45061</v>
      </c>
      <c r="E2626" s="345"/>
      <c r="F2626" s="306"/>
      <c r="G2626" s="18"/>
      <c r="H2626" s="346" t="s">
        <v>32</v>
      </c>
      <c r="I2626" s="346"/>
      <c r="J2626" s="346"/>
      <c r="K2626" s="34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6"/>
      <c r="G2627" s="18"/>
      <c r="H2627" s="348" t="s">
        <v>33</v>
      </c>
      <c r="I2627" s="348"/>
      <c r="J2627" s="348"/>
      <c r="K2627" s="34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159</v>
      </c>
      <c r="E2628" s="9"/>
      <c r="F2628" s="21"/>
      <c r="G2628" s="22"/>
      <c r="H2628" s="350"/>
      <c r="I2628" s="350"/>
      <c r="J2628" s="350"/>
      <c r="K2628" s="35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1152</v>
      </c>
      <c r="C2632" s="46" t="s">
        <v>42</v>
      </c>
      <c r="D2632" s="93">
        <v>4</v>
      </c>
      <c r="E2632" s="110" t="s">
        <v>157</v>
      </c>
      <c r="F2632" s="48"/>
      <c r="G2632" s="49"/>
      <c r="H2632" s="50">
        <v>4800</v>
      </c>
      <c r="I2632" s="51">
        <v>0.125</v>
      </c>
      <c r="J2632" s="51"/>
      <c r="K2632" s="52">
        <f t="shared" ref="K2632:K2647" si="1481">(B2632*H2632-((B2632*H2632)*I2632))-((B2632*H2632-((B2632*H2632)*I2632))*J2632)</f>
        <v>4838400</v>
      </c>
      <c r="L2632" s="36"/>
    </row>
    <row r="2633" spans="1:12" s="10" customFormat="1" ht="14.1" customHeight="1" x14ac:dyDescent="0.25">
      <c r="A2633" s="45">
        <v>2</v>
      </c>
      <c r="B2633" s="46">
        <v>150</v>
      </c>
      <c r="C2633" s="46" t="s">
        <v>80</v>
      </c>
      <c r="D2633" s="93">
        <v>3</v>
      </c>
      <c r="E2633" s="110" t="s">
        <v>127</v>
      </c>
      <c r="F2633" s="48"/>
      <c r="G2633" s="49"/>
      <c r="H2633" s="50">
        <v>34100</v>
      </c>
      <c r="I2633" s="51">
        <v>0.125</v>
      </c>
      <c r="J2633" s="51"/>
      <c r="K2633" s="52">
        <f t="shared" si="1481"/>
        <v>4475625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34</v>
      </c>
      <c r="D2634" s="93">
        <v>2</v>
      </c>
      <c r="E2634" s="110" t="s">
        <v>158</v>
      </c>
      <c r="F2634" s="48"/>
      <c r="G2634" s="49"/>
      <c r="H2634" s="50">
        <v>34200</v>
      </c>
      <c r="I2634" s="51">
        <v>0.125</v>
      </c>
      <c r="J2634" s="51"/>
      <c r="K2634" s="52">
        <f t="shared" si="1481"/>
        <v>2154600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3"/>
      <c r="K2649" s="307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8">
        <f>SUM(K2632:K2647)</f>
        <v>11468625</v>
      </c>
      <c r="K2650" s="329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0"/>
      <c r="K2651" s="330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7"/>
      <c r="K2653" s="307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1">
        <f>((J2650/1.11)+(K2652/1.11))*11%</f>
        <v>1136530.4054054054</v>
      </c>
      <c r="K2654" s="332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7"/>
      <c r="K2655" s="307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11468625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8" t="s">
        <v>44</v>
      </c>
      <c r="K2658" s="30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8"/>
      <c r="K2659" s="30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2" t="str">
        <f>H2624</f>
        <v>LILY JULIAWATI</v>
      </c>
      <c r="I2662" s="352"/>
      <c r="J2662" s="352"/>
      <c r="K2662" s="353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6" t="s">
        <v>3</v>
      </c>
      <c r="G2663" s="130"/>
      <c r="H2663" s="354"/>
      <c r="I2663" s="354"/>
      <c r="J2663" s="354"/>
      <c r="K2663" s="355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7">
        <f>D2626</f>
        <v>45061</v>
      </c>
      <c r="E2664" s="358"/>
      <c r="F2664" s="356"/>
      <c r="G2664" s="131"/>
      <c r="H2664" s="359" t="str">
        <f>H2626</f>
        <v>(REJO AGUNG)</v>
      </c>
      <c r="I2664" s="359"/>
      <c r="J2664" s="359"/>
      <c r="K2664" s="36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6"/>
      <c r="G2665" s="131"/>
      <c r="H2665" s="340" t="str">
        <f>H2627</f>
        <v>JOMBANG</v>
      </c>
      <c r="I2665" s="340"/>
      <c r="J2665" s="340"/>
      <c r="K2665" s="341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4210</v>
      </c>
      <c r="E2666" s="122"/>
      <c r="F2666" s="133"/>
      <c r="G2666" s="134"/>
      <c r="H2666" s="342"/>
      <c r="I2666" s="342"/>
      <c r="J2666" s="342"/>
      <c r="K2666" s="343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1152</v>
      </c>
      <c r="C2670" s="287" t="str">
        <f t="shared" si="1482"/>
        <v>PCS</v>
      </c>
      <c r="D2670" s="288">
        <f t="shared" si="1482"/>
        <v>4</v>
      </c>
      <c r="E2670" s="289" t="str">
        <f t="shared" si="1482"/>
        <v>PENCIL CASE KENKO PC-0719</v>
      </c>
      <c r="F2670" s="158"/>
      <c r="G2670" s="159"/>
      <c r="H2670" s="160">
        <f t="shared" ref="H2670:J2670" si="1483">H2632</f>
        <v>4800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4838400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150</v>
      </c>
      <c r="C2671" s="287" t="str">
        <f t="shared" si="1485"/>
        <v>PAK</v>
      </c>
      <c r="D2671" s="288">
        <f t="shared" si="1485"/>
        <v>3</v>
      </c>
      <c r="E2671" s="289" t="str">
        <f t="shared" si="1485"/>
        <v>STIP / PENGHAPUS JOYKO 526-B20 PUTIH</v>
      </c>
      <c r="F2671" s="158"/>
      <c r="G2671" s="159"/>
      <c r="H2671" s="160">
        <f t="shared" ref="H2671:J2671" si="1486">H2633</f>
        <v>34100</v>
      </c>
      <c r="I2671" s="161">
        <f t="shared" si="1486"/>
        <v>0.125</v>
      </c>
      <c r="J2671" s="161">
        <f t="shared" si="1486"/>
        <v>0</v>
      </c>
      <c r="K2671" s="162">
        <f t="shared" si="1484"/>
        <v>4475625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LSN</v>
      </c>
      <c r="D2672" s="288">
        <f t="shared" si="1487"/>
        <v>2</v>
      </c>
      <c r="E2672" s="289" t="str">
        <f t="shared" si="1487"/>
        <v>CORRECTION FLUID JOYKO CF-S225</v>
      </c>
      <c r="F2672" s="158"/>
      <c r="G2672" s="159"/>
      <c r="H2672" s="160">
        <f t="shared" ref="H2672:J2672" si="1488">H2634</f>
        <v>34200</v>
      </c>
      <c r="I2672" s="161">
        <f t="shared" si="1488"/>
        <v>0.125</v>
      </c>
      <c r="J2672" s="161">
        <f t="shared" si="1488"/>
        <v>0</v>
      </c>
      <c r="K2672" s="162">
        <f t="shared" si="1484"/>
        <v>2154600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5"/>
      <c r="K2687" s="361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6">
        <f>SUM(K2670:K2685)</f>
        <v>11468625</v>
      </c>
      <c r="K2688" s="36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2"/>
      <c r="K2689" s="36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1"/>
      <c r="K2691" s="361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3">
        <f>((J2688/1.11)+(K2690/1.11))*11%</f>
        <v>1136530.4054054054</v>
      </c>
      <c r="K2692" s="36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1"/>
      <c r="K2693" s="361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11468625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4" t="str">
        <f>J2658</f>
        <v>NOVI / CONDRO</v>
      </c>
      <c r="K2696" s="335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4">
        <f>J2659</f>
        <v>0</v>
      </c>
      <c r="K2697" s="335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36" t="str">
        <f>H2662</f>
        <v>LILY JULIAWATI</v>
      </c>
      <c r="I2700" s="336"/>
      <c r="J2700" s="336"/>
      <c r="K2700" s="337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0" t="s">
        <v>3</v>
      </c>
      <c r="G2701" s="207"/>
      <c r="H2701" s="338"/>
      <c r="I2701" s="338"/>
      <c r="J2701" s="338"/>
      <c r="K2701" s="339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1">
        <f>D2664</f>
        <v>45061</v>
      </c>
      <c r="E2702" s="312"/>
      <c r="F2702" s="310"/>
      <c r="G2702" s="208"/>
      <c r="H2702" s="313" t="str">
        <f>H2664</f>
        <v>(REJO AGUNG)</v>
      </c>
      <c r="I2702" s="313"/>
      <c r="J2702" s="313"/>
      <c r="K2702" s="314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0"/>
      <c r="G2703" s="208"/>
      <c r="H2703" s="315" t="str">
        <f>H2665</f>
        <v>JOMBANG</v>
      </c>
      <c r="I2703" s="315"/>
      <c r="J2703" s="315"/>
      <c r="K2703" s="316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4210</v>
      </c>
      <c r="E2704" s="199"/>
      <c r="F2704" s="210"/>
      <c r="G2704" s="211"/>
      <c r="H2704" s="317"/>
      <c r="I2704" s="317"/>
      <c r="J2704" s="317"/>
      <c r="K2704" s="318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1152</v>
      </c>
      <c r="C2708" s="292" t="str">
        <f t="shared" si="1515"/>
        <v>PCS</v>
      </c>
      <c r="D2708" s="293">
        <f t="shared" si="1515"/>
        <v>4</v>
      </c>
      <c r="E2708" s="294" t="str">
        <f t="shared" si="1515"/>
        <v>PENCIL CASE KENKO PC-0719</v>
      </c>
      <c r="F2708" s="235"/>
      <c r="G2708" s="236"/>
      <c r="H2708" s="237">
        <f t="shared" ref="H2708:J2708" si="1516">H2670</f>
        <v>4800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4838400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150</v>
      </c>
      <c r="C2709" s="292" t="str">
        <f t="shared" si="1518"/>
        <v>PAK</v>
      </c>
      <c r="D2709" s="293">
        <f t="shared" si="1518"/>
        <v>3</v>
      </c>
      <c r="E2709" s="294" t="str">
        <f t="shared" si="1518"/>
        <v>STIP / PENGHAPUS JOYKO 526-B20 PUTIH</v>
      </c>
      <c r="F2709" s="235"/>
      <c r="G2709" s="236"/>
      <c r="H2709" s="237">
        <f t="shared" ref="H2709:J2709" si="1519">H2671</f>
        <v>34100</v>
      </c>
      <c r="I2709" s="238">
        <f t="shared" si="1519"/>
        <v>0.125</v>
      </c>
      <c r="J2709" s="238">
        <f t="shared" si="1519"/>
        <v>0</v>
      </c>
      <c r="K2709" s="239">
        <f t="shared" si="1517"/>
        <v>4475625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LSN</v>
      </c>
      <c r="D2710" s="293">
        <f t="shared" si="1520"/>
        <v>2</v>
      </c>
      <c r="E2710" s="294" t="str">
        <f t="shared" si="1520"/>
        <v>CORRECTION FLUID JOYKO CF-S225</v>
      </c>
      <c r="F2710" s="235"/>
      <c r="G2710" s="236"/>
      <c r="H2710" s="237">
        <f t="shared" ref="H2710:J2710" si="1521">H2672</f>
        <v>34200</v>
      </c>
      <c r="I2710" s="238">
        <f t="shared" si="1521"/>
        <v>0.125</v>
      </c>
      <c r="J2710" s="238">
        <f t="shared" si="1521"/>
        <v>0</v>
      </c>
      <c r="K2710" s="239">
        <f t="shared" si="1517"/>
        <v>2154600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9"/>
      <c r="K2725" s="320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1">
        <f>SUM(K2708:K2723)</f>
        <v>11468625</v>
      </c>
      <c r="K2726" s="32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3"/>
      <c r="K2727" s="32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0"/>
      <c r="K2729" s="320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4">
        <f>((J2726/1.11)+(K2728/1.11))*11%</f>
        <v>1136530.4054054054</v>
      </c>
      <c r="K2730" s="325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0"/>
      <c r="K2731" s="320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11468625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6" t="str">
        <f>J2696</f>
        <v>NOVI / CONDRO</v>
      </c>
      <c r="K2734" s="327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6">
        <f>J2697</f>
        <v>0</v>
      </c>
      <c r="K2735" s="327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02" t="s">
        <v>123</v>
      </c>
      <c r="I2738" s="302"/>
      <c r="J2738" s="302"/>
      <c r="K2738" s="303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6" t="s">
        <v>3</v>
      </c>
      <c r="G2739" s="17"/>
      <c r="H2739" s="304"/>
      <c r="I2739" s="304"/>
      <c r="J2739" s="304"/>
      <c r="K2739" s="305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4">
        <v>45062</v>
      </c>
      <c r="E2740" s="345"/>
      <c r="F2740" s="306"/>
      <c r="G2740" s="18"/>
      <c r="H2740" s="346" t="s">
        <v>124</v>
      </c>
      <c r="I2740" s="346"/>
      <c r="J2740" s="346"/>
      <c r="K2740" s="34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6"/>
      <c r="G2741" s="18"/>
      <c r="H2741" s="348" t="s">
        <v>125</v>
      </c>
      <c r="I2741" s="348"/>
      <c r="J2741" s="348"/>
      <c r="K2741" s="34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161</v>
      </c>
      <c r="E2742" s="9"/>
      <c r="F2742" s="21"/>
      <c r="G2742" s="22"/>
      <c r="H2742" s="350"/>
      <c r="I2742" s="350"/>
      <c r="J2742" s="350"/>
      <c r="K2742" s="35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288</v>
      </c>
      <c r="C2746" s="46" t="s">
        <v>42</v>
      </c>
      <c r="D2746" s="93">
        <v>2</v>
      </c>
      <c r="E2746" s="110" t="s">
        <v>160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48">(B2746*H2746-((B2746*H2746)*I2746))-((B2746*H2746-((B2746*H2746)*I2746))*J2746)</f>
        <v>2671200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34</v>
      </c>
      <c r="D2747" s="93">
        <v>2</v>
      </c>
      <c r="E2747" s="110" t="s">
        <v>69</v>
      </c>
      <c r="F2747" s="48"/>
      <c r="G2747" s="49"/>
      <c r="H2747" s="50">
        <v>39000</v>
      </c>
      <c r="I2747" s="51">
        <v>0.125</v>
      </c>
      <c r="J2747" s="51"/>
      <c r="K2747" s="52">
        <f t="shared" si="1548"/>
        <v>9828000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3"/>
      <c r="K2763" s="307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8">
        <f>SUM(K2746:K2761)</f>
        <v>12499200</v>
      </c>
      <c r="K2764" s="329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0"/>
      <c r="K2765" s="330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7"/>
      <c r="K2767" s="307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1">
        <f>((J2764/1.11)+(K2766/1.11))*11%</f>
        <v>1238659.4594594592</v>
      </c>
      <c r="K2768" s="332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7"/>
      <c r="K2769" s="307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12499200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8" t="s">
        <v>44</v>
      </c>
      <c r="K2772" s="30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8"/>
      <c r="K2773" s="30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2" t="str">
        <f>H2738</f>
        <v>SOEYANTO LOPULUSI</v>
      </c>
      <c r="I2776" s="352"/>
      <c r="J2776" s="352"/>
      <c r="K2776" s="353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6" t="s">
        <v>3</v>
      </c>
      <c r="G2777" s="130"/>
      <c r="H2777" s="354"/>
      <c r="I2777" s="354"/>
      <c r="J2777" s="354"/>
      <c r="K2777" s="355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7">
        <f>D2740</f>
        <v>45062</v>
      </c>
      <c r="E2778" s="358"/>
      <c r="F2778" s="356"/>
      <c r="G2778" s="131"/>
      <c r="H2778" s="359" t="str">
        <f>H2740</f>
        <v>( LANCAR )</v>
      </c>
      <c r="I2778" s="359"/>
      <c r="J2778" s="359"/>
      <c r="K2778" s="36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6"/>
      <c r="G2779" s="131"/>
      <c r="H2779" s="340" t="str">
        <f>H2741</f>
        <v>MALANG</v>
      </c>
      <c r="I2779" s="340"/>
      <c r="J2779" s="340"/>
      <c r="K2779" s="341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1269</v>
      </c>
      <c r="E2780" s="122"/>
      <c r="F2780" s="133"/>
      <c r="G2780" s="134"/>
      <c r="H2780" s="342"/>
      <c r="I2780" s="342"/>
      <c r="J2780" s="342"/>
      <c r="K2780" s="343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288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PENSIL WARNA JOYKO CP-12PB (PANJANG)</v>
      </c>
      <c r="F2784" s="158"/>
      <c r="G2784" s="159"/>
      <c r="H2784" s="160">
        <f t="shared" ref="H2784:J2784" si="1550">H2746</f>
        <v>10600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2671200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GEL PEN KENKO HI-TECH-H 0.28 MM FUN COLOR</v>
      </c>
      <c r="F2785" s="158"/>
      <c r="G2785" s="159"/>
      <c r="H2785" s="160">
        <f t="shared" ref="H2785:J2785" si="1553">H2747</f>
        <v>39000</v>
      </c>
      <c r="I2785" s="161">
        <f t="shared" si="1553"/>
        <v>0.125</v>
      </c>
      <c r="J2785" s="161">
        <f t="shared" si="1553"/>
        <v>0</v>
      </c>
      <c r="K2785" s="162">
        <f t="shared" si="1551"/>
        <v>9828000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5"/>
      <c r="K2801" s="361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6">
        <f>SUM(K2784:K2799)</f>
        <v>12499200</v>
      </c>
      <c r="K2802" s="36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2"/>
      <c r="K2803" s="36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1"/>
      <c r="K2805" s="361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3">
        <f>((J2802/1.11)+(K2804/1.11))*11%</f>
        <v>1238659.4594594592</v>
      </c>
      <c r="K2806" s="36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1"/>
      <c r="K2807" s="361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12499200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4" t="str">
        <f>J2772</f>
        <v>NOVI / CONDRO</v>
      </c>
      <c r="K2810" s="335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4">
        <f>J2773</f>
        <v>0</v>
      </c>
      <c r="K2811" s="335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36" t="str">
        <f>H2776</f>
        <v>SOEYANTO LOPULUSI</v>
      </c>
      <c r="I2814" s="336"/>
      <c r="J2814" s="336"/>
      <c r="K2814" s="337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0" t="s">
        <v>3</v>
      </c>
      <c r="G2815" s="207"/>
      <c r="H2815" s="338"/>
      <c r="I2815" s="338"/>
      <c r="J2815" s="338"/>
      <c r="K2815" s="339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1">
        <f>D2778</f>
        <v>45062</v>
      </c>
      <c r="E2816" s="312"/>
      <c r="F2816" s="310"/>
      <c r="G2816" s="208"/>
      <c r="H2816" s="313" t="str">
        <f>H2778</f>
        <v>( LANCAR )</v>
      </c>
      <c r="I2816" s="313"/>
      <c r="J2816" s="313"/>
      <c r="K2816" s="314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0"/>
      <c r="G2817" s="208"/>
      <c r="H2817" s="315" t="str">
        <f>H2779</f>
        <v>MALANG</v>
      </c>
      <c r="I2817" s="315"/>
      <c r="J2817" s="315"/>
      <c r="K2817" s="316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1269</v>
      </c>
      <c r="E2818" s="199"/>
      <c r="F2818" s="210"/>
      <c r="G2818" s="211"/>
      <c r="H2818" s="317"/>
      <c r="I2818" s="317"/>
      <c r="J2818" s="317"/>
      <c r="K2818" s="318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288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PENSIL WARNA JOYKO CP-12PB (PANJANG)</v>
      </c>
      <c r="F2822" s="235"/>
      <c r="G2822" s="236"/>
      <c r="H2822" s="237">
        <f t="shared" ref="H2822:J2822" si="1583">H2784</f>
        <v>10600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2671200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GEL PEN KENKO HI-TECH-H 0.28 MM FUN COLOR</v>
      </c>
      <c r="F2823" s="235"/>
      <c r="G2823" s="236"/>
      <c r="H2823" s="237">
        <f t="shared" ref="H2823:J2823" si="1586">H2785</f>
        <v>39000</v>
      </c>
      <c r="I2823" s="238">
        <f t="shared" si="1586"/>
        <v>0.125</v>
      </c>
      <c r="J2823" s="238">
        <f t="shared" si="1586"/>
        <v>0</v>
      </c>
      <c r="K2823" s="239">
        <f t="shared" si="1584"/>
        <v>9828000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9"/>
      <c r="K2839" s="320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1">
        <f>SUM(K2822:K2837)</f>
        <v>12499200</v>
      </c>
      <c r="K2840" s="32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3"/>
      <c r="K2841" s="32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0"/>
      <c r="K2843" s="320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4">
        <f>((J2840/1.11)+(K2842/1.11))*11%</f>
        <v>1238659.4594594592</v>
      </c>
      <c r="K2844" s="325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0"/>
      <c r="K2845" s="320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12499200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6" t="str">
        <f>J2810</f>
        <v>NOVI / CONDRO</v>
      </c>
      <c r="K2848" s="327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6">
        <f>J2811</f>
        <v>0</v>
      </c>
      <c r="K2849" s="327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02" t="s">
        <v>55</v>
      </c>
      <c r="I2852" s="302"/>
      <c r="J2852" s="302"/>
      <c r="K2852" s="303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6" t="s">
        <v>3</v>
      </c>
      <c r="G2853" s="17"/>
      <c r="H2853" s="304"/>
      <c r="I2853" s="304"/>
      <c r="J2853" s="304"/>
      <c r="K2853" s="305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4">
        <v>45062</v>
      </c>
      <c r="E2854" s="345"/>
      <c r="F2854" s="306"/>
      <c r="G2854" s="18"/>
      <c r="H2854" s="346" t="s">
        <v>56</v>
      </c>
      <c r="I2854" s="346"/>
      <c r="J2854" s="346"/>
      <c r="K2854" s="34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6"/>
      <c r="G2855" s="18"/>
      <c r="H2855" s="348" t="s">
        <v>57</v>
      </c>
      <c r="I2855" s="348"/>
      <c r="J2855" s="348"/>
      <c r="K2855" s="34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162</v>
      </c>
      <c r="E2856" s="9"/>
      <c r="F2856" s="21"/>
      <c r="G2856" s="22"/>
      <c r="H2856" s="350"/>
      <c r="I2856" s="350"/>
      <c r="J2856" s="350"/>
      <c r="K2856" s="35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36</v>
      </c>
      <c r="C2860" s="46" t="s">
        <v>42</v>
      </c>
      <c r="D2860" s="93">
        <v>1</v>
      </c>
      <c r="E2860" s="110" t="s">
        <v>163</v>
      </c>
      <c r="F2860" s="48"/>
      <c r="G2860" s="49"/>
      <c r="H2860" s="50">
        <v>41500</v>
      </c>
      <c r="I2860" s="51">
        <v>0.1</v>
      </c>
      <c r="J2860" s="51"/>
      <c r="K2860" s="52">
        <f t="shared" ref="K2860:K2875" si="1615">(B2860*H2860-((B2860*H2860)*I2860))-((B2860*H2860-((B2860*H2860)*I2860))*J2860)</f>
        <v>1344600</v>
      </c>
      <c r="L2860" s="36"/>
    </row>
    <row r="2861" spans="1:12" s="10" customFormat="1" ht="14.1" customHeight="1" x14ac:dyDescent="0.25">
      <c r="A2861" s="45">
        <v>2</v>
      </c>
      <c r="B2861" s="46">
        <v>6</v>
      </c>
      <c r="C2861" s="46" t="s">
        <v>34</v>
      </c>
      <c r="D2861" s="93" t="s">
        <v>56</v>
      </c>
      <c r="E2861" s="110" t="s">
        <v>115</v>
      </c>
      <c r="F2861" s="48"/>
      <c r="G2861" s="49"/>
      <c r="H2861" s="50">
        <v>79200</v>
      </c>
      <c r="I2861" s="51">
        <v>0.1</v>
      </c>
      <c r="J2861" s="51"/>
      <c r="K2861" s="52">
        <f t="shared" si="1615"/>
        <v>427680</v>
      </c>
      <c r="L2861" s="36"/>
    </row>
    <row r="2862" spans="1:12" s="10" customFormat="1" ht="14.1" customHeight="1" x14ac:dyDescent="0.25">
      <c r="A2862" s="45">
        <v>3</v>
      </c>
      <c r="B2862" s="46">
        <v>10</v>
      </c>
      <c r="C2862" s="46" t="s">
        <v>80</v>
      </c>
      <c r="D2862" s="93" t="s">
        <v>56</v>
      </c>
      <c r="E2862" s="110" t="s">
        <v>99</v>
      </c>
      <c r="F2862" s="48"/>
      <c r="G2862" s="49"/>
      <c r="H2862" s="50">
        <v>34100</v>
      </c>
      <c r="I2862" s="51">
        <v>0.1</v>
      </c>
      <c r="J2862" s="51"/>
      <c r="K2862" s="52">
        <f t="shared" si="1615"/>
        <v>306900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3"/>
      <c r="K2877" s="307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8">
        <f>SUM(K2860:K2875)</f>
        <v>2079180</v>
      </c>
      <c r="K2878" s="329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0"/>
      <c r="K2879" s="330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7"/>
      <c r="K2881" s="307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1">
        <f>((J2878/1.11)+(K2880/1.11))*11%</f>
        <v>206044.86486486485</v>
      </c>
      <c r="K2882" s="332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7"/>
      <c r="K2883" s="307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2079180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8" t="s">
        <v>44</v>
      </c>
      <c r="K2886" s="30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8"/>
      <c r="K2887" s="30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2" t="str">
        <f>H2852</f>
        <v>CV SINAR CAHAYA NIRMALA</v>
      </c>
      <c r="I2890" s="352"/>
      <c r="J2890" s="352"/>
      <c r="K2890" s="353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6" t="s">
        <v>3</v>
      </c>
      <c r="G2891" s="130"/>
      <c r="H2891" s="354"/>
      <c r="I2891" s="354"/>
      <c r="J2891" s="354"/>
      <c r="K2891" s="355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7">
        <f>D2854</f>
        <v>45062</v>
      </c>
      <c r="E2892" s="358"/>
      <c r="F2892" s="356"/>
      <c r="G2892" s="131"/>
      <c r="H2892" s="359" t="str">
        <f>H2854</f>
        <v/>
      </c>
      <c r="I2892" s="359"/>
      <c r="J2892" s="359"/>
      <c r="K2892" s="36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6"/>
      <c r="G2893" s="131"/>
      <c r="H2893" s="340" t="str">
        <f>H2855</f>
        <v>BREBES</v>
      </c>
      <c r="I2893" s="340"/>
      <c r="J2893" s="340"/>
      <c r="K2893" s="341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4217</v>
      </c>
      <c r="E2894" s="122"/>
      <c r="F2894" s="133"/>
      <c r="G2894" s="134"/>
      <c r="H2894" s="342"/>
      <c r="I2894" s="342"/>
      <c r="J2894" s="342"/>
      <c r="K2894" s="343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36</v>
      </c>
      <c r="C2898" s="287" t="str">
        <f t="shared" si="1616"/>
        <v>PCS</v>
      </c>
      <c r="D2898" s="288">
        <f t="shared" si="1616"/>
        <v>1</v>
      </c>
      <c r="E2898" s="289" t="str">
        <f t="shared" si="1616"/>
        <v>CRAYON / OIL PASTEL JOYKO OP-36S PP CASE SEA WORLD</v>
      </c>
      <c r="F2898" s="158"/>
      <c r="G2898" s="159"/>
      <c r="H2898" s="160">
        <f t="shared" ref="H2898:J2898" si="1617">H2860</f>
        <v>41500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1344600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6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PENSIL WARNA KENKO CP-12HALF CLASSIC (PENDEK)</v>
      </c>
      <c r="F2899" s="158"/>
      <c r="G2899" s="159"/>
      <c r="H2899" s="160">
        <f t="shared" ref="H2899:J2899" si="1620">H2861</f>
        <v>79200</v>
      </c>
      <c r="I2899" s="161">
        <f t="shared" si="1620"/>
        <v>0.1</v>
      </c>
      <c r="J2899" s="161">
        <f t="shared" si="1620"/>
        <v>0</v>
      </c>
      <c r="K2899" s="162">
        <f t="shared" si="1618"/>
        <v>427680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10</v>
      </c>
      <c r="C2900" s="287" t="str">
        <f t="shared" si="1621"/>
        <v>PAK</v>
      </c>
      <c r="D2900" s="288" t="str">
        <f t="shared" si="1621"/>
        <v/>
      </c>
      <c r="E2900" s="289" t="str">
        <f t="shared" si="1621"/>
        <v>STIP / PENGHAPUS JOYKO ER-B20BL HITAM</v>
      </c>
      <c r="F2900" s="158"/>
      <c r="G2900" s="159"/>
      <c r="H2900" s="160">
        <f t="shared" ref="H2900:J2900" si="1622">H2862</f>
        <v>34100</v>
      </c>
      <c r="I2900" s="161">
        <f t="shared" si="1622"/>
        <v>0.1</v>
      </c>
      <c r="J2900" s="161">
        <f t="shared" si="1622"/>
        <v>0</v>
      </c>
      <c r="K2900" s="162">
        <f t="shared" si="1618"/>
        <v>306900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5"/>
      <c r="K2915" s="361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6">
        <f>SUM(K2898:K2913)</f>
        <v>2079180</v>
      </c>
      <c r="K2916" s="36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2"/>
      <c r="K2917" s="36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1"/>
      <c r="K2919" s="361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3">
        <f>((J2916/1.11)+(K2918/1.11))*11%</f>
        <v>206044.86486486485</v>
      </c>
      <c r="K2920" s="36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1"/>
      <c r="K2921" s="361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2079180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4" t="str">
        <f>J2886</f>
        <v>NOVI / CONDRO</v>
      </c>
      <c r="K2924" s="335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4">
        <f>J2887</f>
        <v>0</v>
      </c>
      <c r="K2925" s="335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36" t="str">
        <f>H2890</f>
        <v>CV SINAR CAHAYA NIRMALA</v>
      </c>
      <c r="I2928" s="336"/>
      <c r="J2928" s="336"/>
      <c r="K2928" s="337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0" t="s">
        <v>3</v>
      </c>
      <c r="G2929" s="207"/>
      <c r="H2929" s="338"/>
      <c r="I2929" s="338"/>
      <c r="J2929" s="338"/>
      <c r="K2929" s="339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1">
        <f>D2892</f>
        <v>45062</v>
      </c>
      <c r="E2930" s="312"/>
      <c r="F2930" s="310"/>
      <c r="G2930" s="208"/>
      <c r="H2930" s="313" t="str">
        <f>H2892</f>
        <v/>
      </c>
      <c r="I2930" s="313"/>
      <c r="J2930" s="313"/>
      <c r="K2930" s="314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0"/>
      <c r="G2931" s="208"/>
      <c r="H2931" s="315" t="str">
        <f>H2893</f>
        <v>BREBES</v>
      </c>
      <c r="I2931" s="315"/>
      <c r="J2931" s="315"/>
      <c r="K2931" s="316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4217</v>
      </c>
      <c r="E2932" s="199"/>
      <c r="F2932" s="210"/>
      <c r="G2932" s="211"/>
      <c r="H2932" s="317"/>
      <c r="I2932" s="317"/>
      <c r="J2932" s="317"/>
      <c r="K2932" s="318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36</v>
      </c>
      <c r="C2936" s="292" t="str">
        <f t="shared" si="1649"/>
        <v>PCS</v>
      </c>
      <c r="D2936" s="293">
        <f t="shared" si="1649"/>
        <v>1</v>
      </c>
      <c r="E2936" s="294" t="str">
        <f t="shared" si="1649"/>
        <v>CRAYON / OIL PASTEL JOYKO OP-36S PP CASE SEA WORLD</v>
      </c>
      <c r="F2936" s="235"/>
      <c r="G2936" s="236"/>
      <c r="H2936" s="237">
        <f t="shared" ref="H2936:J2936" si="1650">H2898</f>
        <v>41500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1344600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6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PENSIL WARNA KENKO CP-12HALF CLASSIC (PENDEK)</v>
      </c>
      <c r="F2937" s="235"/>
      <c r="G2937" s="236"/>
      <c r="H2937" s="237">
        <f t="shared" ref="H2937:J2937" si="1653">H2899</f>
        <v>79200</v>
      </c>
      <c r="I2937" s="238">
        <f t="shared" si="1653"/>
        <v>0.1</v>
      </c>
      <c r="J2937" s="238">
        <f t="shared" si="1653"/>
        <v>0</v>
      </c>
      <c r="K2937" s="239">
        <f t="shared" si="1651"/>
        <v>427680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10</v>
      </c>
      <c r="C2938" s="292" t="str">
        <f t="shared" si="1654"/>
        <v>PAK</v>
      </c>
      <c r="D2938" s="293" t="str">
        <f t="shared" si="1654"/>
        <v/>
      </c>
      <c r="E2938" s="294" t="str">
        <f t="shared" si="1654"/>
        <v>STIP / PENGHAPUS JOYKO ER-B20BL HITAM</v>
      </c>
      <c r="F2938" s="235"/>
      <c r="G2938" s="236"/>
      <c r="H2938" s="237">
        <f t="shared" ref="H2938:J2938" si="1655">H2900</f>
        <v>34100</v>
      </c>
      <c r="I2938" s="238">
        <f t="shared" si="1655"/>
        <v>0.1</v>
      </c>
      <c r="J2938" s="238">
        <f t="shared" si="1655"/>
        <v>0</v>
      </c>
      <c r="K2938" s="239">
        <f t="shared" si="1651"/>
        <v>306900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9"/>
      <c r="K2953" s="320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1">
        <f>SUM(K2936:K2951)</f>
        <v>2079180</v>
      </c>
      <c r="K2954" s="32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3"/>
      <c r="K2955" s="32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0"/>
      <c r="K2957" s="320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4">
        <f>((J2954/1.11)+(K2956/1.11))*11%</f>
        <v>206044.86486486485</v>
      </c>
      <c r="K2958" s="325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0"/>
      <c r="K2959" s="320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2079180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6" t="str">
        <f>J2924</f>
        <v>NOVI / CONDRO</v>
      </c>
      <c r="K2962" s="327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6">
        <f>J2925</f>
        <v>0</v>
      </c>
      <c r="K2963" s="327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02" t="s">
        <v>39</v>
      </c>
      <c r="I2966" s="302"/>
      <c r="J2966" s="302"/>
      <c r="K2966" s="303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6" t="s">
        <v>3</v>
      </c>
      <c r="G2967" s="17"/>
      <c r="H2967" s="304"/>
      <c r="I2967" s="304"/>
      <c r="J2967" s="304"/>
      <c r="K2967" s="305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4">
        <v>45063</v>
      </c>
      <c r="E2968" s="345"/>
      <c r="F2968" s="306"/>
      <c r="G2968" s="18"/>
      <c r="H2968" s="346" t="s">
        <v>40</v>
      </c>
      <c r="I2968" s="346"/>
      <c r="J2968" s="346"/>
      <c r="K2968" s="34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6"/>
      <c r="G2969" s="18"/>
      <c r="H2969" s="348" t="s">
        <v>41</v>
      </c>
      <c r="I2969" s="348"/>
      <c r="J2969" s="348"/>
      <c r="K2969" s="34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164</v>
      </c>
      <c r="E2970" s="9"/>
      <c r="F2970" s="21"/>
      <c r="G2970" s="22"/>
      <c r="H2970" s="350"/>
      <c r="I2970" s="350"/>
      <c r="J2970" s="350"/>
      <c r="K2970" s="35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48</v>
      </c>
      <c r="C2974" s="46" t="s">
        <v>34</v>
      </c>
      <c r="D2974" s="93">
        <v>1</v>
      </c>
      <c r="E2974" s="110" t="s">
        <v>117</v>
      </c>
      <c r="F2974" s="48"/>
      <c r="G2974" s="49"/>
      <c r="H2974" s="50">
        <v>33000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1370160</v>
      </c>
      <c r="L2974" s="36"/>
    </row>
    <row r="2975" spans="1:12" s="10" customFormat="1" ht="14.1" customHeight="1" x14ac:dyDescent="0.25">
      <c r="A2975" s="45">
        <v>2</v>
      </c>
      <c r="B2975" s="46">
        <v>48</v>
      </c>
      <c r="C2975" s="46" t="s">
        <v>34</v>
      </c>
      <c r="D2975" s="93">
        <v>1</v>
      </c>
      <c r="E2975" s="110" t="s">
        <v>165</v>
      </c>
      <c r="F2975" s="48"/>
      <c r="G2975" s="49"/>
      <c r="H2975" s="50">
        <v>41400</v>
      </c>
      <c r="I2975" s="51">
        <v>0.13500000000000001</v>
      </c>
      <c r="J2975" s="51"/>
      <c r="K2975" s="52">
        <f t="shared" si="1682"/>
        <v>1718928</v>
      </c>
      <c r="L2975" s="36"/>
    </row>
    <row r="2976" spans="1:12" s="10" customFormat="1" ht="14.1" customHeight="1" x14ac:dyDescent="0.25">
      <c r="A2976" s="45">
        <v>3</v>
      </c>
      <c r="B2976" s="46">
        <v>36</v>
      </c>
      <c r="C2976" s="46" t="s">
        <v>98</v>
      </c>
      <c r="D2976" s="93">
        <v>1</v>
      </c>
      <c r="E2976" s="110" t="s">
        <v>166</v>
      </c>
      <c r="F2976" s="48"/>
      <c r="G2976" s="49"/>
      <c r="H2976" s="50">
        <v>66000</v>
      </c>
      <c r="I2976" s="51">
        <v>0.13500000000000001</v>
      </c>
      <c r="J2976" s="51"/>
      <c r="K2976" s="52">
        <f t="shared" si="1682"/>
        <v>2055240</v>
      </c>
      <c r="L2976" s="36"/>
    </row>
    <row r="2977" spans="1:12" s="10" customFormat="1" ht="14.1" customHeight="1" x14ac:dyDescent="0.25">
      <c r="A2977" s="45">
        <v>4</v>
      </c>
      <c r="B2977" s="46">
        <v>36</v>
      </c>
      <c r="C2977" s="46" t="s">
        <v>167</v>
      </c>
      <c r="D2977" s="93">
        <v>1</v>
      </c>
      <c r="E2977" s="110" t="s">
        <v>168</v>
      </c>
      <c r="F2977" s="48"/>
      <c r="G2977" s="49"/>
      <c r="H2977" s="50">
        <v>72000</v>
      </c>
      <c r="I2977" s="51">
        <v>0.13500000000000001</v>
      </c>
      <c r="J2977" s="51"/>
      <c r="K2977" s="52">
        <f t="shared" si="1682"/>
        <v>2242080</v>
      </c>
      <c r="L2977" s="36"/>
    </row>
    <row r="2978" spans="1:12" s="10" customFormat="1" ht="14.1" customHeight="1" x14ac:dyDescent="0.25">
      <c r="A2978" s="45">
        <v>5</v>
      </c>
      <c r="B2978" s="46">
        <v>150</v>
      </c>
      <c r="C2978" s="46" t="s">
        <v>80</v>
      </c>
      <c r="D2978" s="93">
        <v>3</v>
      </c>
      <c r="E2978" s="110" t="s">
        <v>169</v>
      </c>
      <c r="F2978" s="48"/>
      <c r="G2978" s="49"/>
      <c r="H2978" s="50">
        <v>17000</v>
      </c>
      <c r="I2978" s="51">
        <v>0.13500000000000001</v>
      </c>
      <c r="J2978" s="51"/>
      <c r="K2978" s="52">
        <f t="shared" si="1682"/>
        <v>2205750</v>
      </c>
      <c r="L2978" s="36"/>
    </row>
    <row r="2979" spans="1:12" s="10" customFormat="1" ht="14.1" customHeight="1" x14ac:dyDescent="0.25">
      <c r="A2979" s="45">
        <v>6</v>
      </c>
      <c r="B2979" s="46">
        <v>150</v>
      </c>
      <c r="C2979" s="46" t="s">
        <v>80</v>
      </c>
      <c r="D2979" s="93">
        <v>3</v>
      </c>
      <c r="E2979" s="110" t="s">
        <v>170</v>
      </c>
      <c r="F2979" s="48"/>
      <c r="G2979" s="49"/>
      <c r="H2979" s="50">
        <v>16000</v>
      </c>
      <c r="I2979" s="51">
        <v>0.13500000000000001</v>
      </c>
      <c r="J2979" s="51"/>
      <c r="K2979" s="52">
        <f t="shared" si="1682"/>
        <v>2076000</v>
      </c>
      <c r="L2979" s="36"/>
    </row>
    <row r="2980" spans="1:12" s="10" customFormat="1" ht="14.1" customHeight="1" x14ac:dyDescent="0.25">
      <c r="A2980" s="45">
        <v>7</v>
      </c>
      <c r="B2980" s="46">
        <v>40</v>
      </c>
      <c r="C2980" s="46" t="s">
        <v>80</v>
      </c>
      <c r="D2980" s="93">
        <v>2</v>
      </c>
      <c r="E2980" s="110" t="s">
        <v>171</v>
      </c>
      <c r="F2980" s="48"/>
      <c r="G2980" s="49"/>
      <c r="H2980" s="50">
        <v>43000</v>
      </c>
      <c r="I2980" s="51">
        <v>0.13500000000000001</v>
      </c>
      <c r="J2980" s="51"/>
      <c r="K2980" s="52">
        <f t="shared" si="1682"/>
        <v>1487800</v>
      </c>
      <c r="L2980" s="36"/>
    </row>
    <row r="2981" spans="1:12" s="10" customFormat="1" ht="14.1" customHeight="1" x14ac:dyDescent="0.25">
      <c r="A2981" s="45">
        <v>8</v>
      </c>
      <c r="B2981" s="46">
        <v>50</v>
      </c>
      <c r="C2981" s="46" t="s">
        <v>80</v>
      </c>
      <c r="D2981" s="93">
        <v>1</v>
      </c>
      <c r="E2981" s="110" t="s">
        <v>172</v>
      </c>
      <c r="F2981" s="48"/>
      <c r="G2981" s="49"/>
      <c r="H2981" s="50">
        <v>30000</v>
      </c>
      <c r="I2981" s="51">
        <v>0.13500000000000001</v>
      </c>
      <c r="J2981" s="51"/>
      <c r="K2981" s="52">
        <f t="shared" si="1682"/>
        <v>1297500</v>
      </c>
      <c r="L2981" s="36"/>
    </row>
    <row r="2982" spans="1:12" s="10" customFormat="1" ht="14.1" customHeight="1" x14ac:dyDescent="0.25">
      <c r="A2982" s="45">
        <v>9</v>
      </c>
      <c r="B2982" s="46">
        <v>100</v>
      </c>
      <c r="C2982" s="46" t="s">
        <v>80</v>
      </c>
      <c r="D2982" s="93">
        <v>2</v>
      </c>
      <c r="E2982" s="110" t="s">
        <v>173</v>
      </c>
      <c r="F2982" s="48"/>
      <c r="G2982" s="49"/>
      <c r="H2982" s="50">
        <v>27500</v>
      </c>
      <c r="I2982" s="51">
        <v>0.13500000000000001</v>
      </c>
      <c r="J2982" s="51"/>
      <c r="K2982" s="52">
        <f t="shared" si="1682"/>
        <v>2378750</v>
      </c>
      <c r="L2982" s="36"/>
    </row>
    <row r="2983" spans="1:12" s="10" customFormat="1" ht="14.1" customHeight="1" x14ac:dyDescent="0.25">
      <c r="A2983" s="45">
        <v>10</v>
      </c>
      <c r="B2983" s="46">
        <v>576</v>
      </c>
      <c r="C2983" s="46" t="s">
        <v>34</v>
      </c>
      <c r="D2983" s="93">
        <v>4</v>
      </c>
      <c r="E2983" s="110" t="s">
        <v>128</v>
      </c>
      <c r="F2983" s="48"/>
      <c r="G2983" s="49"/>
      <c r="H2983" s="50">
        <v>26100</v>
      </c>
      <c r="I2983" s="51">
        <v>0.13500000000000001</v>
      </c>
      <c r="J2983" s="51"/>
      <c r="K2983" s="52">
        <f t="shared" si="1682"/>
        <v>13004064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3"/>
      <c r="K2991" s="307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8">
        <f>SUM(K2974:K2989)</f>
        <v>29836272</v>
      </c>
      <c r="K2992" s="329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0"/>
      <c r="K2993" s="330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7"/>
      <c r="K2995" s="307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1">
        <f>((J2992/1.11)+(K2994/1.11))*11%</f>
        <v>2956747.6756756753</v>
      </c>
      <c r="K2996" s="332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7"/>
      <c r="K2997" s="307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29836272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8" t="s">
        <v>44</v>
      </c>
      <c r="K3000" s="30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8"/>
      <c r="K3001" s="30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2" t="str">
        <f>H2966</f>
        <v>CV PELITA JAYA</v>
      </c>
      <c r="I3004" s="352"/>
      <c r="J3004" s="352"/>
      <c r="K3004" s="353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6" t="s">
        <v>3</v>
      </c>
      <c r="G3005" s="130"/>
      <c r="H3005" s="354"/>
      <c r="I3005" s="354"/>
      <c r="J3005" s="354"/>
      <c r="K3005" s="355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7">
        <f>D2968</f>
        <v>45063</v>
      </c>
      <c r="E3006" s="358"/>
      <c r="F3006" s="356"/>
      <c r="G3006" s="131"/>
      <c r="H3006" s="359" t="str">
        <f>H2968</f>
        <v>(ANUGERAH SEJAHTERA)</v>
      </c>
      <c r="I3006" s="359"/>
      <c r="J3006" s="359"/>
      <c r="K3006" s="36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6"/>
      <c r="G3007" s="131"/>
      <c r="H3007" s="340" t="str">
        <f>H2969</f>
        <v>PURWOKERTO</v>
      </c>
      <c r="I3007" s="340"/>
      <c r="J3007" s="340"/>
      <c r="K3007" s="341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4223</v>
      </c>
      <c r="E3008" s="122"/>
      <c r="F3008" s="133"/>
      <c r="G3008" s="134"/>
      <c r="H3008" s="342"/>
      <c r="I3008" s="342"/>
      <c r="J3008" s="342"/>
      <c r="K3008" s="343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48</v>
      </c>
      <c r="C3012" s="287" t="str">
        <f t="shared" si="1683"/>
        <v>LSN</v>
      </c>
      <c r="D3012" s="288">
        <f t="shared" si="1683"/>
        <v>1</v>
      </c>
      <c r="E3012" s="289" t="str">
        <f t="shared" si="1683"/>
        <v>PUSH PIN KENKO PN-30 TRANSPARAN</v>
      </c>
      <c r="F3012" s="158"/>
      <c r="G3012" s="159"/>
      <c r="H3012" s="160">
        <f t="shared" ref="H3012:J3012" si="1684">H2974</f>
        <v>33000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1370160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48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PAPER CLIP WARNA KENKO 3100</v>
      </c>
      <c r="F3013" s="158"/>
      <c r="G3013" s="159"/>
      <c r="H3013" s="160">
        <f t="shared" ref="H3013:J3013" si="1687">H2975</f>
        <v>41400</v>
      </c>
      <c r="I3013" s="161">
        <f t="shared" si="1687"/>
        <v>0.13500000000000001</v>
      </c>
      <c r="J3013" s="161">
        <f t="shared" si="1687"/>
        <v>0</v>
      </c>
      <c r="K3013" s="162">
        <f t="shared" si="1685"/>
        <v>1718928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36</v>
      </c>
      <c r="C3014" s="287" t="str">
        <f t="shared" si="1688"/>
        <v>BOX</v>
      </c>
      <c r="D3014" s="288">
        <f t="shared" si="1688"/>
        <v>1</v>
      </c>
      <c r="E3014" s="289" t="str">
        <f t="shared" si="1688"/>
        <v>LEM STICK KENKO 8 GR (KECIL) isi 30 pc</v>
      </c>
      <c r="F3014" s="158"/>
      <c r="G3014" s="159"/>
      <c r="H3014" s="160">
        <f t="shared" ref="H3014:J3014" si="1689">H2976</f>
        <v>66000</v>
      </c>
      <c r="I3014" s="161">
        <f t="shared" si="1689"/>
        <v>0.13500000000000001</v>
      </c>
      <c r="J3014" s="161">
        <f t="shared" si="1689"/>
        <v>0</v>
      </c>
      <c r="K3014" s="162">
        <f t="shared" si="1685"/>
        <v>2055240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36</v>
      </c>
      <c r="C3015" s="287" t="str">
        <f t="shared" si="1690"/>
        <v xml:space="preserve">BOX </v>
      </c>
      <c r="D3015" s="288">
        <f t="shared" si="1690"/>
        <v>1</v>
      </c>
      <c r="E3015" s="289" t="str">
        <f t="shared" si="1690"/>
        <v>LEM STICK KENKO 15 GR (TANGGUNG) isi 20 pc</v>
      </c>
      <c r="F3015" s="158"/>
      <c r="G3015" s="159"/>
      <c r="H3015" s="160">
        <f t="shared" ref="H3015:J3015" si="1691">H2977</f>
        <v>72000</v>
      </c>
      <c r="I3015" s="161">
        <f t="shared" si="1691"/>
        <v>0.13500000000000001</v>
      </c>
      <c r="J3015" s="161">
        <f t="shared" si="1691"/>
        <v>0</v>
      </c>
      <c r="K3015" s="162">
        <f t="shared" si="1685"/>
        <v>2242080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150</v>
      </c>
      <c r="C3016" s="287" t="str">
        <f t="shared" si="1692"/>
        <v>PAK</v>
      </c>
      <c r="D3016" s="288">
        <f t="shared" si="1692"/>
        <v>3</v>
      </c>
      <c r="E3016" s="289" t="str">
        <f t="shared" si="1692"/>
        <v>PAPER TRIGONAL CLIP KENKO NO. 1</v>
      </c>
      <c r="F3016" s="158"/>
      <c r="G3016" s="159"/>
      <c r="H3016" s="160">
        <f t="shared" ref="H3016:J3016" si="1693">H2978</f>
        <v>17000</v>
      </c>
      <c r="I3016" s="161">
        <f t="shared" si="1693"/>
        <v>0.13500000000000001</v>
      </c>
      <c r="J3016" s="161">
        <f t="shared" si="1693"/>
        <v>0</v>
      </c>
      <c r="K3016" s="162">
        <f t="shared" si="1685"/>
        <v>2205750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150</v>
      </c>
      <c r="C3017" s="287" t="str">
        <f t="shared" si="1694"/>
        <v>PAK</v>
      </c>
      <c r="D3017" s="288">
        <f t="shared" si="1694"/>
        <v>3</v>
      </c>
      <c r="E3017" s="289" t="str">
        <f t="shared" si="1694"/>
        <v>PAPER TRIGONAL CLIP KENKO NO. 3</v>
      </c>
      <c r="F3017" s="158"/>
      <c r="G3017" s="159"/>
      <c r="H3017" s="160">
        <f t="shared" ref="H3017:J3017" si="1695">H2979</f>
        <v>16000</v>
      </c>
      <c r="I3017" s="161">
        <f t="shared" si="1695"/>
        <v>0.13500000000000001</v>
      </c>
      <c r="J3017" s="161">
        <f t="shared" si="1695"/>
        <v>0</v>
      </c>
      <c r="K3017" s="162">
        <f t="shared" si="1685"/>
        <v>2076000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40</v>
      </c>
      <c r="C3018" s="287" t="str">
        <f t="shared" si="1696"/>
        <v>PAK</v>
      </c>
      <c r="D3018" s="288">
        <f t="shared" si="1696"/>
        <v>2</v>
      </c>
      <c r="E3018" s="289" t="str">
        <f t="shared" si="1696"/>
        <v>PAPER JUMBO CLIP KENKO NO. 5</v>
      </c>
      <c r="F3018" s="158"/>
      <c r="G3018" s="159"/>
      <c r="H3018" s="160">
        <f t="shared" ref="H3018:J3018" si="1697">H2980</f>
        <v>43000</v>
      </c>
      <c r="I3018" s="161">
        <f t="shared" si="1697"/>
        <v>0.13500000000000001</v>
      </c>
      <c r="J3018" s="161">
        <f t="shared" si="1697"/>
        <v>0</v>
      </c>
      <c r="K3018" s="162">
        <f t="shared" si="1685"/>
        <v>1487800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50</v>
      </c>
      <c r="C3019" s="287" t="str">
        <f t="shared" si="1698"/>
        <v>PAK</v>
      </c>
      <c r="D3019" s="288">
        <f t="shared" si="1698"/>
        <v>1</v>
      </c>
      <c r="E3019" s="290" t="str">
        <f t="shared" si="1698"/>
        <v>STIP / PENGHAPUS KENKO ERW-20SQ PUTIH</v>
      </c>
      <c r="F3019" s="158"/>
      <c r="G3019" s="159"/>
      <c r="H3019" s="160">
        <f t="shared" ref="H3019:J3019" si="1699">H2981</f>
        <v>30000</v>
      </c>
      <c r="I3019" s="161">
        <f t="shared" si="1699"/>
        <v>0.13500000000000001</v>
      </c>
      <c r="J3019" s="161">
        <f t="shared" si="1699"/>
        <v>0</v>
      </c>
      <c r="K3019" s="162">
        <f t="shared" si="1685"/>
        <v>1297500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100</v>
      </c>
      <c r="C3020" s="287" t="str">
        <f t="shared" si="1700"/>
        <v>PAK</v>
      </c>
      <c r="D3020" s="288">
        <f t="shared" si="1700"/>
        <v>2</v>
      </c>
      <c r="E3020" s="289" t="str">
        <f t="shared" si="1700"/>
        <v>STIP / PENGHAPUS KENKO ERW-40SQ PUTIH</v>
      </c>
      <c r="F3020" s="158"/>
      <c r="G3020" s="159"/>
      <c r="H3020" s="160">
        <f t="shared" ref="H3020:J3020" si="1701">H2982</f>
        <v>27500</v>
      </c>
      <c r="I3020" s="161">
        <f t="shared" si="1701"/>
        <v>0.13500000000000001</v>
      </c>
      <c r="J3020" s="161">
        <f t="shared" si="1701"/>
        <v>0</v>
      </c>
      <c r="K3020" s="162">
        <f t="shared" si="1685"/>
        <v>2378750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576</v>
      </c>
      <c r="C3021" s="287" t="str">
        <f t="shared" si="1702"/>
        <v>LSN</v>
      </c>
      <c r="D3021" s="288">
        <f t="shared" si="1702"/>
        <v>4</v>
      </c>
      <c r="E3021" s="289" t="str">
        <f t="shared" si="1702"/>
        <v>GEL PEN KENKO EASY GEL</v>
      </c>
      <c r="F3021" s="158"/>
      <c r="G3021" s="159"/>
      <c r="H3021" s="160">
        <f t="shared" ref="H3021:J3021" si="1703">H2983</f>
        <v>26100</v>
      </c>
      <c r="I3021" s="161">
        <f t="shared" si="1703"/>
        <v>0.13500000000000001</v>
      </c>
      <c r="J3021" s="161">
        <f t="shared" si="1703"/>
        <v>0</v>
      </c>
      <c r="K3021" s="162">
        <f t="shared" si="1685"/>
        <v>13004064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5"/>
      <c r="K3029" s="361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6">
        <f>SUM(K3012:K3027)</f>
        <v>29836272</v>
      </c>
      <c r="K3030" s="36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2"/>
      <c r="K3031" s="36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1"/>
      <c r="K3033" s="361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3">
        <f>((J3030/1.11)+(K3032/1.11))*11%</f>
        <v>2956747.6756756753</v>
      </c>
      <c r="K3034" s="36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1"/>
      <c r="K3035" s="361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29836272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4" t="str">
        <f>J3000</f>
        <v>NOVI / CONDRO</v>
      </c>
      <c r="K3038" s="335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4">
        <f>J3001</f>
        <v>0</v>
      </c>
      <c r="K3039" s="335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36" t="str">
        <f>H3004</f>
        <v>CV PELITA JAYA</v>
      </c>
      <c r="I3042" s="336"/>
      <c r="J3042" s="336"/>
      <c r="K3042" s="337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0" t="s">
        <v>3</v>
      </c>
      <c r="G3043" s="207"/>
      <c r="H3043" s="338"/>
      <c r="I3043" s="338"/>
      <c r="J3043" s="338"/>
      <c r="K3043" s="339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1">
        <f>D3006</f>
        <v>45063</v>
      </c>
      <c r="E3044" s="312"/>
      <c r="F3044" s="310"/>
      <c r="G3044" s="208"/>
      <c r="H3044" s="313" t="str">
        <f>H3006</f>
        <v>(ANUGERAH SEJAHTERA)</v>
      </c>
      <c r="I3044" s="313"/>
      <c r="J3044" s="313"/>
      <c r="K3044" s="314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0"/>
      <c r="G3045" s="208"/>
      <c r="H3045" s="315" t="str">
        <f>H3007</f>
        <v>PURWOKERTO</v>
      </c>
      <c r="I3045" s="315"/>
      <c r="J3045" s="315"/>
      <c r="K3045" s="316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4223</v>
      </c>
      <c r="E3046" s="199"/>
      <c r="F3046" s="210"/>
      <c r="G3046" s="211"/>
      <c r="H3046" s="317"/>
      <c r="I3046" s="317"/>
      <c r="J3046" s="317"/>
      <c r="K3046" s="318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48</v>
      </c>
      <c r="C3050" s="292" t="str">
        <f t="shared" si="1716"/>
        <v>LSN</v>
      </c>
      <c r="D3050" s="293">
        <f t="shared" si="1716"/>
        <v>1</v>
      </c>
      <c r="E3050" s="294" t="str">
        <f t="shared" si="1716"/>
        <v>PUSH PIN KENKO PN-30 TRANSPARAN</v>
      </c>
      <c r="F3050" s="235"/>
      <c r="G3050" s="236"/>
      <c r="H3050" s="237">
        <f t="shared" ref="H3050:J3050" si="1717">H3012</f>
        <v>33000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1370160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48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PAPER CLIP WARNA KENKO 3100</v>
      </c>
      <c r="F3051" s="235"/>
      <c r="G3051" s="236"/>
      <c r="H3051" s="237">
        <f t="shared" ref="H3051:J3051" si="1720">H3013</f>
        <v>41400</v>
      </c>
      <c r="I3051" s="238">
        <f t="shared" si="1720"/>
        <v>0.13500000000000001</v>
      </c>
      <c r="J3051" s="238">
        <f t="shared" si="1720"/>
        <v>0</v>
      </c>
      <c r="K3051" s="239">
        <f t="shared" si="1718"/>
        <v>1718928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36</v>
      </c>
      <c r="C3052" s="292" t="str">
        <f t="shared" si="1721"/>
        <v>BOX</v>
      </c>
      <c r="D3052" s="293">
        <f t="shared" si="1721"/>
        <v>1</v>
      </c>
      <c r="E3052" s="294" t="str">
        <f t="shared" si="1721"/>
        <v>LEM STICK KENKO 8 GR (KECIL) isi 30 pc</v>
      </c>
      <c r="F3052" s="235"/>
      <c r="G3052" s="236"/>
      <c r="H3052" s="237">
        <f t="shared" ref="H3052:J3052" si="1722">H3014</f>
        <v>66000</v>
      </c>
      <c r="I3052" s="238">
        <f t="shared" si="1722"/>
        <v>0.13500000000000001</v>
      </c>
      <c r="J3052" s="238">
        <f t="shared" si="1722"/>
        <v>0</v>
      </c>
      <c r="K3052" s="239">
        <f t="shared" si="1718"/>
        <v>2055240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36</v>
      </c>
      <c r="C3053" s="292" t="str">
        <f t="shared" si="1723"/>
        <v xml:space="preserve">BOX </v>
      </c>
      <c r="D3053" s="293">
        <f t="shared" si="1723"/>
        <v>1</v>
      </c>
      <c r="E3053" s="294" t="str">
        <f t="shared" si="1723"/>
        <v>LEM STICK KENKO 15 GR (TANGGUNG) isi 20 pc</v>
      </c>
      <c r="F3053" s="235"/>
      <c r="G3053" s="236"/>
      <c r="H3053" s="237">
        <f t="shared" ref="H3053:J3053" si="1724">H3015</f>
        <v>72000</v>
      </c>
      <c r="I3053" s="238">
        <f t="shared" si="1724"/>
        <v>0.13500000000000001</v>
      </c>
      <c r="J3053" s="238">
        <f t="shared" si="1724"/>
        <v>0</v>
      </c>
      <c r="K3053" s="239">
        <f t="shared" si="1718"/>
        <v>2242080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150</v>
      </c>
      <c r="C3054" s="292" t="str">
        <f t="shared" si="1725"/>
        <v>PAK</v>
      </c>
      <c r="D3054" s="293">
        <f t="shared" si="1725"/>
        <v>3</v>
      </c>
      <c r="E3054" s="294" t="str">
        <f t="shared" si="1725"/>
        <v>PAPER TRIGONAL CLIP KENKO NO. 1</v>
      </c>
      <c r="F3054" s="235"/>
      <c r="G3054" s="236"/>
      <c r="H3054" s="237">
        <f t="shared" ref="H3054:J3054" si="1726">H3016</f>
        <v>17000</v>
      </c>
      <c r="I3054" s="238">
        <f t="shared" si="1726"/>
        <v>0.13500000000000001</v>
      </c>
      <c r="J3054" s="238">
        <f t="shared" si="1726"/>
        <v>0</v>
      </c>
      <c r="K3054" s="239">
        <f t="shared" si="1718"/>
        <v>2205750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150</v>
      </c>
      <c r="C3055" s="292" t="str">
        <f t="shared" si="1727"/>
        <v>PAK</v>
      </c>
      <c r="D3055" s="293">
        <f t="shared" si="1727"/>
        <v>3</v>
      </c>
      <c r="E3055" s="294" t="str">
        <f t="shared" si="1727"/>
        <v>PAPER TRIGONAL CLIP KENKO NO. 3</v>
      </c>
      <c r="F3055" s="235"/>
      <c r="G3055" s="236"/>
      <c r="H3055" s="237">
        <f t="shared" ref="H3055:J3055" si="1728">H3017</f>
        <v>16000</v>
      </c>
      <c r="I3055" s="238">
        <f t="shared" si="1728"/>
        <v>0.13500000000000001</v>
      </c>
      <c r="J3055" s="238">
        <f t="shared" si="1728"/>
        <v>0</v>
      </c>
      <c r="K3055" s="239">
        <f t="shared" si="1718"/>
        <v>2076000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40</v>
      </c>
      <c r="C3056" s="292" t="str">
        <f t="shared" si="1729"/>
        <v>PAK</v>
      </c>
      <c r="D3056" s="293">
        <f t="shared" si="1729"/>
        <v>2</v>
      </c>
      <c r="E3056" s="294" t="str">
        <f t="shared" si="1729"/>
        <v>PAPER JUMBO CLIP KENKO NO. 5</v>
      </c>
      <c r="F3056" s="235"/>
      <c r="G3056" s="236"/>
      <c r="H3056" s="237">
        <f t="shared" ref="H3056:J3056" si="1730">H3018</f>
        <v>43000</v>
      </c>
      <c r="I3056" s="238">
        <f t="shared" si="1730"/>
        <v>0.13500000000000001</v>
      </c>
      <c r="J3056" s="238">
        <f t="shared" si="1730"/>
        <v>0</v>
      </c>
      <c r="K3056" s="239">
        <f t="shared" si="1718"/>
        <v>1487800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50</v>
      </c>
      <c r="C3057" s="292" t="str">
        <f t="shared" si="1731"/>
        <v>PAK</v>
      </c>
      <c r="D3057" s="293">
        <f t="shared" si="1731"/>
        <v>1</v>
      </c>
      <c r="E3057" s="295" t="str">
        <f t="shared" si="1731"/>
        <v>STIP / PENGHAPUS KENKO ERW-20SQ PUTIH</v>
      </c>
      <c r="F3057" s="235"/>
      <c r="G3057" s="236"/>
      <c r="H3057" s="237">
        <f t="shared" ref="H3057:J3057" si="1732">H3019</f>
        <v>30000</v>
      </c>
      <c r="I3057" s="238">
        <f t="shared" si="1732"/>
        <v>0.13500000000000001</v>
      </c>
      <c r="J3057" s="238">
        <f t="shared" si="1732"/>
        <v>0</v>
      </c>
      <c r="K3057" s="239">
        <f t="shared" si="1718"/>
        <v>1297500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100</v>
      </c>
      <c r="C3058" s="292" t="str">
        <f t="shared" si="1733"/>
        <v>PAK</v>
      </c>
      <c r="D3058" s="293">
        <f t="shared" si="1733"/>
        <v>2</v>
      </c>
      <c r="E3058" s="294" t="str">
        <f t="shared" si="1733"/>
        <v>STIP / PENGHAPUS KENKO ERW-40SQ PUTIH</v>
      </c>
      <c r="F3058" s="235"/>
      <c r="G3058" s="236"/>
      <c r="H3058" s="237">
        <f t="shared" ref="H3058:J3058" si="1734">H3020</f>
        <v>27500</v>
      </c>
      <c r="I3058" s="238">
        <f t="shared" si="1734"/>
        <v>0.13500000000000001</v>
      </c>
      <c r="J3058" s="238">
        <f t="shared" si="1734"/>
        <v>0</v>
      </c>
      <c r="K3058" s="239">
        <f t="shared" si="1718"/>
        <v>2378750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576</v>
      </c>
      <c r="C3059" s="292" t="str">
        <f t="shared" si="1735"/>
        <v>LSN</v>
      </c>
      <c r="D3059" s="293">
        <f t="shared" si="1735"/>
        <v>4</v>
      </c>
      <c r="E3059" s="294" t="str">
        <f t="shared" si="1735"/>
        <v>GEL PEN KENKO EASY GEL</v>
      </c>
      <c r="F3059" s="235"/>
      <c r="G3059" s="236"/>
      <c r="H3059" s="237">
        <f t="shared" ref="H3059:J3059" si="1736">H3021</f>
        <v>26100</v>
      </c>
      <c r="I3059" s="238">
        <f t="shared" si="1736"/>
        <v>0.13500000000000001</v>
      </c>
      <c r="J3059" s="238">
        <f t="shared" si="1736"/>
        <v>0</v>
      </c>
      <c r="K3059" s="239">
        <f t="shared" si="1718"/>
        <v>13004064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9"/>
      <c r="K3067" s="320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1">
        <f>SUM(K3050:K3065)</f>
        <v>29836272</v>
      </c>
      <c r="K3068" s="32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3"/>
      <c r="K3069" s="32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0"/>
      <c r="K3071" s="320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4">
        <f>((J3068/1.11)+(K3070/1.11))*11%</f>
        <v>2956747.6756756753</v>
      </c>
      <c r="K3072" s="325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0"/>
      <c r="K3073" s="320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29836272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6" t="str">
        <f>J3038</f>
        <v>NOVI / CONDRO</v>
      </c>
      <c r="K3076" s="327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6">
        <f>J3039</f>
        <v>0</v>
      </c>
      <c r="K3077" s="327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02" t="s">
        <v>94</v>
      </c>
      <c r="I3080" s="302"/>
      <c r="J3080" s="302"/>
      <c r="K3080" s="303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6" t="s">
        <v>3</v>
      </c>
      <c r="G3081" s="17"/>
      <c r="H3081" s="304"/>
      <c r="I3081" s="304"/>
      <c r="J3081" s="304"/>
      <c r="K3081" s="305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4">
        <v>45063</v>
      </c>
      <c r="E3082" s="345"/>
      <c r="F3082" s="306"/>
      <c r="G3082" s="18"/>
      <c r="H3082" s="346" t="s">
        <v>56</v>
      </c>
      <c r="I3082" s="346"/>
      <c r="J3082" s="346"/>
      <c r="K3082" s="34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6"/>
      <c r="G3083" s="18"/>
      <c r="H3083" s="348" t="s">
        <v>41</v>
      </c>
      <c r="I3083" s="348"/>
      <c r="J3083" s="348"/>
      <c r="K3083" s="34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174</v>
      </c>
      <c r="E3084" s="9"/>
      <c r="F3084" s="21"/>
      <c r="G3084" s="22"/>
      <c r="H3084" s="350"/>
      <c r="I3084" s="350"/>
      <c r="J3084" s="350"/>
      <c r="K3084" s="35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80</v>
      </c>
      <c r="D3088" s="93">
        <v>1</v>
      </c>
      <c r="E3088" s="110" t="s">
        <v>171</v>
      </c>
      <c r="F3088" s="48"/>
      <c r="G3088" s="49"/>
      <c r="H3088" s="50">
        <v>43000</v>
      </c>
      <c r="I3088" s="51">
        <v>0.1</v>
      </c>
      <c r="J3088" s="51"/>
      <c r="K3088" s="52">
        <f t="shared" ref="K3088:K3103" si="1749">(B3088*H3088-((B3088*H3088)*I3088))-((B3088*H3088-((B3088*H3088)*I3088))*J3088)</f>
        <v>774000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3"/>
      <c r="K3105" s="307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8">
        <f>SUM(K3088:K3103)</f>
        <v>774000</v>
      </c>
      <c r="K3106" s="329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0"/>
      <c r="K3107" s="330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7"/>
      <c r="K3109" s="307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1">
        <f>((J3106/1.11)+(K3108/1.11))*11%</f>
        <v>76702.702702702707</v>
      </c>
      <c r="K3110" s="332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7"/>
      <c r="K3111" s="307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774000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8" t="s">
        <v>44</v>
      </c>
      <c r="K3114" s="30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8"/>
      <c r="K3115" s="30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2" t="str">
        <f>H3080</f>
        <v>CV  WISUDA</v>
      </c>
      <c r="I3118" s="352"/>
      <c r="J3118" s="352"/>
      <c r="K3118" s="353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6" t="s">
        <v>3</v>
      </c>
      <c r="G3119" s="130"/>
      <c r="H3119" s="354"/>
      <c r="I3119" s="354"/>
      <c r="J3119" s="354"/>
      <c r="K3119" s="355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7">
        <f>D3082</f>
        <v>45063</v>
      </c>
      <c r="E3120" s="358"/>
      <c r="F3120" s="356"/>
      <c r="G3120" s="131"/>
      <c r="H3120" s="359" t="str">
        <f>H3082</f>
        <v/>
      </c>
      <c r="I3120" s="359"/>
      <c r="J3120" s="359"/>
      <c r="K3120" s="36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6"/>
      <c r="G3121" s="131"/>
      <c r="H3121" s="340" t="str">
        <f>H3083</f>
        <v>PURWOKERTO</v>
      </c>
      <c r="I3121" s="340"/>
      <c r="J3121" s="340"/>
      <c r="K3121" s="341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4224</v>
      </c>
      <c r="E3122" s="122"/>
      <c r="F3122" s="133"/>
      <c r="G3122" s="134"/>
      <c r="H3122" s="342"/>
      <c r="I3122" s="342"/>
      <c r="J3122" s="342"/>
      <c r="K3122" s="343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PAK</v>
      </c>
      <c r="D3126" s="288">
        <f t="shared" si="1750"/>
        <v>1</v>
      </c>
      <c r="E3126" s="289" t="str">
        <f t="shared" si="1750"/>
        <v>PAPER JUMBO CLIP KENKO NO. 5</v>
      </c>
      <c r="F3126" s="158"/>
      <c r="G3126" s="159"/>
      <c r="H3126" s="160">
        <f t="shared" ref="H3126:J3126" si="1751">H3088</f>
        <v>43000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774000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5"/>
      <c r="K3143" s="361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6">
        <f>SUM(K3126:K3141)</f>
        <v>774000</v>
      </c>
      <c r="K3144" s="36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2"/>
      <c r="K3145" s="36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1"/>
      <c r="K3147" s="361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3">
        <f>((J3144/1.11)+(K3146/1.11))*11%</f>
        <v>76702.702702702707</v>
      </c>
      <c r="K3148" s="36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1"/>
      <c r="K3149" s="361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774000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4" t="str">
        <f>J3114</f>
        <v>NOVI / CONDRO</v>
      </c>
      <c r="K3152" s="335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4">
        <f>J3115</f>
        <v>0</v>
      </c>
      <c r="K3153" s="335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36" t="str">
        <f>H3118</f>
        <v>CV  WISUDA</v>
      </c>
      <c r="I3156" s="336"/>
      <c r="J3156" s="336"/>
      <c r="K3156" s="337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0" t="s">
        <v>3</v>
      </c>
      <c r="G3157" s="207"/>
      <c r="H3157" s="338"/>
      <c r="I3157" s="338"/>
      <c r="J3157" s="338"/>
      <c r="K3157" s="339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1">
        <f>D3120</f>
        <v>45063</v>
      </c>
      <c r="E3158" s="312"/>
      <c r="F3158" s="310"/>
      <c r="G3158" s="208"/>
      <c r="H3158" s="313" t="str">
        <f>H3120</f>
        <v/>
      </c>
      <c r="I3158" s="313"/>
      <c r="J3158" s="313"/>
      <c r="K3158" s="314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0"/>
      <c r="G3159" s="208"/>
      <c r="H3159" s="315" t="str">
        <f>H3121</f>
        <v>PURWOKERTO</v>
      </c>
      <c r="I3159" s="315"/>
      <c r="J3159" s="315"/>
      <c r="K3159" s="316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4224</v>
      </c>
      <c r="E3160" s="199"/>
      <c r="F3160" s="210"/>
      <c r="G3160" s="211"/>
      <c r="H3160" s="317"/>
      <c r="I3160" s="317"/>
      <c r="J3160" s="317"/>
      <c r="K3160" s="318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PAK</v>
      </c>
      <c r="D3164" s="293">
        <f t="shared" si="1783"/>
        <v>1</v>
      </c>
      <c r="E3164" s="294" t="str">
        <f t="shared" si="1783"/>
        <v>PAPER JUMBO CLIP KENKO NO. 5</v>
      </c>
      <c r="F3164" s="235"/>
      <c r="G3164" s="236"/>
      <c r="H3164" s="237">
        <f t="shared" ref="H3164:J3164" si="1784">H3126</f>
        <v>43000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774000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9"/>
      <c r="K3181" s="320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1">
        <f>SUM(K3164:K3179)</f>
        <v>774000</v>
      </c>
      <c r="K3182" s="32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3"/>
      <c r="K3183" s="32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0"/>
      <c r="K3185" s="320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4">
        <f>((J3182/1.11)+(K3184/1.11))*11%</f>
        <v>76702.702702702707</v>
      </c>
      <c r="K3186" s="325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0"/>
      <c r="K3187" s="320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774000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6" t="str">
        <f>J3152</f>
        <v>NOVI / CONDRO</v>
      </c>
      <c r="K3190" s="327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6">
        <f>J3153</f>
        <v>0</v>
      </c>
      <c r="K3191" s="327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02" t="s">
        <v>31</v>
      </c>
      <c r="I3194" s="302"/>
      <c r="J3194" s="302"/>
      <c r="K3194" s="303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6" t="s">
        <v>3</v>
      </c>
      <c r="G3195" s="17"/>
      <c r="H3195" s="304"/>
      <c r="I3195" s="304"/>
      <c r="J3195" s="304"/>
      <c r="K3195" s="305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4">
        <v>45065</v>
      </c>
      <c r="E3196" s="345"/>
      <c r="F3196" s="306"/>
      <c r="G3196" s="18"/>
      <c r="H3196" s="346" t="s">
        <v>32</v>
      </c>
      <c r="I3196" s="346"/>
      <c r="J3196" s="346"/>
      <c r="K3196" s="34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6"/>
      <c r="G3197" s="18"/>
      <c r="H3197" s="348" t="s">
        <v>33</v>
      </c>
      <c r="I3197" s="348"/>
      <c r="J3197" s="348"/>
      <c r="K3197" s="34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175</v>
      </c>
      <c r="E3198" s="9"/>
      <c r="F3198" s="21"/>
      <c r="G3198" s="22"/>
      <c r="H3198" s="350"/>
      <c r="I3198" s="350"/>
      <c r="J3198" s="350"/>
      <c r="K3198" s="35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58</v>
      </c>
      <c r="D3202" s="93">
        <v>1</v>
      </c>
      <c r="E3202" s="301" t="s">
        <v>176</v>
      </c>
      <c r="F3202" s="48"/>
      <c r="G3202" s="49"/>
      <c r="H3202" s="50">
        <v>4800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</v>
      </c>
      <c r="L3202" s="36"/>
    </row>
    <row r="3203" spans="1:12" s="10" customFormat="1" ht="14.1" customHeight="1" x14ac:dyDescent="0.25">
      <c r="A3203" s="45">
        <v>2</v>
      </c>
      <c r="B3203" s="46">
        <v>288</v>
      </c>
      <c r="C3203" s="46" t="s">
        <v>58</v>
      </c>
      <c r="D3203" s="93">
        <v>1</v>
      </c>
      <c r="E3203" s="301" t="s">
        <v>177</v>
      </c>
      <c r="F3203" s="48"/>
      <c r="G3203" s="49"/>
      <c r="H3203" s="50">
        <v>4800</v>
      </c>
      <c r="I3203" s="51">
        <v>0.125</v>
      </c>
      <c r="J3203" s="51"/>
      <c r="K3203" s="52">
        <f t="shared" si="1816"/>
        <v>1209600</v>
      </c>
      <c r="L3203" s="36"/>
    </row>
    <row r="3204" spans="1:12" s="10" customFormat="1" ht="14.1" customHeight="1" x14ac:dyDescent="0.25">
      <c r="A3204" s="45">
        <v>3</v>
      </c>
      <c r="B3204" s="46">
        <v>288</v>
      </c>
      <c r="C3204" s="46" t="s">
        <v>58</v>
      </c>
      <c r="D3204" s="93">
        <v>1</v>
      </c>
      <c r="E3204" s="301" t="s">
        <v>178</v>
      </c>
      <c r="F3204" s="48"/>
      <c r="G3204" s="49"/>
      <c r="H3204" s="50">
        <v>4800</v>
      </c>
      <c r="I3204" s="51">
        <v>0.125</v>
      </c>
      <c r="J3204" s="51"/>
      <c r="K3204" s="52">
        <f t="shared" si="1816"/>
        <v>1209600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3"/>
      <c r="K3219" s="307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8">
        <f>SUM(K3202:K3217)</f>
        <v>3628800</v>
      </c>
      <c r="K3220" s="329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0"/>
      <c r="K3221" s="330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7"/>
      <c r="K3223" s="307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1">
        <f>((J3220/1.11)+(K3222/1.11))*11%</f>
        <v>359610.81081081083</v>
      </c>
      <c r="K3224" s="332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7"/>
      <c r="K3225" s="307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3628800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8" t="s">
        <v>104</v>
      </c>
      <c r="K3228" s="30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8"/>
      <c r="K3229" s="30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2" t="str">
        <f>H3194</f>
        <v>LILY JULIAWATI</v>
      </c>
      <c r="I3232" s="352"/>
      <c r="J3232" s="352"/>
      <c r="K3232" s="353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6" t="s">
        <v>3</v>
      </c>
      <c r="G3233" s="130"/>
      <c r="H3233" s="354"/>
      <c r="I3233" s="354"/>
      <c r="J3233" s="354"/>
      <c r="K3233" s="355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7">
        <f>D3196</f>
        <v>45065</v>
      </c>
      <c r="E3234" s="358"/>
      <c r="F3234" s="356"/>
      <c r="G3234" s="131"/>
      <c r="H3234" s="359" t="str">
        <f>H3196</f>
        <v>(REJO AGUNG)</v>
      </c>
      <c r="I3234" s="359"/>
      <c r="J3234" s="359"/>
      <c r="K3234" s="36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6"/>
      <c r="G3235" s="131"/>
      <c r="H3235" s="340" t="str">
        <f>H3197</f>
        <v>JOMBANG</v>
      </c>
      <c r="I3235" s="340"/>
      <c r="J3235" s="340"/>
      <c r="K3235" s="341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4235</v>
      </c>
      <c r="E3236" s="122"/>
      <c r="F3236" s="133"/>
      <c r="G3236" s="134"/>
      <c r="H3236" s="342"/>
      <c r="I3236" s="342"/>
      <c r="J3236" s="342"/>
      <c r="K3236" s="343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PC</v>
      </c>
      <c r="D3240" s="288">
        <f t="shared" si="1817"/>
        <v>1</v>
      </c>
      <c r="E3240" s="289" t="str">
        <f t="shared" si="1817"/>
        <v>PENCIL CASE JOYKO PC-0719AC-36A/F (Animal Calender)</v>
      </c>
      <c r="F3240" s="158"/>
      <c r="G3240" s="159"/>
      <c r="H3240" s="160">
        <f t="shared" ref="H3240:J3240" si="1818">H3202</f>
        <v>4800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288</v>
      </c>
      <c r="C3241" s="287" t="str">
        <f t="shared" si="1820"/>
        <v>PC</v>
      </c>
      <c r="D3241" s="288">
        <f t="shared" si="1820"/>
        <v>1</v>
      </c>
      <c r="E3241" s="289" t="str">
        <f t="shared" si="1820"/>
        <v>PENCIL CASE JOYKO PC-0719TV-33A/F (TRAVEL)</v>
      </c>
      <c r="F3241" s="158"/>
      <c r="G3241" s="159"/>
      <c r="H3241" s="160">
        <f t="shared" ref="H3241:J3241" si="1821">H3203</f>
        <v>4800</v>
      </c>
      <c r="I3241" s="161">
        <f t="shared" si="1821"/>
        <v>0.125</v>
      </c>
      <c r="J3241" s="161">
        <f t="shared" si="1821"/>
        <v>0</v>
      </c>
      <c r="K3241" s="162">
        <f t="shared" si="1819"/>
        <v>1209600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288</v>
      </c>
      <c r="C3242" s="287" t="str">
        <f t="shared" si="1822"/>
        <v>PC</v>
      </c>
      <c r="D3242" s="288">
        <f t="shared" si="1822"/>
        <v>1</v>
      </c>
      <c r="E3242" s="289" t="str">
        <f t="shared" si="1822"/>
        <v>PENCIL CASE JOYKO PC-0719GZ-34A/F (GOZZY)</v>
      </c>
      <c r="F3242" s="158"/>
      <c r="G3242" s="159"/>
      <c r="H3242" s="160">
        <f t="shared" ref="H3242:J3242" si="1823">H3204</f>
        <v>4800</v>
      </c>
      <c r="I3242" s="161">
        <f t="shared" si="1823"/>
        <v>0.125</v>
      </c>
      <c r="J3242" s="161">
        <f t="shared" si="1823"/>
        <v>0</v>
      </c>
      <c r="K3242" s="162">
        <f t="shared" si="1819"/>
        <v>1209600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5"/>
      <c r="K3257" s="361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6">
        <f>SUM(K3240:K3255)</f>
        <v>3628800</v>
      </c>
      <c r="K3258" s="36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2"/>
      <c r="K3259" s="36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1"/>
      <c r="K3261" s="361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3">
        <f>((J3258/1.11)+(K3260/1.11))*11%</f>
        <v>359610.81081081083</v>
      </c>
      <c r="K3262" s="36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1"/>
      <c r="K3263" s="361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3628800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4" t="str">
        <f>J3228</f>
        <v>LENA / YO</v>
      </c>
      <c r="K3266" s="335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4">
        <f>J3229</f>
        <v>0</v>
      </c>
      <c r="K3267" s="335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36" t="str">
        <f>H3232</f>
        <v>LILY JULIAWATI</v>
      </c>
      <c r="I3270" s="336"/>
      <c r="J3270" s="336"/>
      <c r="K3270" s="337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0" t="s">
        <v>3</v>
      </c>
      <c r="G3271" s="207"/>
      <c r="H3271" s="338"/>
      <c r="I3271" s="338"/>
      <c r="J3271" s="338"/>
      <c r="K3271" s="339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1">
        <f>D3234</f>
        <v>45065</v>
      </c>
      <c r="E3272" s="312"/>
      <c r="F3272" s="310"/>
      <c r="G3272" s="208"/>
      <c r="H3272" s="313" t="str">
        <f>H3234</f>
        <v>(REJO AGUNG)</v>
      </c>
      <c r="I3272" s="313"/>
      <c r="J3272" s="313"/>
      <c r="K3272" s="314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0"/>
      <c r="G3273" s="208"/>
      <c r="H3273" s="315" t="str">
        <f>H3235</f>
        <v>JOMBANG</v>
      </c>
      <c r="I3273" s="315"/>
      <c r="J3273" s="315"/>
      <c r="K3273" s="316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4235</v>
      </c>
      <c r="E3274" s="199"/>
      <c r="F3274" s="210"/>
      <c r="G3274" s="211"/>
      <c r="H3274" s="317"/>
      <c r="I3274" s="317"/>
      <c r="J3274" s="317"/>
      <c r="K3274" s="318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PC</v>
      </c>
      <c r="D3278" s="293">
        <f t="shared" si="1850"/>
        <v>1</v>
      </c>
      <c r="E3278" s="294" t="str">
        <f t="shared" si="1850"/>
        <v>PENCIL CASE JOYKO PC-0719AC-36A/F (Animal Calender)</v>
      </c>
      <c r="F3278" s="235"/>
      <c r="G3278" s="236"/>
      <c r="H3278" s="237">
        <f t="shared" ref="H3278:J3278" si="1851">H3240</f>
        <v>4800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288</v>
      </c>
      <c r="C3279" s="292" t="str">
        <f t="shared" si="1853"/>
        <v>PC</v>
      </c>
      <c r="D3279" s="293">
        <f t="shared" si="1853"/>
        <v>1</v>
      </c>
      <c r="E3279" s="294" t="str">
        <f t="shared" si="1853"/>
        <v>PENCIL CASE JOYKO PC-0719TV-33A/F (TRAVEL)</v>
      </c>
      <c r="F3279" s="235"/>
      <c r="G3279" s="236"/>
      <c r="H3279" s="237">
        <f t="shared" ref="H3279:J3279" si="1854">H3241</f>
        <v>4800</v>
      </c>
      <c r="I3279" s="238">
        <f t="shared" si="1854"/>
        <v>0.125</v>
      </c>
      <c r="J3279" s="238">
        <f t="shared" si="1854"/>
        <v>0</v>
      </c>
      <c r="K3279" s="239">
        <f t="shared" si="1852"/>
        <v>1209600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288</v>
      </c>
      <c r="C3280" s="292" t="str">
        <f t="shared" si="1855"/>
        <v>PC</v>
      </c>
      <c r="D3280" s="293">
        <f t="shared" si="1855"/>
        <v>1</v>
      </c>
      <c r="E3280" s="294" t="str">
        <f t="shared" si="1855"/>
        <v>PENCIL CASE JOYKO PC-0719GZ-34A/F (GOZZY)</v>
      </c>
      <c r="F3280" s="235"/>
      <c r="G3280" s="236"/>
      <c r="H3280" s="237">
        <f t="shared" ref="H3280:J3280" si="1856">H3242</f>
        <v>4800</v>
      </c>
      <c r="I3280" s="238">
        <f t="shared" si="1856"/>
        <v>0.125</v>
      </c>
      <c r="J3280" s="238">
        <f t="shared" si="1856"/>
        <v>0</v>
      </c>
      <c r="K3280" s="239">
        <f t="shared" si="1852"/>
        <v>1209600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9"/>
      <c r="K3295" s="320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1">
        <f>SUM(K3278:K3293)</f>
        <v>3628800</v>
      </c>
      <c r="K3296" s="32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3"/>
      <c r="K3297" s="32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0"/>
      <c r="K3299" s="320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4">
        <f>((J3296/1.11)+(K3298/1.11))*11%</f>
        <v>359610.81081081083</v>
      </c>
      <c r="K3300" s="325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0"/>
      <c r="K3301" s="320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3628800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6" t="str">
        <f>J3266</f>
        <v>LENA / YO</v>
      </c>
      <c r="K3304" s="327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6">
        <f>J3267</f>
        <v>0</v>
      </c>
      <c r="K3305" s="327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02" t="s">
        <v>39</v>
      </c>
      <c r="I3308" s="302"/>
      <c r="J3308" s="302"/>
      <c r="K3308" s="303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6" t="s">
        <v>3</v>
      </c>
      <c r="G3309" s="17"/>
      <c r="H3309" s="304"/>
      <c r="I3309" s="304"/>
      <c r="J3309" s="304"/>
      <c r="K3309" s="305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4">
        <v>45065</v>
      </c>
      <c r="E3310" s="345"/>
      <c r="F3310" s="306"/>
      <c r="G3310" s="18"/>
      <c r="H3310" s="346" t="s">
        <v>40</v>
      </c>
      <c r="I3310" s="346"/>
      <c r="J3310" s="346"/>
      <c r="K3310" s="34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6"/>
      <c r="G3311" s="18"/>
      <c r="H3311" s="348" t="s">
        <v>41</v>
      </c>
      <c r="I3311" s="348"/>
      <c r="J3311" s="348"/>
      <c r="K3311" s="34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179</v>
      </c>
      <c r="E3312" s="9"/>
      <c r="F3312" s="21"/>
      <c r="G3312" s="22"/>
      <c r="H3312" s="350"/>
      <c r="I3312" s="350"/>
      <c r="J3312" s="350"/>
      <c r="K3312" s="35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34</v>
      </c>
      <c r="D3316" s="93">
        <v>2</v>
      </c>
      <c r="E3316" s="110" t="s">
        <v>180</v>
      </c>
      <c r="F3316" s="48"/>
      <c r="G3316" s="49"/>
      <c r="H3316" s="50">
        <v>89400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3711888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34</v>
      </c>
      <c r="D3317" s="93">
        <v>3</v>
      </c>
      <c r="E3317" s="110" t="s">
        <v>181</v>
      </c>
      <c r="F3317" s="48"/>
      <c r="G3317" s="49"/>
      <c r="H3317" s="50">
        <v>89400</v>
      </c>
      <c r="I3317" s="51">
        <v>0.13500000000000001</v>
      </c>
      <c r="J3317" s="51"/>
      <c r="K3317" s="52">
        <f t="shared" si="1883"/>
        <v>5567832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3"/>
      <c r="K3333" s="307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8">
        <f>SUM(K3316:K3331)</f>
        <v>9279720</v>
      </c>
      <c r="K3334" s="329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0"/>
      <c r="K3335" s="330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7"/>
      <c r="K3337" s="307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1">
        <f>((J3334/1.11)+(K3336/1.11))*11%</f>
        <v>919611.89189189172</v>
      </c>
      <c r="K3338" s="332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7"/>
      <c r="K3339" s="307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9279720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8" t="s">
        <v>44</v>
      </c>
      <c r="K3342" s="30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8"/>
      <c r="K3343" s="30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2" t="str">
        <f>H3308</f>
        <v>CV PELITA JAYA</v>
      </c>
      <c r="I3346" s="352"/>
      <c r="J3346" s="352"/>
      <c r="K3346" s="353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6" t="s">
        <v>3</v>
      </c>
      <c r="G3347" s="130"/>
      <c r="H3347" s="354"/>
      <c r="I3347" s="354"/>
      <c r="J3347" s="354"/>
      <c r="K3347" s="355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7">
        <f>D3310</f>
        <v>45065</v>
      </c>
      <c r="E3348" s="358"/>
      <c r="F3348" s="356"/>
      <c r="G3348" s="131"/>
      <c r="H3348" s="359" t="str">
        <f>H3310</f>
        <v>(ANUGERAH SEJAHTERA)</v>
      </c>
      <c r="I3348" s="359"/>
      <c r="J3348" s="359"/>
      <c r="K3348" s="36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6"/>
      <c r="G3349" s="131"/>
      <c r="H3349" s="340" t="str">
        <f>H3311</f>
        <v>PURWOKERTO</v>
      </c>
      <c r="I3349" s="340"/>
      <c r="J3349" s="340"/>
      <c r="K3349" s="341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4238</v>
      </c>
      <c r="E3350" s="122"/>
      <c r="F3350" s="133"/>
      <c r="G3350" s="134"/>
      <c r="H3350" s="342"/>
      <c r="I3350" s="342"/>
      <c r="J3350" s="342"/>
      <c r="K3350" s="343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JANGKA (MATH SET) JOYKO MS-25</v>
      </c>
      <c r="F3354" s="158"/>
      <c r="G3354" s="159"/>
      <c r="H3354" s="160">
        <f t="shared" ref="H3354:J3354" si="1885">H3316</f>
        <v>89400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3711888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LSN</v>
      </c>
      <c r="D3355" s="288">
        <f t="shared" si="1887"/>
        <v>3</v>
      </c>
      <c r="E3355" s="289" t="str">
        <f t="shared" si="1887"/>
        <v>JANGKA (MATH SET) JOYKO MS-55</v>
      </c>
      <c r="F3355" s="158"/>
      <c r="G3355" s="159"/>
      <c r="H3355" s="160">
        <f t="shared" ref="H3355:J3355" si="1888">H3317</f>
        <v>89400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5567832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5"/>
      <c r="K3371" s="361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6">
        <f>SUM(K3354:K3369)</f>
        <v>9279720</v>
      </c>
      <c r="K3372" s="36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2"/>
      <c r="K3373" s="36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1"/>
      <c r="K3375" s="361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3">
        <f>((J3372/1.11)+(K3374/1.11))*11%</f>
        <v>919611.89189189172</v>
      </c>
      <c r="K3376" s="36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1"/>
      <c r="K3377" s="361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9279720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4" t="str">
        <f>J3342</f>
        <v>NOVI / CONDRO</v>
      </c>
      <c r="K3380" s="335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4">
        <f>J3343</f>
        <v>0</v>
      </c>
      <c r="K3381" s="335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36" t="str">
        <f>H3346</f>
        <v>CV PELITA JAYA</v>
      </c>
      <c r="I3384" s="336"/>
      <c r="J3384" s="336"/>
      <c r="K3384" s="337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0" t="s">
        <v>3</v>
      </c>
      <c r="G3385" s="207"/>
      <c r="H3385" s="338"/>
      <c r="I3385" s="338"/>
      <c r="J3385" s="338"/>
      <c r="K3385" s="339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1">
        <f>D3348</f>
        <v>45065</v>
      </c>
      <c r="E3386" s="312"/>
      <c r="F3386" s="310"/>
      <c r="G3386" s="208"/>
      <c r="H3386" s="313" t="str">
        <f>H3348</f>
        <v>(ANUGERAH SEJAHTERA)</v>
      </c>
      <c r="I3386" s="313"/>
      <c r="J3386" s="313"/>
      <c r="K3386" s="314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0"/>
      <c r="G3387" s="208"/>
      <c r="H3387" s="315" t="str">
        <f>H3349</f>
        <v>PURWOKERTO</v>
      </c>
      <c r="I3387" s="315"/>
      <c r="J3387" s="315"/>
      <c r="K3387" s="316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4238</v>
      </c>
      <c r="E3388" s="199"/>
      <c r="F3388" s="210"/>
      <c r="G3388" s="211"/>
      <c r="H3388" s="317"/>
      <c r="I3388" s="317"/>
      <c r="J3388" s="317"/>
      <c r="K3388" s="318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JANGKA (MATH SET) JOYKO MS-25</v>
      </c>
      <c r="F3392" s="235"/>
      <c r="G3392" s="236"/>
      <c r="H3392" s="237">
        <f t="shared" ref="H3392:J3392" si="1918">H3354</f>
        <v>89400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3711888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LSN</v>
      </c>
      <c r="D3393" s="293">
        <f t="shared" si="1920"/>
        <v>3</v>
      </c>
      <c r="E3393" s="294" t="str">
        <f t="shared" si="1920"/>
        <v>JANGKA (MATH SET) JOYKO MS-55</v>
      </c>
      <c r="F3393" s="235"/>
      <c r="G3393" s="236"/>
      <c r="H3393" s="237">
        <f t="shared" ref="H3393:J3393" si="1921">H3355</f>
        <v>89400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5567832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9"/>
      <c r="K3409" s="320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1">
        <f>SUM(K3392:K3407)</f>
        <v>9279720</v>
      </c>
      <c r="K3410" s="32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3"/>
      <c r="K3411" s="32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0"/>
      <c r="K3413" s="320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4">
        <f>((J3410/1.11)+(K3412/1.11))*11%</f>
        <v>919611.89189189172</v>
      </c>
      <c r="K3414" s="325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0"/>
      <c r="K3415" s="320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9279720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6" t="str">
        <f>J3380</f>
        <v>NOVI / CONDRO</v>
      </c>
      <c r="K3418" s="327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6">
        <f>J3381</f>
        <v>0</v>
      </c>
      <c r="K3419" s="327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02" t="s">
        <v>55</v>
      </c>
      <c r="I3422" s="302"/>
      <c r="J3422" s="302"/>
      <c r="K3422" s="303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6" t="s">
        <v>3</v>
      </c>
      <c r="G3423" s="17"/>
      <c r="H3423" s="304"/>
      <c r="I3423" s="304"/>
      <c r="J3423" s="304"/>
      <c r="K3423" s="305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4">
        <v>45065</v>
      </c>
      <c r="E3424" s="345"/>
      <c r="F3424" s="306"/>
      <c r="G3424" s="18"/>
      <c r="H3424" s="346" t="s">
        <v>56</v>
      </c>
      <c r="I3424" s="346"/>
      <c r="J3424" s="346"/>
      <c r="K3424" s="34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6"/>
      <c r="G3425" s="18"/>
      <c r="H3425" s="348" t="s">
        <v>57</v>
      </c>
      <c r="I3425" s="348"/>
      <c r="J3425" s="348"/>
      <c r="K3425" s="34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182</v>
      </c>
      <c r="E3426" s="9"/>
      <c r="F3426" s="21"/>
      <c r="G3426" s="22"/>
      <c r="H3426" s="350"/>
      <c r="I3426" s="350"/>
      <c r="J3426" s="350"/>
      <c r="K3426" s="35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36</v>
      </c>
      <c r="C3430" s="46" t="s">
        <v>34</v>
      </c>
      <c r="D3430" s="93" t="s">
        <v>56</v>
      </c>
      <c r="E3430" s="110" t="s">
        <v>183</v>
      </c>
      <c r="F3430" s="48"/>
      <c r="G3430" s="49"/>
      <c r="H3430" s="50">
        <v>55800</v>
      </c>
      <c r="I3430" s="51">
        <v>0.1</v>
      </c>
      <c r="J3430" s="51"/>
      <c r="K3430" s="52">
        <f t="shared" ref="K3430:K3445" si="1950">(B3430*H3430-((B3430*H3430)*I3430))-((B3430*H3430-((B3430*H3430)*I3430))*J3430)</f>
        <v>1807920</v>
      </c>
      <c r="L3430" s="36"/>
    </row>
    <row r="3431" spans="1:12" s="10" customFormat="1" ht="14.1" customHeight="1" x14ac:dyDescent="0.25">
      <c r="A3431" s="45">
        <v>2</v>
      </c>
      <c r="B3431" s="46">
        <v>2</v>
      </c>
      <c r="C3431" s="46" t="s">
        <v>98</v>
      </c>
      <c r="D3431" s="93" t="s">
        <v>56</v>
      </c>
      <c r="E3431" s="110" t="s">
        <v>166</v>
      </c>
      <c r="F3431" s="48"/>
      <c r="G3431" s="49"/>
      <c r="H3431" s="50">
        <v>66000</v>
      </c>
      <c r="I3431" s="51">
        <v>0.1</v>
      </c>
      <c r="J3431" s="51"/>
      <c r="K3431" s="52">
        <f t="shared" si="1950"/>
        <v>118800</v>
      </c>
      <c r="L3431" s="36"/>
    </row>
    <row r="3432" spans="1:12" s="10" customFormat="1" ht="14.1" customHeight="1" x14ac:dyDescent="0.25">
      <c r="A3432" s="45">
        <v>3</v>
      </c>
      <c r="B3432" s="46">
        <v>2</v>
      </c>
      <c r="C3432" s="46" t="s">
        <v>34</v>
      </c>
      <c r="D3432" s="93" t="s">
        <v>56</v>
      </c>
      <c r="E3432" s="110" t="s">
        <v>184</v>
      </c>
      <c r="F3432" s="48"/>
      <c r="G3432" s="49"/>
      <c r="H3432" s="50">
        <v>19800</v>
      </c>
      <c r="I3432" s="51">
        <v>0.1</v>
      </c>
      <c r="J3432" s="51"/>
      <c r="K3432" s="52">
        <f t="shared" si="1950"/>
        <v>35640</v>
      </c>
      <c r="L3432" s="36"/>
    </row>
    <row r="3433" spans="1:12" s="10" customFormat="1" ht="14.1" customHeight="1" x14ac:dyDescent="0.25">
      <c r="A3433" s="45">
        <v>4</v>
      </c>
      <c r="B3433" s="46">
        <v>50</v>
      </c>
      <c r="C3433" s="46" t="s">
        <v>80</v>
      </c>
      <c r="D3433" s="93" t="s">
        <v>56</v>
      </c>
      <c r="E3433" s="110" t="s">
        <v>185</v>
      </c>
      <c r="F3433" s="48"/>
      <c r="G3433" s="49"/>
      <c r="H3433" s="50">
        <v>4400</v>
      </c>
      <c r="I3433" s="51">
        <v>0.1</v>
      </c>
      <c r="J3433" s="51"/>
      <c r="K3433" s="52">
        <f t="shared" si="1950"/>
        <v>198000</v>
      </c>
      <c r="L3433" s="36"/>
    </row>
    <row r="3434" spans="1:12" s="10" customFormat="1" ht="14.1" customHeight="1" x14ac:dyDescent="0.25">
      <c r="A3434" s="45">
        <v>5</v>
      </c>
      <c r="B3434" s="46">
        <v>50</v>
      </c>
      <c r="C3434" s="46" t="s">
        <v>80</v>
      </c>
      <c r="D3434" s="93" t="s">
        <v>56</v>
      </c>
      <c r="E3434" s="110" t="s">
        <v>186</v>
      </c>
      <c r="F3434" s="48"/>
      <c r="G3434" s="49"/>
      <c r="H3434" s="50">
        <v>8350</v>
      </c>
      <c r="I3434" s="51">
        <v>0.1</v>
      </c>
      <c r="J3434" s="51"/>
      <c r="K3434" s="52">
        <f t="shared" si="1950"/>
        <v>375750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3"/>
      <c r="K3447" s="307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8">
        <f>SUM(K3430:K3445)</f>
        <v>2536110</v>
      </c>
      <c r="K3448" s="329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0"/>
      <c r="K3449" s="330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7"/>
      <c r="K3451" s="307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1">
        <f>((J3448/1.11)+(K3450/1.11))*11%</f>
        <v>251326.21621621621</v>
      </c>
      <c r="K3452" s="332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7"/>
      <c r="K3453" s="307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2536110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8" t="s">
        <v>44</v>
      </c>
      <c r="K3456" s="30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8"/>
      <c r="K3457" s="30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2" t="str">
        <f>H3422</f>
        <v>CV SINAR CAHAYA NIRMALA</v>
      </c>
      <c r="I3460" s="352"/>
      <c r="J3460" s="352"/>
      <c r="K3460" s="353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6" t="s">
        <v>3</v>
      </c>
      <c r="G3461" s="130"/>
      <c r="H3461" s="354"/>
      <c r="I3461" s="354"/>
      <c r="J3461" s="354"/>
      <c r="K3461" s="355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7">
        <f>D3424</f>
        <v>45065</v>
      </c>
      <c r="E3462" s="358"/>
      <c r="F3462" s="356"/>
      <c r="G3462" s="131"/>
      <c r="H3462" s="359" t="str">
        <f>H3424</f>
        <v/>
      </c>
      <c r="I3462" s="359"/>
      <c r="J3462" s="359"/>
      <c r="K3462" s="36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6"/>
      <c r="G3463" s="131"/>
      <c r="H3463" s="340" t="str">
        <f>H3425</f>
        <v>BREBES</v>
      </c>
      <c r="I3463" s="340"/>
      <c r="J3463" s="340"/>
      <c r="K3463" s="341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4236</v>
      </c>
      <c r="E3464" s="122"/>
      <c r="F3464" s="133"/>
      <c r="G3464" s="134"/>
      <c r="H3464" s="342"/>
      <c r="I3464" s="342"/>
      <c r="J3464" s="342"/>
      <c r="K3464" s="343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36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CORRECTION FLUID KENKO KE-107M</v>
      </c>
      <c r="F3468" s="158"/>
      <c r="G3468" s="159"/>
      <c r="H3468" s="160">
        <f t="shared" ref="H3468:J3468" si="1952">H3430</f>
        <v>55800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1807920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</v>
      </c>
      <c r="C3469" s="287" t="str">
        <f t="shared" si="1954"/>
        <v>BOX</v>
      </c>
      <c r="D3469" s="288" t="str">
        <f t="shared" si="1954"/>
        <v/>
      </c>
      <c r="E3469" s="289" t="str">
        <f t="shared" si="1954"/>
        <v>LEM STICK KENKO 8 GR (KECIL) isi 30 pc</v>
      </c>
      <c r="F3469" s="158"/>
      <c r="G3469" s="159"/>
      <c r="H3469" s="160">
        <f t="shared" ref="H3469:J3469" si="1955">H3431</f>
        <v>66000</v>
      </c>
      <c r="I3469" s="161">
        <f t="shared" si="1955"/>
        <v>0.1</v>
      </c>
      <c r="J3469" s="161">
        <f t="shared" si="1955"/>
        <v>0</v>
      </c>
      <c r="K3469" s="162">
        <f t="shared" si="1953"/>
        <v>118800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LEM CAIR 35 ML KENKO LG-35</v>
      </c>
      <c r="F3470" s="158"/>
      <c r="G3470" s="159"/>
      <c r="H3470" s="160">
        <f t="shared" ref="H3470:J3470" si="1957">H3432</f>
        <v>19800</v>
      </c>
      <c r="I3470" s="161">
        <f t="shared" si="1957"/>
        <v>0.1</v>
      </c>
      <c r="J3470" s="161">
        <f t="shared" si="1957"/>
        <v>0</v>
      </c>
      <c r="K3470" s="162">
        <f t="shared" si="1953"/>
        <v>35640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50</v>
      </c>
      <c r="C3471" s="287" t="str">
        <f t="shared" si="1958"/>
        <v>PAK</v>
      </c>
      <c r="D3471" s="288" t="str">
        <f t="shared" si="1958"/>
        <v/>
      </c>
      <c r="E3471" s="289" t="str">
        <f t="shared" si="1958"/>
        <v>LOOSE LEAF KENKO A5-LL 50-2070</v>
      </c>
      <c r="F3471" s="158"/>
      <c r="G3471" s="159"/>
      <c r="H3471" s="160">
        <f t="shared" ref="H3471:J3471" si="1959">H3433</f>
        <v>4400</v>
      </c>
      <c r="I3471" s="161">
        <f t="shared" si="1959"/>
        <v>0.1</v>
      </c>
      <c r="J3471" s="161">
        <f t="shared" si="1959"/>
        <v>0</v>
      </c>
      <c r="K3471" s="162">
        <f t="shared" si="1953"/>
        <v>198000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50</v>
      </c>
      <c r="C3472" s="287" t="str">
        <f t="shared" si="1960"/>
        <v>PAK</v>
      </c>
      <c r="D3472" s="288" t="str">
        <f t="shared" si="1960"/>
        <v/>
      </c>
      <c r="E3472" s="289" t="str">
        <f t="shared" si="1960"/>
        <v>LOOSE LEAF KENKO A5-LL 100-2070</v>
      </c>
      <c r="F3472" s="158"/>
      <c r="G3472" s="159"/>
      <c r="H3472" s="160">
        <f t="shared" ref="H3472:J3472" si="1961">H3434</f>
        <v>8350</v>
      </c>
      <c r="I3472" s="161">
        <f t="shared" si="1961"/>
        <v>0.1</v>
      </c>
      <c r="J3472" s="161">
        <f t="shared" si="1961"/>
        <v>0</v>
      </c>
      <c r="K3472" s="162">
        <f t="shared" si="1953"/>
        <v>375750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5"/>
      <c r="K3485" s="361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6">
        <f>SUM(K3468:K3483)</f>
        <v>2536110</v>
      </c>
      <c r="K3486" s="36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2"/>
      <c r="K3487" s="36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1"/>
      <c r="K3489" s="361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3">
        <f>((J3486/1.11)+(K3488/1.11))*11%</f>
        <v>251326.21621621621</v>
      </c>
      <c r="K3490" s="36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1"/>
      <c r="K3491" s="361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2536110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4" t="str">
        <f>J3456</f>
        <v>NOVI / CONDRO</v>
      </c>
      <c r="K3494" s="335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4">
        <f>J3457</f>
        <v>0</v>
      </c>
      <c r="K3495" s="335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36" t="str">
        <f>H3460</f>
        <v>CV SINAR CAHAYA NIRMALA</v>
      </c>
      <c r="I3498" s="336"/>
      <c r="J3498" s="336"/>
      <c r="K3498" s="337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0" t="s">
        <v>3</v>
      </c>
      <c r="G3499" s="207"/>
      <c r="H3499" s="338"/>
      <c r="I3499" s="338"/>
      <c r="J3499" s="338"/>
      <c r="K3499" s="339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1">
        <f>D3462</f>
        <v>45065</v>
      </c>
      <c r="E3500" s="312"/>
      <c r="F3500" s="310"/>
      <c r="G3500" s="208"/>
      <c r="H3500" s="313" t="str">
        <f>H3462</f>
        <v/>
      </c>
      <c r="I3500" s="313"/>
      <c r="J3500" s="313"/>
      <c r="K3500" s="314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0"/>
      <c r="G3501" s="208"/>
      <c r="H3501" s="315" t="str">
        <f>H3463</f>
        <v>BREBES</v>
      </c>
      <c r="I3501" s="315"/>
      <c r="J3501" s="315"/>
      <c r="K3501" s="316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4236</v>
      </c>
      <c r="E3502" s="199"/>
      <c r="F3502" s="210"/>
      <c r="G3502" s="211"/>
      <c r="H3502" s="317"/>
      <c r="I3502" s="317"/>
      <c r="J3502" s="317"/>
      <c r="K3502" s="318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36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CORRECTION FLUID KENKO KE-107M</v>
      </c>
      <c r="F3506" s="235"/>
      <c r="G3506" s="236"/>
      <c r="H3506" s="237">
        <f t="shared" ref="H3506:J3506" si="1985">H3468</f>
        <v>55800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1807920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</v>
      </c>
      <c r="C3507" s="292" t="str">
        <f t="shared" si="1987"/>
        <v>BOX</v>
      </c>
      <c r="D3507" s="293" t="str">
        <f t="shared" si="1987"/>
        <v/>
      </c>
      <c r="E3507" s="294" t="str">
        <f t="shared" si="1987"/>
        <v>LEM STICK KENKO 8 GR (KECIL) isi 30 pc</v>
      </c>
      <c r="F3507" s="235"/>
      <c r="G3507" s="236"/>
      <c r="H3507" s="237">
        <f t="shared" ref="H3507:J3507" si="1988">H3469</f>
        <v>66000</v>
      </c>
      <c r="I3507" s="238">
        <f t="shared" si="1988"/>
        <v>0.1</v>
      </c>
      <c r="J3507" s="238">
        <f t="shared" si="1988"/>
        <v>0</v>
      </c>
      <c r="K3507" s="239">
        <f t="shared" si="1986"/>
        <v>118800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LEM CAIR 35 ML KENKO LG-35</v>
      </c>
      <c r="F3508" s="235"/>
      <c r="G3508" s="236"/>
      <c r="H3508" s="237">
        <f t="shared" ref="H3508:J3508" si="1990">H3470</f>
        <v>19800</v>
      </c>
      <c r="I3508" s="238">
        <f t="shared" si="1990"/>
        <v>0.1</v>
      </c>
      <c r="J3508" s="238">
        <f t="shared" si="1990"/>
        <v>0</v>
      </c>
      <c r="K3508" s="239">
        <f t="shared" si="1986"/>
        <v>35640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50</v>
      </c>
      <c r="C3509" s="292" t="str">
        <f t="shared" si="1991"/>
        <v>PAK</v>
      </c>
      <c r="D3509" s="293" t="str">
        <f t="shared" si="1991"/>
        <v/>
      </c>
      <c r="E3509" s="294" t="str">
        <f t="shared" si="1991"/>
        <v>LOOSE LEAF KENKO A5-LL 50-2070</v>
      </c>
      <c r="F3509" s="235"/>
      <c r="G3509" s="236"/>
      <c r="H3509" s="237">
        <f t="shared" ref="H3509:J3509" si="1992">H3471</f>
        <v>4400</v>
      </c>
      <c r="I3509" s="238">
        <f t="shared" si="1992"/>
        <v>0.1</v>
      </c>
      <c r="J3509" s="238">
        <f t="shared" si="1992"/>
        <v>0</v>
      </c>
      <c r="K3509" s="239">
        <f t="shared" si="1986"/>
        <v>198000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50</v>
      </c>
      <c r="C3510" s="292" t="str">
        <f t="shared" si="1993"/>
        <v>PAK</v>
      </c>
      <c r="D3510" s="293" t="str">
        <f t="shared" si="1993"/>
        <v/>
      </c>
      <c r="E3510" s="294" t="str">
        <f t="shared" si="1993"/>
        <v>LOOSE LEAF KENKO A5-LL 100-2070</v>
      </c>
      <c r="F3510" s="235"/>
      <c r="G3510" s="236"/>
      <c r="H3510" s="237">
        <f t="shared" ref="H3510:J3510" si="1994">H3472</f>
        <v>8350</v>
      </c>
      <c r="I3510" s="238">
        <f t="shared" si="1994"/>
        <v>0.1</v>
      </c>
      <c r="J3510" s="238">
        <f t="shared" si="1994"/>
        <v>0</v>
      </c>
      <c r="K3510" s="239">
        <f t="shared" si="1986"/>
        <v>375750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9"/>
      <c r="K3523" s="320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1">
        <f>SUM(K3506:K3521)</f>
        <v>2536110</v>
      </c>
      <c r="K3524" s="32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3"/>
      <c r="K3525" s="32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0"/>
      <c r="K3527" s="320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4">
        <f>((J3524/1.11)+(K3526/1.11))*11%</f>
        <v>251326.21621621621</v>
      </c>
      <c r="K3528" s="325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0"/>
      <c r="K3529" s="320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2536110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6" t="str">
        <f>J3494</f>
        <v>NOVI / CONDRO</v>
      </c>
      <c r="K3532" s="327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6">
        <f>J3495</f>
        <v>0</v>
      </c>
      <c r="K3533" s="327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02" t="s">
        <v>123</v>
      </c>
      <c r="I3536" s="302"/>
      <c r="J3536" s="302"/>
      <c r="K3536" s="303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6" t="s">
        <v>3</v>
      </c>
      <c r="G3537" s="17"/>
      <c r="H3537" s="304"/>
      <c r="I3537" s="304"/>
      <c r="J3537" s="304"/>
      <c r="K3537" s="305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4">
        <v>45065</v>
      </c>
      <c r="E3538" s="345"/>
      <c r="F3538" s="306"/>
      <c r="G3538" s="18"/>
      <c r="H3538" s="346" t="s">
        <v>124</v>
      </c>
      <c r="I3538" s="346"/>
      <c r="J3538" s="346"/>
      <c r="K3538" s="34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6"/>
      <c r="G3539" s="18"/>
      <c r="H3539" s="348" t="s">
        <v>125</v>
      </c>
      <c r="I3539" s="348"/>
      <c r="J3539" s="348"/>
      <c r="K3539" s="34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187</v>
      </c>
      <c r="E3540" s="9"/>
      <c r="F3540" s="21"/>
      <c r="G3540" s="22"/>
      <c r="H3540" s="350"/>
      <c r="I3540" s="350"/>
      <c r="J3540" s="350"/>
      <c r="K3540" s="35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60</v>
      </c>
      <c r="C3544" s="46" t="s">
        <v>34</v>
      </c>
      <c r="D3544" s="93">
        <v>1</v>
      </c>
      <c r="E3544" s="110" t="s">
        <v>156</v>
      </c>
      <c r="F3544" s="48"/>
      <c r="G3544" s="49"/>
      <c r="H3544" s="50">
        <v>57600</v>
      </c>
      <c r="I3544" s="51">
        <v>0.125</v>
      </c>
      <c r="J3544" s="51"/>
      <c r="K3544" s="52">
        <f t="shared" ref="K3544:K3559" si="2017">(B3544*H3544-((B3544*H3544)*I3544))-((B3544*H3544-((B3544*H3544)*I3544))*J3544)</f>
        <v>3024000</v>
      </c>
      <c r="L3544" s="36"/>
    </row>
    <row r="3545" spans="1:12" s="10" customFormat="1" ht="14.1" customHeight="1" x14ac:dyDescent="0.25">
      <c r="A3545" s="45">
        <v>2</v>
      </c>
      <c r="B3545" s="46">
        <v>24</v>
      </c>
      <c r="C3545" s="46" t="s">
        <v>34</v>
      </c>
      <c r="D3545" s="93">
        <v>1</v>
      </c>
      <c r="E3545" s="110" t="s">
        <v>181</v>
      </c>
      <c r="F3545" s="48"/>
      <c r="G3545" s="49"/>
      <c r="H3545" s="50">
        <v>89400</v>
      </c>
      <c r="I3545" s="51">
        <v>0.125</v>
      </c>
      <c r="J3545" s="51"/>
      <c r="K3545" s="52">
        <f t="shared" si="2017"/>
        <v>1877400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3"/>
      <c r="K3561" s="307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8">
        <f>SUM(K3544:K3559)</f>
        <v>4901400</v>
      </c>
      <c r="K3562" s="329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0"/>
      <c r="K3563" s="330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7"/>
      <c r="K3565" s="307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1">
        <f>((J3562/1.11)+(K3564/1.11))*11%</f>
        <v>485724.32432432426</v>
      </c>
      <c r="K3566" s="332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7"/>
      <c r="K3567" s="307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4901400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8" t="s">
        <v>44</v>
      </c>
      <c r="K3570" s="30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8"/>
      <c r="K3571" s="30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2" t="str">
        <f>H3536</f>
        <v>SOEYANTO LOPULUSI</v>
      </c>
      <c r="I3574" s="352"/>
      <c r="J3574" s="352"/>
      <c r="K3574" s="353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6" t="s">
        <v>3</v>
      </c>
      <c r="G3575" s="130"/>
      <c r="H3575" s="354"/>
      <c r="I3575" s="354"/>
      <c r="J3575" s="354"/>
      <c r="K3575" s="355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7">
        <f>D3538</f>
        <v>45065</v>
      </c>
      <c r="E3576" s="358"/>
      <c r="F3576" s="356"/>
      <c r="G3576" s="131"/>
      <c r="H3576" s="359" t="str">
        <f>H3538</f>
        <v>( LANCAR )</v>
      </c>
      <c r="I3576" s="359"/>
      <c r="J3576" s="359"/>
      <c r="K3576" s="36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6"/>
      <c r="G3577" s="131"/>
      <c r="H3577" s="340" t="str">
        <f>H3539</f>
        <v>MALANG</v>
      </c>
      <c r="I3577" s="340"/>
      <c r="J3577" s="340"/>
      <c r="K3577" s="341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4253</v>
      </c>
      <c r="E3578" s="122"/>
      <c r="F3578" s="133"/>
      <c r="G3578" s="134"/>
      <c r="H3578" s="342"/>
      <c r="I3578" s="342"/>
      <c r="J3578" s="342"/>
      <c r="K3578" s="343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60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CORRECTION TAPE JOYKO CT-522 PTL</v>
      </c>
      <c r="F3582" s="158"/>
      <c r="G3582" s="159"/>
      <c r="H3582" s="160">
        <f t="shared" ref="H3582:J3582" si="2019">H3544</f>
        <v>57600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3024000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24</v>
      </c>
      <c r="C3583" s="287" t="str">
        <f t="shared" si="2021"/>
        <v>LSN</v>
      </c>
      <c r="D3583" s="288">
        <f t="shared" si="2021"/>
        <v>1</v>
      </c>
      <c r="E3583" s="289" t="str">
        <f t="shared" si="2021"/>
        <v>JANGKA (MATH SET) JOYKO MS-55</v>
      </c>
      <c r="F3583" s="158"/>
      <c r="G3583" s="159"/>
      <c r="H3583" s="160">
        <f t="shared" ref="H3583:J3583" si="2022">H3545</f>
        <v>89400</v>
      </c>
      <c r="I3583" s="161">
        <f t="shared" si="2022"/>
        <v>0.125</v>
      </c>
      <c r="J3583" s="161">
        <f t="shared" si="2022"/>
        <v>0</v>
      </c>
      <c r="K3583" s="162">
        <f t="shared" si="2020"/>
        <v>1877400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5"/>
      <c r="K3599" s="361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6">
        <f>SUM(K3582:K3597)</f>
        <v>4901400</v>
      </c>
      <c r="K3600" s="36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2"/>
      <c r="K3601" s="36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1"/>
      <c r="K3603" s="361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3">
        <f>((J3600/1.11)+(K3602/1.11))*11%</f>
        <v>485724.32432432426</v>
      </c>
      <c r="K3604" s="36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1"/>
      <c r="K3605" s="361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4901400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4" t="str">
        <f>J3570</f>
        <v>NOVI / CONDRO</v>
      </c>
      <c r="K3608" s="335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4">
        <f>J3571</f>
        <v>0</v>
      </c>
      <c r="K3609" s="335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36" t="str">
        <f>H3574</f>
        <v>SOEYANTO LOPULUSI</v>
      </c>
      <c r="I3612" s="336"/>
      <c r="J3612" s="336"/>
      <c r="K3612" s="337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0" t="s">
        <v>3</v>
      </c>
      <c r="G3613" s="207"/>
      <c r="H3613" s="338"/>
      <c r="I3613" s="338"/>
      <c r="J3613" s="338"/>
      <c r="K3613" s="339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1">
        <f>D3576</f>
        <v>45065</v>
      </c>
      <c r="E3614" s="312"/>
      <c r="F3614" s="310"/>
      <c r="G3614" s="208"/>
      <c r="H3614" s="313" t="str">
        <f>H3576</f>
        <v>( LANCAR )</v>
      </c>
      <c r="I3614" s="313"/>
      <c r="J3614" s="313"/>
      <c r="K3614" s="314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0"/>
      <c r="G3615" s="208"/>
      <c r="H3615" s="315" t="str">
        <f>H3577</f>
        <v>MALANG</v>
      </c>
      <c r="I3615" s="315"/>
      <c r="J3615" s="315"/>
      <c r="K3615" s="316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4253</v>
      </c>
      <c r="E3616" s="199"/>
      <c r="F3616" s="210"/>
      <c r="G3616" s="211"/>
      <c r="H3616" s="317"/>
      <c r="I3616" s="317"/>
      <c r="J3616" s="317"/>
      <c r="K3616" s="318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60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CORRECTION TAPE JOYKO CT-522 PTL</v>
      </c>
      <c r="F3620" s="235"/>
      <c r="G3620" s="236"/>
      <c r="H3620" s="237">
        <f t="shared" ref="H3620:J3620" si="2052">H3582</f>
        <v>57600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3024000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24</v>
      </c>
      <c r="C3621" s="292" t="str">
        <f t="shared" si="2054"/>
        <v>LSN</v>
      </c>
      <c r="D3621" s="293">
        <f t="shared" si="2054"/>
        <v>1</v>
      </c>
      <c r="E3621" s="294" t="str">
        <f t="shared" si="2054"/>
        <v>JANGKA (MATH SET) JOYKO MS-55</v>
      </c>
      <c r="F3621" s="235"/>
      <c r="G3621" s="236"/>
      <c r="H3621" s="237">
        <f t="shared" ref="H3621:J3621" si="2055">H3583</f>
        <v>89400</v>
      </c>
      <c r="I3621" s="238">
        <f t="shared" si="2055"/>
        <v>0.125</v>
      </c>
      <c r="J3621" s="238">
        <f t="shared" si="2055"/>
        <v>0</v>
      </c>
      <c r="K3621" s="239">
        <f t="shared" si="2053"/>
        <v>1877400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9"/>
      <c r="K3637" s="320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1">
        <f>SUM(K3620:K3635)</f>
        <v>4901400</v>
      </c>
      <c r="K3638" s="32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3"/>
      <c r="K3639" s="32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0"/>
      <c r="K3641" s="320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4">
        <f>((J3638/1.11)+(K3640/1.11))*11%</f>
        <v>485724.32432432426</v>
      </c>
      <c r="K3642" s="325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0"/>
      <c r="K3643" s="320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4901400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6" t="str">
        <f>J3608</f>
        <v>NOVI / CONDRO</v>
      </c>
      <c r="K3646" s="327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6">
        <f>J3609</f>
        <v>0</v>
      </c>
      <c r="K3647" s="327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02" t="s">
        <v>123</v>
      </c>
      <c r="I3650" s="302"/>
      <c r="J3650" s="302"/>
      <c r="K3650" s="303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6" t="s">
        <v>3</v>
      </c>
      <c r="G3651" s="17"/>
      <c r="H3651" s="304"/>
      <c r="I3651" s="304"/>
      <c r="J3651" s="304"/>
      <c r="K3651" s="305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4">
        <v>45097</v>
      </c>
      <c r="E3652" s="345"/>
      <c r="F3652" s="306"/>
      <c r="G3652" s="18"/>
      <c r="H3652" s="346" t="s">
        <v>124</v>
      </c>
      <c r="I3652" s="346"/>
      <c r="J3652" s="346"/>
      <c r="K3652" s="34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6"/>
      <c r="G3653" s="18"/>
      <c r="H3653" s="348" t="s">
        <v>125</v>
      </c>
      <c r="I3653" s="348"/>
      <c r="J3653" s="348"/>
      <c r="K3653" s="34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188</v>
      </c>
      <c r="E3654" s="9"/>
      <c r="F3654" s="21"/>
      <c r="G3654" s="22"/>
      <c r="H3654" s="350"/>
      <c r="I3654" s="350"/>
      <c r="J3654" s="350"/>
      <c r="K3654" s="35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240</v>
      </c>
      <c r="C3658" s="46" t="s">
        <v>34</v>
      </c>
      <c r="D3658" s="93">
        <v>4</v>
      </c>
      <c r="E3658" s="110" t="s">
        <v>145</v>
      </c>
      <c r="F3658" s="48"/>
      <c r="G3658" s="49"/>
      <c r="H3658" s="50">
        <v>57600</v>
      </c>
      <c r="I3658" s="51">
        <v>0.125</v>
      </c>
      <c r="J3658" s="51"/>
      <c r="K3658" s="52">
        <f t="shared" ref="K3658:K3673" si="2084">(B3658*H3658-((B3658*H3658)*I3658))-((B3658*H3658-((B3658*H3658)*I3658))*J3658)</f>
        <v>12096000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3"/>
      <c r="K3675" s="307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8">
        <f>SUM(K3658:K3673)</f>
        <v>12096000</v>
      </c>
      <c r="K3676" s="329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0"/>
      <c r="K3677" s="330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7"/>
      <c r="K3679" s="307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1">
        <f>((J3676/1.11)+(K3678/1.11))*11%</f>
        <v>1198702.7027027027</v>
      </c>
      <c r="K3680" s="332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7"/>
      <c r="K3681" s="307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12096000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8" t="s">
        <v>44</v>
      </c>
      <c r="K3684" s="30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8"/>
      <c r="K3685" s="30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2" t="str">
        <f>H3650</f>
        <v>SOEYANTO LOPULUSI</v>
      </c>
      <c r="I3688" s="352"/>
      <c r="J3688" s="352"/>
      <c r="K3688" s="353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6" t="s">
        <v>3</v>
      </c>
      <c r="G3689" s="130"/>
      <c r="H3689" s="354"/>
      <c r="I3689" s="354"/>
      <c r="J3689" s="354"/>
      <c r="K3689" s="355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7">
        <f>D3652</f>
        <v>45097</v>
      </c>
      <c r="E3690" s="358"/>
      <c r="F3690" s="356"/>
      <c r="G3690" s="131"/>
      <c r="H3690" s="359" t="str">
        <f>H3652</f>
        <v>( LANCAR )</v>
      </c>
      <c r="I3690" s="359"/>
      <c r="J3690" s="359"/>
      <c r="K3690" s="36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6"/>
      <c r="G3691" s="131"/>
      <c r="H3691" s="340" t="str">
        <f>H3653</f>
        <v>MALANG</v>
      </c>
      <c r="I3691" s="340"/>
      <c r="J3691" s="340"/>
      <c r="K3691" s="341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4258</v>
      </c>
      <c r="E3692" s="122"/>
      <c r="F3692" s="133"/>
      <c r="G3692" s="134"/>
      <c r="H3692" s="342"/>
      <c r="I3692" s="342"/>
      <c r="J3692" s="342"/>
      <c r="K3692" s="343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240</v>
      </c>
      <c r="C3696" s="287" t="str">
        <f t="shared" si="2085"/>
        <v>LSN</v>
      </c>
      <c r="D3696" s="288">
        <f t="shared" si="2085"/>
        <v>4</v>
      </c>
      <c r="E3696" s="289" t="str">
        <f t="shared" si="2085"/>
        <v>CORRECTION TAPE JOYKO CT-522</v>
      </c>
      <c r="F3696" s="158"/>
      <c r="G3696" s="159"/>
      <c r="H3696" s="160">
        <f t="shared" ref="H3696:J3696" si="2086">H3658</f>
        <v>57600</v>
      </c>
      <c r="I3696" s="161">
        <f t="shared" si="2086"/>
        <v>0.125</v>
      </c>
      <c r="J3696" s="161">
        <f t="shared" si="2086"/>
        <v>0</v>
      </c>
      <c r="K3696" s="162">
        <f t="shared" ref="K3696:K3711" si="2087">(B3696*H3696-((B3696*H3696)*I3696))-((B3696*H3696-((B3696*H3696)*I3696))*J3696)</f>
        <v>12096000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5"/>
      <c r="K3713" s="361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6">
        <f>SUM(K3696:K3711)</f>
        <v>12096000</v>
      </c>
      <c r="K3714" s="36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2"/>
      <c r="K3715" s="36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1"/>
      <c r="K3717" s="361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3">
        <f>((J3714/1.11)+(K3716/1.11))*11%</f>
        <v>1198702.7027027027</v>
      </c>
      <c r="K3718" s="36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1"/>
      <c r="K3719" s="361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12096000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4" t="str">
        <f>J3684</f>
        <v>NOVI / CONDRO</v>
      </c>
      <c r="K3722" s="335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4">
        <f>J3685</f>
        <v>0</v>
      </c>
      <c r="K3723" s="335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36" t="str">
        <f>H3688</f>
        <v>SOEYANTO LOPULUSI</v>
      </c>
      <c r="I3726" s="336"/>
      <c r="J3726" s="336"/>
      <c r="K3726" s="337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0" t="s">
        <v>3</v>
      </c>
      <c r="G3727" s="207"/>
      <c r="H3727" s="338"/>
      <c r="I3727" s="338"/>
      <c r="J3727" s="338"/>
      <c r="K3727" s="339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1">
        <f>D3690</f>
        <v>45097</v>
      </c>
      <c r="E3728" s="312"/>
      <c r="F3728" s="310"/>
      <c r="G3728" s="208"/>
      <c r="H3728" s="313" t="str">
        <f>H3690</f>
        <v>( LANCAR )</v>
      </c>
      <c r="I3728" s="313"/>
      <c r="J3728" s="313"/>
      <c r="K3728" s="314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0"/>
      <c r="G3729" s="208"/>
      <c r="H3729" s="315" t="str">
        <f>H3691</f>
        <v>MALANG</v>
      </c>
      <c r="I3729" s="315"/>
      <c r="J3729" s="315"/>
      <c r="K3729" s="316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4258</v>
      </c>
      <c r="E3730" s="199"/>
      <c r="F3730" s="210"/>
      <c r="G3730" s="211"/>
      <c r="H3730" s="317"/>
      <c r="I3730" s="317"/>
      <c r="J3730" s="317"/>
      <c r="K3730" s="318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240</v>
      </c>
      <c r="C3734" s="292" t="str">
        <f t="shared" si="2118"/>
        <v>LSN</v>
      </c>
      <c r="D3734" s="293">
        <f t="shared" si="2118"/>
        <v>4</v>
      </c>
      <c r="E3734" s="294" t="str">
        <f t="shared" si="2118"/>
        <v>CORRECTION TAPE JOYKO CT-522</v>
      </c>
      <c r="F3734" s="235"/>
      <c r="G3734" s="236"/>
      <c r="H3734" s="237">
        <f t="shared" ref="H3734:J3734" si="2119">H3696</f>
        <v>57600</v>
      </c>
      <c r="I3734" s="238">
        <f t="shared" si="2119"/>
        <v>0.125</v>
      </c>
      <c r="J3734" s="238">
        <f t="shared" si="2119"/>
        <v>0</v>
      </c>
      <c r="K3734" s="239">
        <f t="shared" ref="K3734:K3749" si="2120">(B3734*H3734-((B3734*H3734)*I3734))-((B3734*H3734-((B3734*H3734)*I3734))*J3734)</f>
        <v>12096000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9"/>
      <c r="K3751" s="320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1">
        <f>SUM(K3734:K3749)</f>
        <v>12096000</v>
      </c>
      <c r="K3752" s="32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3"/>
      <c r="K3753" s="32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0"/>
      <c r="K3755" s="320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4">
        <f>((J3752/1.11)+(K3754/1.11))*11%</f>
        <v>1198702.7027027027</v>
      </c>
      <c r="K3756" s="325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0"/>
      <c r="K3757" s="320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12096000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6" t="str">
        <f>J3722</f>
        <v>NOVI / CONDRO</v>
      </c>
      <c r="K3760" s="327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6">
        <f>J3723</f>
        <v>0</v>
      </c>
      <c r="K3761" s="327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02"/>
      <c r="I3764" s="302"/>
      <c r="J3764" s="302"/>
      <c r="K3764" s="303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6" t="s">
        <v>3</v>
      </c>
      <c r="G3765" s="17"/>
      <c r="H3765" s="304"/>
      <c r="I3765" s="304"/>
      <c r="J3765" s="304"/>
      <c r="K3765" s="305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4"/>
      <c r="E3766" s="345"/>
      <c r="F3766" s="306"/>
      <c r="G3766" s="18"/>
      <c r="H3766" s="346"/>
      <c r="I3766" s="346"/>
      <c r="J3766" s="346"/>
      <c r="K3766" s="34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6"/>
      <c r="G3767" s="18"/>
      <c r="H3767" s="348"/>
      <c r="I3767" s="348"/>
      <c r="J3767" s="348"/>
      <c r="K3767" s="34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0"/>
      <c r="I3768" s="350"/>
      <c r="J3768" s="350"/>
      <c r="K3768" s="35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3"/>
      <c r="K3789" s="307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8">
        <f>SUM(K3772:K3787)</f>
        <v>0</v>
      </c>
      <c r="K3790" s="329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0"/>
      <c r="K3791" s="330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7"/>
      <c r="K3793" s="307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1">
        <f>((J3790/1.11)+(K3792/1.11))*11%</f>
        <v>0</v>
      </c>
      <c r="K3794" s="332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7"/>
      <c r="K3795" s="307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8"/>
      <c r="K3798" s="30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8"/>
      <c r="K3799" s="30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2">
        <f>H3764</f>
        <v>0</v>
      </c>
      <c r="I3802" s="352"/>
      <c r="J3802" s="352"/>
      <c r="K3802" s="353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6" t="s">
        <v>3</v>
      </c>
      <c r="G3803" s="130"/>
      <c r="H3803" s="354"/>
      <c r="I3803" s="354"/>
      <c r="J3803" s="354"/>
      <c r="K3803" s="355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7">
        <f>D3766</f>
        <v>0</v>
      </c>
      <c r="E3804" s="358"/>
      <c r="F3804" s="356"/>
      <c r="G3804" s="131"/>
      <c r="H3804" s="359">
        <f>H3766</f>
        <v>0</v>
      </c>
      <c r="I3804" s="359"/>
      <c r="J3804" s="359"/>
      <c r="K3804" s="36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6"/>
      <c r="G3805" s="131"/>
      <c r="H3805" s="340">
        <f>H3767</f>
        <v>0</v>
      </c>
      <c r="I3805" s="340"/>
      <c r="J3805" s="340"/>
      <c r="K3805" s="341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2"/>
      <c r="I3806" s="342"/>
      <c r="J3806" s="342"/>
      <c r="K3806" s="343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5"/>
      <c r="K3827" s="361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6">
        <f>SUM(K3810:K3825)</f>
        <v>0</v>
      </c>
      <c r="K3828" s="36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2"/>
      <c r="K3829" s="36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1"/>
      <c r="K3831" s="361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3">
        <f>((J3828/1.11)+(K3830/1.11))*11%</f>
        <v>0</v>
      </c>
      <c r="K3832" s="36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1"/>
      <c r="K3833" s="361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4">
        <f>J3798</f>
        <v>0</v>
      </c>
      <c r="K3836" s="335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4">
        <f>J3799</f>
        <v>0</v>
      </c>
      <c r="K3837" s="335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36">
        <f>H3802</f>
        <v>0</v>
      </c>
      <c r="I3840" s="336"/>
      <c r="J3840" s="336"/>
      <c r="K3840" s="337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0" t="s">
        <v>3</v>
      </c>
      <c r="G3841" s="207"/>
      <c r="H3841" s="338"/>
      <c r="I3841" s="338"/>
      <c r="J3841" s="338"/>
      <c r="K3841" s="339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1">
        <f>D3804</f>
        <v>0</v>
      </c>
      <c r="E3842" s="312"/>
      <c r="F3842" s="310"/>
      <c r="G3842" s="208"/>
      <c r="H3842" s="313">
        <f>H3804</f>
        <v>0</v>
      </c>
      <c r="I3842" s="313"/>
      <c r="J3842" s="313"/>
      <c r="K3842" s="314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0"/>
      <c r="G3843" s="208"/>
      <c r="H3843" s="315">
        <f>H3805</f>
        <v>0</v>
      </c>
      <c r="I3843" s="315"/>
      <c r="J3843" s="315"/>
      <c r="K3843" s="316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7"/>
      <c r="I3844" s="317"/>
      <c r="J3844" s="317"/>
      <c r="K3844" s="318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9"/>
      <c r="K3865" s="320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1">
        <f>SUM(K3848:K3863)</f>
        <v>0</v>
      </c>
      <c r="K3866" s="32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3"/>
      <c r="K3867" s="32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0"/>
      <c r="K3869" s="320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4">
        <f>((J3866/1.11)+(K3868/1.11))*11%</f>
        <v>0</v>
      </c>
      <c r="K3870" s="325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0"/>
      <c r="K3871" s="320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6">
        <f>J3836</f>
        <v>0</v>
      </c>
      <c r="K3874" s="327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6">
        <f>J3837</f>
        <v>0</v>
      </c>
      <c r="K3875" s="327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02"/>
      <c r="I3878" s="302"/>
      <c r="J3878" s="302"/>
      <c r="K3878" s="303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6" t="s">
        <v>3</v>
      </c>
      <c r="G3879" s="17"/>
      <c r="H3879" s="304"/>
      <c r="I3879" s="304"/>
      <c r="J3879" s="304"/>
      <c r="K3879" s="305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4"/>
      <c r="E3880" s="345"/>
      <c r="F3880" s="306"/>
      <c r="G3880" s="18"/>
      <c r="H3880" s="346"/>
      <c r="I3880" s="346"/>
      <c r="J3880" s="346"/>
      <c r="K3880" s="34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6"/>
      <c r="G3881" s="18"/>
      <c r="H3881" s="348"/>
      <c r="I3881" s="348"/>
      <c r="J3881" s="348"/>
      <c r="K3881" s="34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0"/>
      <c r="I3882" s="350"/>
      <c r="J3882" s="350"/>
      <c r="K3882" s="35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3"/>
      <c r="K3903" s="307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8">
        <f>SUM(K3886:K3901)</f>
        <v>0</v>
      </c>
      <c r="K3904" s="329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0"/>
      <c r="K3905" s="330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7"/>
      <c r="K3907" s="307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1">
        <f>((J3904/1.11)+(K3906/1.11))*11%</f>
        <v>0</v>
      </c>
      <c r="K3908" s="332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7"/>
      <c r="K3909" s="307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8"/>
      <c r="K3912" s="30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8"/>
      <c r="K3913" s="30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2">
        <f>H3878</f>
        <v>0</v>
      </c>
      <c r="I3916" s="352"/>
      <c r="J3916" s="352"/>
      <c r="K3916" s="353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6" t="s">
        <v>3</v>
      </c>
      <c r="G3917" s="130"/>
      <c r="H3917" s="354"/>
      <c r="I3917" s="354"/>
      <c r="J3917" s="354"/>
      <c r="K3917" s="355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7">
        <f>D3880</f>
        <v>0</v>
      </c>
      <c r="E3918" s="358"/>
      <c r="F3918" s="356"/>
      <c r="G3918" s="131"/>
      <c r="H3918" s="359">
        <f>H3880</f>
        <v>0</v>
      </c>
      <c r="I3918" s="359"/>
      <c r="J3918" s="359"/>
      <c r="K3918" s="36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6"/>
      <c r="G3919" s="131"/>
      <c r="H3919" s="340">
        <f>H3881</f>
        <v>0</v>
      </c>
      <c r="I3919" s="340"/>
      <c r="J3919" s="340"/>
      <c r="K3919" s="341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2"/>
      <c r="I3920" s="342"/>
      <c r="J3920" s="342"/>
      <c r="K3920" s="343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5"/>
      <c r="K3941" s="361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6">
        <f>SUM(K3924:K3939)</f>
        <v>0</v>
      </c>
      <c r="K3942" s="36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2"/>
      <c r="K3943" s="36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1"/>
      <c r="K3945" s="361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3">
        <f>((J3942/1.11)+(K3944/1.11))*11%</f>
        <v>0</v>
      </c>
      <c r="K3946" s="36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1"/>
      <c r="K3947" s="361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4">
        <f>J3912</f>
        <v>0</v>
      </c>
      <c r="K3950" s="335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4">
        <f>J3913</f>
        <v>0</v>
      </c>
      <c r="K3951" s="335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36">
        <f>H3916</f>
        <v>0</v>
      </c>
      <c r="I3954" s="336"/>
      <c r="J3954" s="336"/>
      <c r="K3954" s="337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0" t="s">
        <v>3</v>
      </c>
      <c r="G3955" s="207"/>
      <c r="H3955" s="338"/>
      <c r="I3955" s="338"/>
      <c r="J3955" s="338"/>
      <c r="K3955" s="339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1">
        <f>D3918</f>
        <v>0</v>
      </c>
      <c r="E3956" s="312"/>
      <c r="F3956" s="310"/>
      <c r="G3956" s="208"/>
      <c r="H3956" s="313">
        <f>H3918</f>
        <v>0</v>
      </c>
      <c r="I3956" s="313"/>
      <c r="J3956" s="313"/>
      <c r="K3956" s="314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0"/>
      <c r="G3957" s="208"/>
      <c r="H3957" s="315">
        <f>H3919</f>
        <v>0</v>
      </c>
      <c r="I3957" s="315"/>
      <c r="J3957" s="315"/>
      <c r="K3957" s="316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7"/>
      <c r="I3958" s="317"/>
      <c r="J3958" s="317"/>
      <c r="K3958" s="318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9"/>
      <c r="K3979" s="320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1">
        <f>SUM(K3962:K3977)</f>
        <v>0</v>
      </c>
      <c r="K3980" s="32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3"/>
      <c r="K3981" s="32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0"/>
      <c r="K3983" s="320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4">
        <f>((J3980/1.11)+(K3982/1.11))*11%</f>
        <v>0</v>
      </c>
      <c r="K3984" s="325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0"/>
      <c r="K3985" s="320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6">
        <f>J3950</f>
        <v>0</v>
      </c>
      <c r="K3988" s="327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6">
        <f>J3951</f>
        <v>0</v>
      </c>
      <c r="K3989" s="327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02"/>
      <c r="I3992" s="302"/>
      <c r="J3992" s="302"/>
      <c r="K3992" s="303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6" t="s">
        <v>3</v>
      </c>
      <c r="G3993" s="17"/>
      <c r="H3993" s="304"/>
      <c r="I3993" s="304"/>
      <c r="J3993" s="304"/>
      <c r="K3993" s="305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4"/>
      <c r="E3994" s="345"/>
      <c r="F3994" s="306"/>
      <c r="G3994" s="18"/>
      <c r="H3994" s="346"/>
      <c r="I3994" s="346"/>
      <c r="J3994" s="346"/>
      <c r="K3994" s="34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6"/>
      <c r="G3995" s="18"/>
      <c r="H3995" s="348"/>
      <c r="I3995" s="348"/>
      <c r="J3995" s="348"/>
      <c r="K3995" s="34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0"/>
      <c r="I3996" s="350"/>
      <c r="J3996" s="350"/>
      <c r="K3996" s="35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3"/>
      <c r="K4017" s="307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8">
        <f>SUM(K4000:K4015)</f>
        <v>0</v>
      </c>
      <c r="K4018" s="329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0"/>
      <c r="K4019" s="330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7"/>
      <c r="K4021" s="307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1">
        <f>((J4018/1.11)+(K4020/1.11))*11%</f>
        <v>0</v>
      </c>
      <c r="K4022" s="332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7"/>
      <c r="K4023" s="307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8"/>
      <c r="K4026" s="30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8"/>
      <c r="K4027" s="30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2">
        <f>H3992</f>
        <v>0</v>
      </c>
      <c r="I4030" s="352"/>
      <c r="J4030" s="352"/>
      <c r="K4030" s="353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6" t="s">
        <v>3</v>
      </c>
      <c r="G4031" s="130"/>
      <c r="H4031" s="354"/>
      <c r="I4031" s="354"/>
      <c r="J4031" s="354"/>
      <c r="K4031" s="355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7">
        <f>D3994</f>
        <v>0</v>
      </c>
      <c r="E4032" s="358"/>
      <c r="F4032" s="356"/>
      <c r="G4032" s="131"/>
      <c r="H4032" s="359">
        <f>H3994</f>
        <v>0</v>
      </c>
      <c r="I4032" s="359"/>
      <c r="J4032" s="359"/>
      <c r="K4032" s="36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6"/>
      <c r="G4033" s="131"/>
      <c r="H4033" s="340">
        <f>H3995</f>
        <v>0</v>
      </c>
      <c r="I4033" s="340"/>
      <c r="J4033" s="340"/>
      <c r="K4033" s="341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2"/>
      <c r="I4034" s="342"/>
      <c r="J4034" s="342"/>
      <c r="K4034" s="343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5"/>
      <c r="K4055" s="361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6">
        <f>SUM(K4038:K4053)</f>
        <v>0</v>
      </c>
      <c r="K4056" s="36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2"/>
      <c r="K4057" s="36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1"/>
      <c r="K4059" s="361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3">
        <f>((J4056/1.11)+(K4058/1.11))*11%</f>
        <v>0</v>
      </c>
      <c r="K4060" s="36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1"/>
      <c r="K4061" s="361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4">
        <f>J4026</f>
        <v>0</v>
      </c>
      <c r="K4064" s="335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4">
        <f>J4027</f>
        <v>0</v>
      </c>
      <c r="K4065" s="335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36">
        <f>H4030</f>
        <v>0</v>
      </c>
      <c r="I4068" s="336"/>
      <c r="J4068" s="336"/>
      <c r="K4068" s="337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0" t="s">
        <v>3</v>
      </c>
      <c r="G4069" s="207"/>
      <c r="H4069" s="338"/>
      <c r="I4069" s="338"/>
      <c r="J4069" s="338"/>
      <c r="K4069" s="339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1">
        <f>D4032</f>
        <v>0</v>
      </c>
      <c r="E4070" s="312"/>
      <c r="F4070" s="310"/>
      <c r="G4070" s="208"/>
      <c r="H4070" s="313">
        <f>H4032</f>
        <v>0</v>
      </c>
      <c r="I4070" s="313"/>
      <c r="J4070" s="313"/>
      <c r="K4070" s="314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0"/>
      <c r="G4071" s="208"/>
      <c r="H4071" s="315">
        <f>H4033</f>
        <v>0</v>
      </c>
      <c r="I4071" s="315"/>
      <c r="J4071" s="315"/>
      <c r="K4071" s="316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7"/>
      <c r="I4072" s="317"/>
      <c r="J4072" s="317"/>
      <c r="K4072" s="318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9"/>
      <c r="K4093" s="320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1">
        <f>SUM(K4076:K4091)</f>
        <v>0</v>
      </c>
      <c r="K4094" s="32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3"/>
      <c r="K4095" s="32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0"/>
      <c r="K4097" s="320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4">
        <f>((J4094/1.11)+(K4096/1.11))*11%</f>
        <v>0</v>
      </c>
      <c r="K4098" s="325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0"/>
      <c r="K4099" s="320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6">
        <f>J4064</f>
        <v>0</v>
      </c>
      <c r="K4102" s="327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6">
        <f>J4065</f>
        <v>0</v>
      </c>
      <c r="K4103" s="327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02"/>
      <c r="I4106" s="302"/>
      <c r="J4106" s="302"/>
      <c r="K4106" s="303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6" t="s">
        <v>3</v>
      </c>
      <c r="G4107" s="17"/>
      <c r="H4107" s="304"/>
      <c r="I4107" s="304"/>
      <c r="J4107" s="304"/>
      <c r="K4107" s="305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4"/>
      <c r="E4108" s="345"/>
      <c r="F4108" s="306"/>
      <c r="G4108" s="18"/>
      <c r="H4108" s="346"/>
      <c r="I4108" s="346"/>
      <c r="J4108" s="346"/>
      <c r="K4108" s="34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6"/>
      <c r="G4109" s="18"/>
      <c r="H4109" s="348"/>
      <c r="I4109" s="348"/>
      <c r="J4109" s="348"/>
      <c r="K4109" s="34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0"/>
      <c r="I4110" s="350"/>
      <c r="J4110" s="350"/>
      <c r="K4110" s="35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3"/>
      <c r="K4131" s="307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8">
        <f>SUM(K4114:K4129)</f>
        <v>0</v>
      </c>
      <c r="K4132" s="329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0"/>
      <c r="K4133" s="330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7"/>
      <c r="K4135" s="307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1">
        <f>((J4132/1.11)+(K4134/1.11))*11%</f>
        <v>0</v>
      </c>
      <c r="K4136" s="332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7"/>
      <c r="K4137" s="307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8"/>
      <c r="K4140" s="30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8"/>
      <c r="K4141" s="30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2">
        <f>H4106</f>
        <v>0</v>
      </c>
      <c r="I4144" s="352"/>
      <c r="J4144" s="352"/>
      <c r="K4144" s="353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6" t="s">
        <v>3</v>
      </c>
      <c r="G4145" s="130"/>
      <c r="H4145" s="354"/>
      <c r="I4145" s="354"/>
      <c r="J4145" s="354"/>
      <c r="K4145" s="355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7">
        <f>D4108</f>
        <v>0</v>
      </c>
      <c r="E4146" s="358"/>
      <c r="F4146" s="356"/>
      <c r="G4146" s="131"/>
      <c r="H4146" s="359">
        <f>H4108</f>
        <v>0</v>
      </c>
      <c r="I4146" s="359"/>
      <c r="J4146" s="359"/>
      <c r="K4146" s="36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6"/>
      <c r="G4147" s="131"/>
      <c r="H4147" s="340">
        <f>H4109</f>
        <v>0</v>
      </c>
      <c r="I4147" s="340"/>
      <c r="J4147" s="340"/>
      <c r="K4147" s="341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2"/>
      <c r="I4148" s="342"/>
      <c r="J4148" s="342"/>
      <c r="K4148" s="343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5"/>
      <c r="K4169" s="361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6">
        <f>SUM(K4152:K4167)</f>
        <v>0</v>
      </c>
      <c r="K4170" s="36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2"/>
      <c r="K4171" s="36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1"/>
      <c r="K4173" s="361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3">
        <f>((J4170/1.11)+(K4172/1.11))*11%</f>
        <v>0</v>
      </c>
      <c r="K4174" s="36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1"/>
      <c r="K4175" s="361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4">
        <f>J4140</f>
        <v>0</v>
      </c>
      <c r="K4178" s="335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4">
        <f>J4141</f>
        <v>0</v>
      </c>
      <c r="K4179" s="335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36">
        <f>H4144</f>
        <v>0</v>
      </c>
      <c r="I4182" s="336"/>
      <c r="J4182" s="336"/>
      <c r="K4182" s="337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0" t="s">
        <v>3</v>
      </c>
      <c r="G4183" s="207"/>
      <c r="H4183" s="338"/>
      <c r="I4183" s="338"/>
      <c r="J4183" s="338"/>
      <c r="K4183" s="339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1">
        <f>D4146</f>
        <v>0</v>
      </c>
      <c r="E4184" s="312"/>
      <c r="F4184" s="310"/>
      <c r="G4184" s="208"/>
      <c r="H4184" s="313">
        <f>H4146</f>
        <v>0</v>
      </c>
      <c r="I4184" s="313"/>
      <c r="J4184" s="313"/>
      <c r="K4184" s="314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0"/>
      <c r="G4185" s="208"/>
      <c r="H4185" s="315">
        <f>H4147</f>
        <v>0</v>
      </c>
      <c r="I4185" s="315"/>
      <c r="J4185" s="315"/>
      <c r="K4185" s="316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7"/>
      <c r="I4186" s="317"/>
      <c r="J4186" s="317"/>
      <c r="K4186" s="318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9"/>
      <c r="K4207" s="320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1">
        <f>SUM(K4190:K4205)</f>
        <v>0</v>
      </c>
      <c r="K4208" s="32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3"/>
      <c r="K4209" s="32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0"/>
      <c r="K4211" s="320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4">
        <f>((J4208/1.11)+(K4210/1.11))*11%</f>
        <v>0</v>
      </c>
      <c r="K4212" s="325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0"/>
      <c r="K4213" s="320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6">
        <f>J4178</f>
        <v>0</v>
      </c>
      <c r="K4216" s="327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6">
        <f>J4179</f>
        <v>0</v>
      </c>
      <c r="K4217" s="327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02"/>
      <c r="I4220" s="302"/>
      <c r="J4220" s="302"/>
      <c r="K4220" s="303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6" t="s">
        <v>3</v>
      </c>
      <c r="G4221" s="17"/>
      <c r="H4221" s="304"/>
      <c r="I4221" s="304"/>
      <c r="J4221" s="304"/>
      <c r="K4221" s="305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4"/>
      <c r="E4222" s="345"/>
      <c r="F4222" s="306"/>
      <c r="G4222" s="18"/>
      <c r="H4222" s="346"/>
      <c r="I4222" s="346"/>
      <c r="J4222" s="346"/>
      <c r="K4222" s="34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6"/>
      <c r="G4223" s="18"/>
      <c r="H4223" s="348"/>
      <c r="I4223" s="348"/>
      <c r="J4223" s="348"/>
      <c r="K4223" s="34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0"/>
      <c r="I4224" s="350"/>
      <c r="J4224" s="350"/>
      <c r="K4224" s="35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3"/>
      <c r="K4245" s="307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8">
        <f>SUM(K4228:K4243)</f>
        <v>0</v>
      </c>
      <c r="K4246" s="329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0"/>
      <c r="K4247" s="330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7"/>
      <c r="K4249" s="307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1">
        <f>((J4246/1.11)+(K4248/1.11))*11%</f>
        <v>0</v>
      </c>
      <c r="K4250" s="332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7"/>
      <c r="K4251" s="307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8"/>
      <c r="K4254" s="30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8"/>
      <c r="K4255" s="30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2">
        <f>H4220</f>
        <v>0</v>
      </c>
      <c r="I4258" s="352"/>
      <c r="J4258" s="352"/>
      <c r="K4258" s="353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6" t="s">
        <v>3</v>
      </c>
      <c r="G4259" s="130"/>
      <c r="H4259" s="354"/>
      <c r="I4259" s="354"/>
      <c r="J4259" s="354"/>
      <c r="K4259" s="355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7">
        <f>D4222</f>
        <v>0</v>
      </c>
      <c r="E4260" s="358"/>
      <c r="F4260" s="356"/>
      <c r="G4260" s="131"/>
      <c r="H4260" s="359">
        <f>H4222</f>
        <v>0</v>
      </c>
      <c r="I4260" s="359"/>
      <c r="J4260" s="359"/>
      <c r="K4260" s="36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6"/>
      <c r="G4261" s="131"/>
      <c r="H4261" s="340">
        <f>H4223</f>
        <v>0</v>
      </c>
      <c r="I4261" s="340"/>
      <c r="J4261" s="340"/>
      <c r="K4261" s="341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2"/>
      <c r="I4262" s="342"/>
      <c r="J4262" s="342"/>
      <c r="K4262" s="343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5"/>
      <c r="K4283" s="361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6">
        <f>SUM(K4266:K4281)</f>
        <v>0</v>
      </c>
      <c r="K4284" s="36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2"/>
      <c r="K4285" s="36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1"/>
      <c r="K4287" s="361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3">
        <f>((J4284/1.11)+(K4286/1.11))*11%</f>
        <v>0</v>
      </c>
      <c r="K4288" s="36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1"/>
      <c r="K4289" s="361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4">
        <f>J4254</f>
        <v>0</v>
      </c>
      <c r="K4292" s="335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4">
        <f>J4255</f>
        <v>0</v>
      </c>
      <c r="K4293" s="335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36">
        <f>H4258</f>
        <v>0</v>
      </c>
      <c r="I4296" s="336"/>
      <c r="J4296" s="336"/>
      <c r="K4296" s="337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0" t="s">
        <v>3</v>
      </c>
      <c r="G4297" s="207"/>
      <c r="H4297" s="338"/>
      <c r="I4297" s="338"/>
      <c r="J4297" s="338"/>
      <c r="K4297" s="339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1">
        <f>D4260</f>
        <v>0</v>
      </c>
      <c r="E4298" s="312"/>
      <c r="F4298" s="310"/>
      <c r="G4298" s="208"/>
      <c r="H4298" s="313">
        <f>H4260</f>
        <v>0</v>
      </c>
      <c r="I4298" s="313"/>
      <c r="J4298" s="313"/>
      <c r="K4298" s="314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0"/>
      <c r="G4299" s="208"/>
      <c r="H4299" s="315">
        <f>H4261</f>
        <v>0</v>
      </c>
      <c r="I4299" s="315"/>
      <c r="J4299" s="315"/>
      <c r="K4299" s="316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7"/>
      <c r="I4300" s="317"/>
      <c r="J4300" s="317"/>
      <c r="K4300" s="318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9"/>
      <c r="K4321" s="320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1">
        <f>SUM(K4304:K4319)</f>
        <v>0</v>
      </c>
      <c r="K4322" s="32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3"/>
      <c r="K4323" s="32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0"/>
      <c r="K4325" s="320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4">
        <f>((J4322/1.11)+(K4324/1.11))*11%</f>
        <v>0</v>
      </c>
      <c r="K4326" s="325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0"/>
      <c r="K4327" s="320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6">
        <f>J4292</f>
        <v>0</v>
      </c>
      <c r="K4330" s="327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6">
        <f>J4293</f>
        <v>0</v>
      </c>
      <c r="K4331" s="327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02"/>
      <c r="I4334" s="302"/>
      <c r="J4334" s="302"/>
      <c r="K4334" s="303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6" t="s">
        <v>3</v>
      </c>
      <c r="G4335" s="17"/>
      <c r="H4335" s="304"/>
      <c r="I4335" s="304"/>
      <c r="J4335" s="304"/>
      <c r="K4335" s="305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4"/>
      <c r="E4336" s="345"/>
      <c r="F4336" s="306"/>
      <c r="G4336" s="18"/>
      <c r="H4336" s="346"/>
      <c r="I4336" s="346"/>
      <c r="J4336" s="346"/>
      <c r="K4336" s="34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6"/>
      <c r="G4337" s="18"/>
      <c r="H4337" s="348"/>
      <c r="I4337" s="348"/>
      <c r="J4337" s="348"/>
      <c r="K4337" s="34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0"/>
      <c r="I4338" s="350"/>
      <c r="J4338" s="350"/>
      <c r="K4338" s="35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3"/>
      <c r="K4359" s="307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8">
        <f>SUM(K4342:K4357)</f>
        <v>0</v>
      </c>
      <c r="K4360" s="329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0"/>
      <c r="K4361" s="330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7"/>
      <c r="K4363" s="307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1">
        <f>((J4360/1.11)+(K4362/1.11))*11%</f>
        <v>0</v>
      </c>
      <c r="K4364" s="332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7"/>
      <c r="K4365" s="307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8"/>
      <c r="K4368" s="30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8"/>
      <c r="K4369" s="30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2">
        <f>H4334</f>
        <v>0</v>
      </c>
      <c r="I4372" s="352"/>
      <c r="J4372" s="352"/>
      <c r="K4372" s="353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6" t="s">
        <v>3</v>
      </c>
      <c r="G4373" s="130"/>
      <c r="H4373" s="354"/>
      <c r="I4373" s="354"/>
      <c r="J4373" s="354"/>
      <c r="K4373" s="355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7">
        <f>D4336</f>
        <v>0</v>
      </c>
      <c r="E4374" s="358"/>
      <c r="F4374" s="356"/>
      <c r="G4374" s="131"/>
      <c r="H4374" s="359">
        <f>H4336</f>
        <v>0</v>
      </c>
      <c r="I4374" s="359"/>
      <c r="J4374" s="359"/>
      <c r="K4374" s="36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6"/>
      <c r="G4375" s="131"/>
      <c r="H4375" s="340">
        <f>H4337</f>
        <v>0</v>
      </c>
      <c r="I4375" s="340"/>
      <c r="J4375" s="340"/>
      <c r="K4375" s="341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2"/>
      <c r="I4376" s="342"/>
      <c r="J4376" s="342"/>
      <c r="K4376" s="343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5"/>
      <c r="K4397" s="361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6">
        <f>SUM(K4380:K4395)</f>
        <v>0</v>
      </c>
      <c r="K4398" s="36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2"/>
      <c r="K4399" s="36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1"/>
      <c r="K4401" s="361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3">
        <f>((J4398/1.11)+(K4400/1.11))*11%</f>
        <v>0</v>
      </c>
      <c r="K4402" s="36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1"/>
      <c r="K4403" s="361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4">
        <f>J4368</f>
        <v>0</v>
      </c>
      <c r="K4406" s="335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4">
        <f>J4369</f>
        <v>0</v>
      </c>
      <c r="K4407" s="335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36">
        <f>H4372</f>
        <v>0</v>
      </c>
      <c r="I4410" s="336"/>
      <c r="J4410" s="336"/>
      <c r="K4410" s="337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0" t="s">
        <v>3</v>
      </c>
      <c r="G4411" s="207"/>
      <c r="H4411" s="338"/>
      <c r="I4411" s="338"/>
      <c r="J4411" s="338"/>
      <c r="K4411" s="339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1">
        <f>D4374</f>
        <v>0</v>
      </c>
      <c r="E4412" s="312"/>
      <c r="F4412" s="310"/>
      <c r="G4412" s="208"/>
      <c r="H4412" s="313">
        <f>H4374</f>
        <v>0</v>
      </c>
      <c r="I4412" s="313"/>
      <c r="J4412" s="313"/>
      <c r="K4412" s="314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0"/>
      <c r="G4413" s="208"/>
      <c r="H4413" s="315">
        <f>H4375</f>
        <v>0</v>
      </c>
      <c r="I4413" s="315"/>
      <c r="J4413" s="315"/>
      <c r="K4413" s="316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7"/>
      <c r="I4414" s="317"/>
      <c r="J4414" s="317"/>
      <c r="K4414" s="318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9"/>
      <c r="K4435" s="320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1">
        <f>SUM(K4418:K4433)</f>
        <v>0</v>
      </c>
      <c r="K4436" s="32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3"/>
      <c r="K4437" s="32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0"/>
      <c r="K4439" s="320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4">
        <f>((J4436/1.11)+(K4438/1.11))*11%</f>
        <v>0</v>
      </c>
      <c r="K4440" s="325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0"/>
      <c r="K4441" s="320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6">
        <f>J4406</f>
        <v>0</v>
      </c>
      <c r="K4444" s="327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6">
        <f>J4407</f>
        <v>0</v>
      </c>
      <c r="K4445" s="327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02"/>
      <c r="I4448" s="302"/>
      <c r="J4448" s="302"/>
      <c r="K4448" s="303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6" t="s">
        <v>3</v>
      </c>
      <c r="G4449" s="17"/>
      <c r="H4449" s="304"/>
      <c r="I4449" s="304"/>
      <c r="J4449" s="304"/>
      <c r="K4449" s="305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4"/>
      <c r="E4450" s="345"/>
      <c r="F4450" s="306"/>
      <c r="G4450" s="18"/>
      <c r="H4450" s="346"/>
      <c r="I4450" s="346"/>
      <c r="J4450" s="346"/>
      <c r="K4450" s="347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6"/>
      <c r="G4451" s="18"/>
      <c r="H4451" s="348"/>
      <c r="I4451" s="348"/>
      <c r="J4451" s="348"/>
      <c r="K4451" s="349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0"/>
      <c r="I4452" s="350"/>
      <c r="J4452" s="350"/>
      <c r="K4452" s="351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3"/>
      <c r="K4473" s="307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8">
        <f>SUM(K4456:K4471)</f>
        <v>0</v>
      </c>
      <c r="K4474" s="329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0"/>
      <c r="K4475" s="330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7"/>
      <c r="K4477" s="307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1">
        <f>((J4474/1.11)+(K4476/1.11))*11%</f>
        <v>0</v>
      </c>
      <c r="K4478" s="332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7"/>
      <c r="K4479" s="307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8"/>
      <c r="K4482" s="30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8"/>
      <c r="K4483" s="30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2">
        <f>H4448</f>
        <v>0</v>
      </c>
      <c r="I4486" s="352"/>
      <c r="J4486" s="352"/>
      <c r="K4486" s="353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6" t="s">
        <v>3</v>
      </c>
      <c r="G4487" s="130"/>
      <c r="H4487" s="354"/>
      <c r="I4487" s="354"/>
      <c r="J4487" s="354"/>
      <c r="K4487" s="355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7">
        <f>D4450</f>
        <v>0</v>
      </c>
      <c r="E4488" s="358"/>
      <c r="F4488" s="356"/>
      <c r="G4488" s="131"/>
      <c r="H4488" s="359">
        <f>H4450</f>
        <v>0</v>
      </c>
      <c r="I4488" s="359"/>
      <c r="J4488" s="359"/>
      <c r="K4488" s="36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6"/>
      <c r="G4489" s="131"/>
      <c r="H4489" s="340">
        <f>H4451</f>
        <v>0</v>
      </c>
      <c r="I4489" s="340"/>
      <c r="J4489" s="340"/>
      <c r="K4489" s="341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2"/>
      <c r="I4490" s="342"/>
      <c r="J4490" s="342"/>
      <c r="K4490" s="343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5"/>
      <c r="K4511" s="361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6">
        <f>SUM(K4494:K4509)</f>
        <v>0</v>
      </c>
      <c r="K4512" s="36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2"/>
      <c r="K4513" s="362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1"/>
      <c r="K4515" s="361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3">
        <f>((J4512/1.11)+(K4514/1.11))*11%</f>
        <v>0</v>
      </c>
      <c r="K4516" s="364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1"/>
      <c r="K4517" s="361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4">
        <f>J4482</f>
        <v>0</v>
      </c>
      <c r="K4520" s="335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4">
        <f>J4483</f>
        <v>0</v>
      </c>
      <c r="K4521" s="335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36">
        <f>H4486</f>
        <v>0</v>
      </c>
      <c r="I4524" s="336"/>
      <c r="J4524" s="336"/>
      <c r="K4524" s="337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0" t="s">
        <v>3</v>
      </c>
      <c r="G4525" s="207"/>
      <c r="H4525" s="338"/>
      <c r="I4525" s="338"/>
      <c r="J4525" s="338"/>
      <c r="K4525" s="339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1">
        <f>D4488</f>
        <v>0</v>
      </c>
      <c r="E4526" s="312"/>
      <c r="F4526" s="310"/>
      <c r="G4526" s="208"/>
      <c r="H4526" s="313">
        <f>H4488</f>
        <v>0</v>
      </c>
      <c r="I4526" s="313"/>
      <c r="J4526" s="313"/>
      <c r="K4526" s="314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0"/>
      <c r="G4527" s="208"/>
      <c r="H4527" s="315">
        <f>H4489</f>
        <v>0</v>
      </c>
      <c r="I4527" s="315"/>
      <c r="J4527" s="315"/>
      <c r="K4527" s="316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7"/>
      <c r="I4528" s="317"/>
      <c r="J4528" s="317"/>
      <c r="K4528" s="318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9"/>
      <c r="K4549" s="320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1">
        <f>SUM(K4532:K4547)</f>
        <v>0</v>
      </c>
      <c r="K4550" s="32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3"/>
      <c r="K4551" s="32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0"/>
      <c r="K4553" s="320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4">
        <f>((J4550/1.11)+(K4552/1.11))*11%</f>
        <v>0</v>
      </c>
      <c r="K4554" s="325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0"/>
      <c r="K4555" s="320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6">
        <f>J4520</f>
        <v>0</v>
      </c>
      <c r="K4558" s="327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6">
        <f>J4521</f>
        <v>0</v>
      </c>
      <c r="K4559" s="327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02"/>
      <c r="I4562" s="302"/>
      <c r="J4562" s="302"/>
      <c r="K4562" s="303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6" t="s">
        <v>3</v>
      </c>
      <c r="G4563" s="17"/>
      <c r="H4563" s="304"/>
      <c r="I4563" s="304"/>
      <c r="J4563" s="304"/>
      <c r="K4563" s="305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4"/>
      <c r="E4564" s="345"/>
      <c r="F4564" s="306"/>
      <c r="G4564" s="18"/>
      <c r="H4564" s="346"/>
      <c r="I4564" s="346"/>
      <c r="J4564" s="346"/>
      <c r="K4564" s="347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6"/>
      <c r="G4565" s="18"/>
      <c r="H4565" s="348"/>
      <c r="I4565" s="348"/>
      <c r="J4565" s="348"/>
      <c r="K4565" s="349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0"/>
      <c r="I4566" s="350"/>
      <c r="J4566" s="350"/>
      <c r="K4566" s="351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3"/>
      <c r="K4587" s="307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8">
        <f>SUM(K4570:K4585)</f>
        <v>0</v>
      </c>
      <c r="K4588" s="329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0"/>
      <c r="K4589" s="330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7"/>
      <c r="K4591" s="307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1">
        <f>((J4588/1.11)+(K4590/1.11))*11%</f>
        <v>0</v>
      </c>
      <c r="K4592" s="332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7"/>
      <c r="K4593" s="307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8"/>
      <c r="K4596" s="30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8"/>
      <c r="K4597" s="30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2">
        <f>H4562</f>
        <v>0</v>
      </c>
      <c r="I4600" s="352"/>
      <c r="J4600" s="352"/>
      <c r="K4600" s="353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6" t="s">
        <v>3</v>
      </c>
      <c r="G4601" s="130"/>
      <c r="H4601" s="354"/>
      <c r="I4601" s="354"/>
      <c r="J4601" s="354"/>
      <c r="K4601" s="355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7">
        <f>D4564</f>
        <v>0</v>
      </c>
      <c r="E4602" s="358"/>
      <c r="F4602" s="356"/>
      <c r="G4602" s="131"/>
      <c r="H4602" s="359">
        <f>H4564</f>
        <v>0</v>
      </c>
      <c r="I4602" s="359"/>
      <c r="J4602" s="359"/>
      <c r="K4602" s="36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6"/>
      <c r="G4603" s="131"/>
      <c r="H4603" s="340">
        <f>H4565</f>
        <v>0</v>
      </c>
      <c r="I4603" s="340"/>
      <c r="J4603" s="340"/>
      <c r="K4603" s="341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2"/>
      <c r="I4604" s="342"/>
      <c r="J4604" s="342"/>
      <c r="K4604" s="343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5"/>
      <c r="K4625" s="361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6">
        <f>SUM(K4608:K4623)</f>
        <v>0</v>
      </c>
      <c r="K4626" s="36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2"/>
      <c r="K4627" s="362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1"/>
      <c r="K4629" s="361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3">
        <f>((J4626/1.11)+(K4628/1.11))*11%</f>
        <v>0</v>
      </c>
      <c r="K4630" s="364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1"/>
      <c r="K4631" s="361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4">
        <f>J4596</f>
        <v>0</v>
      </c>
      <c r="K4634" s="335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4">
        <f>J4597</f>
        <v>0</v>
      </c>
      <c r="K4635" s="335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36">
        <f>H4600</f>
        <v>0</v>
      </c>
      <c r="I4638" s="336"/>
      <c r="J4638" s="336"/>
      <c r="K4638" s="337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0" t="s">
        <v>3</v>
      </c>
      <c r="G4639" s="207"/>
      <c r="H4639" s="338"/>
      <c r="I4639" s="338"/>
      <c r="J4639" s="338"/>
      <c r="K4639" s="339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1">
        <f>D4602</f>
        <v>0</v>
      </c>
      <c r="E4640" s="312"/>
      <c r="F4640" s="310"/>
      <c r="G4640" s="208"/>
      <c r="H4640" s="313">
        <f>H4602</f>
        <v>0</v>
      </c>
      <c r="I4640" s="313"/>
      <c r="J4640" s="313"/>
      <c r="K4640" s="314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0"/>
      <c r="G4641" s="208"/>
      <c r="H4641" s="315">
        <f>H4603</f>
        <v>0</v>
      </c>
      <c r="I4641" s="315"/>
      <c r="J4641" s="315"/>
      <c r="K4641" s="316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7"/>
      <c r="I4642" s="317"/>
      <c r="J4642" s="317"/>
      <c r="K4642" s="318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9"/>
      <c r="K4663" s="320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1">
        <f>SUM(K4646:K4661)</f>
        <v>0</v>
      </c>
      <c r="K4664" s="32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3"/>
      <c r="K4665" s="32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0"/>
      <c r="K4667" s="320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4">
        <f>((J4664/1.11)+(K4666/1.11))*11%</f>
        <v>0</v>
      </c>
      <c r="K4668" s="325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0"/>
      <c r="K4669" s="320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6">
        <f>J4634</f>
        <v>0</v>
      </c>
      <c r="K4672" s="327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6">
        <f>J4635</f>
        <v>0</v>
      </c>
      <c r="K4673" s="327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02"/>
      <c r="I4676" s="302"/>
      <c r="J4676" s="302"/>
      <c r="K4676" s="303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6" t="s">
        <v>3</v>
      </c>
      <c r="G4677" s="17"/>
      <c r="H4677" s="304"/>
      <c r="I4677" s="304"/>
      <c r="J4677" s="304"/>
      <c r="K4677" s="305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4"/>
      <c r="E4678" s="345"/>
      <c r="F4678" s="306"/>
      <c r="G4678" s="18"/>
      <c r="H4678" s="346"/>
      <c r="I4678" s="346"/>
      <c r="J4678" s="346"/>
      <c r="K4678" s="347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6"/>
      <c r="G4679" s="18"/>
      <c r="H4679" s="348"/>
      <c r="I4679" s="348"/>
      <c r="J4679" s="348"/>
      <c r="K4679" s="349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0"/>
      <c r="I4680" s="350"/>
      <c r="J4680" s="350"/>
      <c r="K4680" s="351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3"/>
      <c r="K4701" s="307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8">
        <f>SUM(K4684:K4699)</f>
        <v>0</v>
      </c>
      <c r="K4702" s="329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0"/>
      <c r="K4703" s="330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7"/>
      <c r="K4705" s="307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1">
        <f>((J4702/1.11)+(K4704/1.11))*11%</f>
        <v>0</v>
      </c>
      <c r="K4706" s="332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7"/>
      <c r="K4707" s="307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8"/>
      <c r="K4710" s="30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8"/>
      <c r="K4711" s="30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2">
        <f>H4676</f>
        <v>0</v>
      </c>
      <c r="I4714" s="352"/>
      <c r="J4714" s="352"/>
      <c r="K4714" s="353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6" t="s">
        <v>3</v>
      </c>
      <c r="G4715" s="130"/>
      <c r="H4715" s="354"/>
      <c r="I4715" s="354"/>
      <c r="J4715" s="354"/>
      <c r="K4715" s="355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7">
        <f>D4678</f>
        <v>0</v>
      </c>
      <c r="E4716" s="358"/>
      <c r="F4716" s="356"/>
      <c r="G4716" s="131"/>
      <c r="H4716" s="359">
        <f>H4678</f>
        <v>0</v>
      </c>
      <c r="I4716" s="359"/>
      <c r="J4716" s="359"/>
      <c r="K4716" s="36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6"/>
      <c r="G4717" s="131"/>
      <c r="H4717" s="340">
        <f>H4679</f>
        <v>0</v>
      </c>
      <c r="I4717" s="340"/>
      <c r="J4717" s="340"/>
      <c r="K4717" s="341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2"/>
      <c r="I4718" s="342"/>
      <c r="J4718" s="342"/>
      <c r="K4718" s="343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5"/>
      <c r="K4739" s="361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6">
        <f>SUM(K4722:K4737)</f>
        <v>0</v>
      </c>
      <c r="K4740" s="36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2"/>
      <c r="K4741" s="362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1"/>
      <c r="K4743" s="361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3">
        <f>((J4740/1.11)+(K4742/1.11))*11%</f>
        <v>0</v>
      </c>
      <c r="K4744" s="364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1"/>
      <c r="K4745" s="361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4">
        <f>J4710</f>
        <v>0</v>
      </c>
      <c r="K4748" s="335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4">
        <f>J4711</f>
        <v>0</v>
      </c>
      <c r="K4749" s="335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36">
        <f>H4714</f>
        <v>0</v>
      </c>
      <c r="I4752" s="336"/>
      <c r="J4752" s="336"/>
      <c r="K4752" s="337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0" t="s">
        <v>3</v>
      </c>
      <c r="G4753" s="207"/>
      <c r="H4753" s="338"/>
      <c r="I4753" s="338"/>
      <c r="J4753" s="338"/>
      <c r="K4753" s="339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1">
        <f>D4716</f>
        <v>0</v>
      </c>
      <c r="E4754" s="312"/>
      <c r="F4754" s="310"/>
      <c r="G4754" s="208"/>
      <c r="H4754" s="313">
        <f>H4716</f>
        <v>0</v>
      </c>
      <c r="I4754" s="313"/>
      <c r="J4754" s="313"/>
      <c r="K4754" s="314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0"/>
      <c r="G4755" s="208"/>
      <c r="H4755" s="315">
        <f>H4717</f>
        <v>0</v>
      </c>
      <c r="I4755" s="315"/>
      <c r="J4755" s="315"/>
      <c r="K4755" s="316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7"/>
      <c r="I4756" s="317"/>
      <c r="J4756" s="317"/>
      <c r="K4756" s="318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9"/>
      <c r="K4777" s="320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1">
        <f>SUM(K4760:K4775)</f>
        <v>0</v>
      </c>
      <c r="K4778" s="32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3"/>
      <c r="K4779" s="32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0"/>
      <c r="K4781" s="320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4">
        <f>((J4778/1.11)+(K4780/1.11))*11%</f>
        <v>0</v>
      </c>
      <c r="K4782" s="325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0"/>
      <c r="K4783" s="320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6">
        <f>J4748</f>
        <v>0</v>
      </c>
      <c r="K4786" s="327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6">
        <f>J4749</f>
        <v>0</v>
      </c>
      <c r="K4787" s="327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02"/>
      <c r="I4790" s="302"/>
      <c r="J4790" s="302"/>
      <c r="K4790" s="303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6" t="s">
        <v>3</v>
      </c>
      <c r="G4791" s="17"/>
      <c r="H4791" s="304"/>
      <c r="I4791" s="304"/>
      <c r="J4791" s="304"/>
      <c r="K4791" s="305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4"/>
      <c r="E4792" s="345"/>
      <c r="F4792" s="306"/>
      <c r="G4792" s="18"/>
      <c r="H4792" s="346"/>
      <c r="I4792" s="346"/>
      <c r="J4792" s="346"/>
      <c r="K4792" s="347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6"/>
      <c r="G4793" s="18"/>
      <c r="H4793" s="348"/>
      <c r="I4793" s="348"/>
      <c r="J4793" s="348"/>
      <c r="K4793" s="349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0"/>
      <c r="I4794" s="350"/>
      <c r="J4794" s="350"/>
      <c r="K4794" s="351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3"/>
      <c r="K4815" s="307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8">
        <f>SUM(K4798:K4813)</f>
        <v>0</v>
      </c>
      <c r="K4816" s="329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0"/>
      <c r="K4817" s="330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7"/>
      <c r="K4819" s="307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1">
        <f>((J4816/1.11)+(K4818/1.11))*11%</f>
        <v>0</v>
      </c>
      <c r="K4820" s="332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7"/>
      <c r="K4821" s="307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8"/>
      <c r="K4824" s="30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8"/>
      <c r="K4825" s="30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2">
        <f>H4790</f>
        <v>0</v>
      </c>
      <c r="I4828" s="352"/>
      <c r="J4828" s="352"/>
      <c r="K4828" s="353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6" t="s">
        <v>3</v>
      </c>
      <c r="G4829" s="130"/>
      <c r="H4829" s="354"/>
      <c r="I4829" s="354"/>
      <c r="J4829" s="354"/>
      <c r="K4829" s="355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7">
        <f>D4792</f>
        <v>0</v>
      </c>
      <c r="E4830" s="358"/>
      <c r="F4830" s="356"/>
      <c r="G4830" s="131"/>
      <c r="H4830" s="359">
        <f>H4792</f>
        <v>0</v>
      </c>
      <c r="I4830" s="359"/>
      <c r="J4830" s="359"/>
      <c r="K4830" s="36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6"/>
      <c r="G4831" s="131"/>
      <c r="H4831" s="340">
        <f>H4793</f>
        <v>0</v>
      </c>
      <c r="I4831" s="340"/>
      <c r="J4831" s="340"/>
      <c r="K4831" s="341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2"/>
      <c r="I4832" s="342"/>
      <c r="J4832" s="342"/>
      <c r="K4832" s="343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5"/>
      <c r="K4853" s="361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6">
        <f>SUM(K4836:K4851)</f>
        <v>0</v>
      </c>
      <c r="K4854" s="36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2"/>
      <c r="K4855" s="362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1"/>
      <c r="K4857" s="361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3">
        <f>((J4854/1.11)+(K4856/1.11))*11%</f>
        <v>0</v>
      </c>
      <c r="K4858" s="364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1"/>
      <c r="K4859" s="361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4">
        <f>J4824</f>
        <v>0</v>
      </c>
      <c r="K4862" s="335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4">
        <f>J4825</f>
        <v>0</v>
      </c>
      <c r="K4863" s="335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36">
        <f>H4828</f>
        <v>0</v>
      </c>
      <c r="I4866" s="336"/>
      <c r="J4866" s="336"/>
      <c r="K4866" s="337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0" t="s">
        <v>3</v>
      </c>
      <c r="G4867" s="207"/>
      <c r="H4867" s="338"/>
      <c r="I4867" s="338"/>
      <c r="J4867" s="338"/>
      <c r="K4867" s="339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1">
        <f>D4830</f>
        <v>0</v>
      </c>
      <c r="E4868" s="312"/>
      <c r="F4868" s="310"/>
      <c r="G4868" s="208"/>
      <c r="H4868" s="313">
        <f>H4830</f>
        <v>0</v>
      </c>
      <c r="I4868" s="313"/>
      <c r="J4868" s="313"/>
      <c r="K4868" s="314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0"/>
      <c r="G4869" s="208"/>
      <c r="H4869" s="315">
        <f>H4831</f>
        <v>0</v>
      </c>
      <c r="I4869" s="315"/>
      <c r="J4869" s="315"/>
      <c r="K4869" s="316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7"/>
      <c r="I4870" s="317"/>
      <c r="J4870" s="317"/>
      <c r="K4870" s="318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9"/>
      <c r="K4891" s="320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1">
        <f>SUM(K4874:K4889)</f>
        <v>0</v>
      </c>
      <c r="K4892" s="32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3"/>
      <c r="K4893" s="32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0"/>
      <c r="K4895" s="320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4">
        <f>((J4892/1.11)+(K4894/1.11))*11%</f>
        <v>0</v>
      </c>
      <c r="K4896" s="325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0"/>
      <c r="K4897" s="320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6">
        <f>J4862</f>
        <v>0</v>
      </c>
      <c r="K4900" s="327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6">
        <f>J4863</f>
        <v>0</v>
      </c>
      <c r="K4901" s="327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02"/>
      <c r="I4904" s="302"/>
      <c r="J4904" s="302"/>
      <c r="K4904" s="303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6" t="s">
        <v>3</v>
      </c>
      <c r="G4905" s="17"/>
      <c r="H4905" s="304"/>
      <c r="I4905" s="304"/>
      <c r="J4905" s="304"/>
      <c r="K4905" s="305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4"/>
      <c r="E4906" s="345"/>
      <c r="F4906" s="306"/>
      <c r="G4906" s="18"/>
      <c r="H4906" s="346"/>
      <c r="I4906" s="346"/>
      <c r="J4906" s="346"/>
      <c r="K4906" s="347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6"/>
      <c r="G4907" s="18"/>
      <c r="H4907" s="348"/>
      <c r="I4907" s="348"/>
      <c r="J4907" s="348"/>
      <c r="K4907" s="349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0"/>
      <c r="I4908" s="350"/>
      <c r="J4908" s="350"/>
      <c r="K4908" s="351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3"/>
      <c r="K4929" s="307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8">
        <f>SUM(K4912:K4927)</f>
        <v>0</v>
      </c>
      <c r="K4930" s="329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0"/>
      <c r="K4931" s="330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7"/>
      <c r="K4933" s="307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1">
        <f>((J4930/1.11)+(K4932/1.11))*11%</f>
        <v>0</v>
      </c>
      <c r="K4934" s="332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7"/>
      <c r="K4935" s="307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8"/>
      <c r="K4938" s="30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8"/>
      <c r="K4939" s="30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2">
        <f>H4904</f>
        <v>0</v>
      </c>
      <c r="I4942" s="352"/>
      <c r="J4942" s="352"/>
      <c r="K4942" s="353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6" t="s">
        <v>3</v>
      </c>
      <c r="G4943" s="130"/>
      <c r="H4943" s="354"/>
      <c r="I4943" s="354"/>
      <c r="J4943" s="354"/>
      <c r="K4943" s="355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7">
        <f>D4906</f>
        <v>0</v>
      </c>
      <c r="E4944" s="358"/>
      <c r="F4944" s="356"/>
      <c r="G4944" s="131"/>
      <c r="H4944" s="359">
        <f>H4906</f>
        <v>0</v>
      </c>
      <c r="I4944" s="359"/>
      <c r="J4944" s="359"/>
      <c r="K4944" s="36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6"/>
      <c r="G4945" s="131"/>
      <c r="H4945" s="340">
        <f>H4907</f>
        <v>0</v>
      </c>
      <c r="I4945" s="340"/>
      <c r="J4945" s="340"/>
      <c r="K4945" s="341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2"/>
      <c r="I4946" s="342"/>
      <c r="J4946" s="342"/>
      <c r="K4946" s="343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5"/>
      <c r="K4967" s="361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6">
        <f>SUM(K4950:K4965)</f>
        <v>0</v>
      </c>
      <c r="K4968" s="36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2"/>
      <c r="K4969" s="362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1"/>
      <c r="K4971" s="361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3">
        <f>((J4968/1.11)+(K4970/1.11))*11%</f>
        <v>0</v>
      </c>
      <c r="K4972" s="364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1"/>
      <c r="K4973" s="361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4">
        <f>J4938</f>
        <v>0</v>
      </c>
      <c r="K4976" s="335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4">
        <f>J4939</f>
        <v>0</v>
      </c>
      <c r="K4977" s="335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36">
        <f>H4942</f>
        <v>0</v>
      </c>
      <c r="I4980" s="336"/>
      <c r="J4980" s="336"/>
      <c r="K4980" s="337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0" t="s">
        <v>3</v>
      </c>
      <c r="G4981" s="207"/>
      <c r="H4981" s="338"/>
      <c r="I4981" s="338"/>
      <c r="J4981" s="338"/>
      <c r="K4981" s="339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1">
        <f>D4944</f>
        <v>0</v>
      </c>
      <c r="E4982" s="312"/>
      <c r="F4982" s="310"/>
      <c r="G4982" s="208"/>
      <c r="H4982" s="313">
        <f>H4944</f>
        <v>0</v>
      </c>
      <c r="I4982" s="313"/>
      <c r="J4982" s="313"/>
      <c r="K4982" s="314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0"/>
      <c r="G4983" s="208"/>
      <c r="H4983" s="315">
        <f>H4945</f>
        <v>0</v>
      </c>
      <c r="I4983" s="315"/>
      <c r="J4983" s="315"/>
      <c r="K4983" s="316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7"/>
      <c r="I4984" s="317"/>
      <c r="J4984" s="317"/>
      <c r="K4984" s="318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9"/>
      <c r="K5005" s="320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1">
        <f>SUM(K4988:K5003)</f>
        <v>0</v>
      </c>
      <c r="K5006" s="32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3"/>
      <c r="K5007" s="32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0"/>
      <c r="K5009" s="320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4">
        <f>((J5006/1.11)+(K5008/1.11))*11%</f>
        <v>0</v>
      </c>
      <c r="K5010" s="325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0"/>
      <c r="K5011" s="320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6">
        <f>J4976</f>
        <v>0</v>
      </c>
      <c r="K5014" s="327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6">
        <f>J4977</f>
        <v>0</v>
      </c>
      <c r="K5015" s="327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02"/>
      <c r="I5018" s="302"/>
      <c r="J5018" s="302"/>
      <c r="K5018" s="303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6" t="s">
        <v>3</v>
      </c>
      <c r="G5019" s="17"/>
      <c r="H5019" s="304"/>
      <c r="I5019" s="304"/>
      <c r="J5019" s="304"/>
      <c r="K5019" s="305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4"/>
      <c r="E5020" s="345"/>
      <c r="F5020" s="306"/>
      <c r="G5020" s="18"/>
      <c r="H5020" s="346"/>
      <c r="I5020" s="346"/>
      <c r="J5020" s="346"/>
      <c r="K5020" s="347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6"/>
      <c r="G5021" s="18"/>
      <c r="H5021" s="348"/>
      <c r="I5021" s="348"/>
      <c r="J5021" s="348"/>
      <c r="K5021" s="349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0"/>
      <c r="I5022" s="350"/>
      <c r="J5022" s="350"/>
      <c r="K5022" s="351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3"/>
      <c r="K5043" s="307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8">
        <f>SUM(K5026:K5041)</f>
        <v>0</v>
      </c>
      <c r="K5044" s="329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0"/>
      <c r="K5045" s="330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7"/>
      <c r="K5047" s="307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1">
        <f>((J5044/1.11)+(K5046/1.11))*11%</f>
        <v>0</v>
      </c>
      <c r="K5048" s="332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7"/>
      <c r="K5049" s="307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8"/>
      <c r="K5052" s="30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8"/>
      <c r="K5053" s="30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2">
        <f>H5018</f>
        <v>0</v>
      </c>
      <c r="I5056" s="352"/>
      <c r="J5056" s="352"/>
      <c r="K5056" s="353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6" t="s">
        <v>3</v>
      </c>
      <c r="G5057" s="130"/>
      <c r="H5057" s="354"/>
      <c r="I5057" s="354"/>
      <c r="J5057" s="354"/>
      <c r="K5057" s="355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7">
        <f>D5020</f>
        <v>0</v>
      </c>
      <c r="E5058" s="358"/>
      <c r="F5058" s="356"/>
      <c r="G5058" s="131"/>
      <c r="H5058" s="359">
        <f>H5020</f>
        <v>0</v>
      </c>
      <c r="I5058" s="359"/>
      <c r="J5058" s="359"/>
      <c r="K5058" s="36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6"/>
      <c r="G5059" s="131"/>
      <c r="H5059" s="340">
        <f>H5021</f>
        <v>0</v>
      </c>
      <c r="I5059" s="340"/>
      <c r="J5059" s="340"/>
      <c r="K5059" s="341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2"/>
      <c r="I5060" s="342"/>
      <c r="J5060" s="342"/>
      <c r="K5060" s="343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5"/>
      <c r="K5081" s="361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6">
        <f>SUM(K5064:K5079)</f>
        <v>0</v>
      </c>
      <c r="K5082" s="36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2"/>
      <c r="K5083" s="362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1"/>
      <c r="K5085" s="361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3">
        <f>((J5082/1.11)+(K5084/1.11))*11%</f>
        <v>0</v>
      </c>
      <c r="K5086" s="364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1"/>
      <c r="K5087" s="361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4">
        <f>J5052</f>
        <v>0</v>
      </c>
      <c r="K5090" s="335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4">
        <f>J5053</f>
        <v>0</v>
      </c>
      <c r="K5091" s="335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36">
        <f>H5056</f>
        <v>0</v>
      </c>
      <c r="I5094" s="336"/>
      <c r="J5094" s="336"/>
      <c r="K5094" s="337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0" t="s">
        <v>3</v>
      </c>
      <c r="G5095" s="207"/>
      <c r="H5095" s="338"/>
      <c r="I5095" s="338"/>
      <c r="J5095" s="338"/>
      <c r="K5095" s="339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1">
        <f>D5058</f>
        <v>0</v>
      </c>
      <c r="E5096" s="312"/>
      <c r="F5096" s="310"/>
      <c r="G5096" s="208"/>
      <c r="H5096" s="313">
        <f>H5058</f>
        <v>0</v>
      </c>
      <c r="I5096" s="313"/>
      <c r="J5096" s="313"/>
      <c r="K5096" s="314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0"/>
      <c r="G5097" s="208"/>
      <c r="H5097" s="315">
        <f>H5059</f>
        <v>0</v>
      </c>
      <c r="I5097" s="315"/>
      <c r="J5097" s="315"/>
      <c r="K5097" s="316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7"/>
      <c r="I5098" s="317"/>
      <c r="J5098" s="317"/>
      <c r="K5098" s="318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9"/>
      <c r="K5119" s="320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1">
        <f>SUM(K5102:K5117)</f>
        <v>0</v>
      </c>
      <c r="K5120" s="32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3"/>
      <c r="K5121" s="32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0"/>
      <c r="K5123" s="320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4">
        <f>((J5120/1.11)+(K5122/1.11))*11%</f>
        <v>0</v>
      </c>
      <c r="K5124" s="325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0"/>
      <c r="K5125" s="320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6">
        <f>J5090</f>
        <v>0</v>
      </c>
      <c r="K5128" s="327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6">
        <f>J5091</f>
        <v>0</v>
      </c>
      <c r="K5129" s="327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02"/>
      <c r="I5132" s="302"/>
      <c r="J5132" s="302"/>
      <c r="K5132" s="303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6" t="s">
        <v>3</v>
      </c>
      <c r="G5133" s="17"/>
      <c r="H5133" s="304"/>
      <c r="I5133" s="304"/>
      <c r="J5133" s="304"/>
      <c r="K5133" s="305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4"/>
      <c r="E5134" s="345"/>
      <c r="F5134" s="306"/>
      <c r="G5134" s="18"/>
      <c r="H5134" s="346"/>
      <c r="I5134" s="346"/>
      <c r="J5134" s="346"/>
      <c r="K5134" s="347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6"/>
      <c r="G5135" s="18"/>
      <c r="H5135" s="348"/>
      <c r="I5135" s="348"/>
      <c r="J5135" s="348"/>
      <c r="K5135" s="349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0"/>
      <c r="I5136" s="350"/>
      <c r="J5136" s="350"/>
      <c r="K5136" s="351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3"/>
      <c r="K5157" s="307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8">
        <f>SUM(K5140:K5155)</f>
        <v>0</v>
      </c>
      <c r="K5158" s="329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0"/>
      <c r="K5159" s="330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7"/>
      <c r="K5161" s="307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1">
        <f>((J5158/1.11)+(K5160/1.11))*11%</f>
        <v>0</v>
      </c>
      <c r="K5162" s="332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7"/>
      <c r="K5163" s="307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8"/>
      <c r="K5166" s="30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8"/>
      <c r="K5167" s="30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2">
        <f>H5132</f>
        <v>0</v>
      </c>
      <c r="I5170" s="352"/>
      <c r="J5170" s="352"/>
      <c r="K5170" s="353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6" t="s">
        <v>3</v>
      </c>
      <c r="G5171" s="130"/>
      <c r="H5171" s="354"/>
      <c r="I5171" s="354"/>
      <c r="J5171" s="354"/>
      <c r="K5171" s="355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7">
        <f>D5134</f>
        <v>0</v>
      </c>
      <c r="E5172" s="358"/>
      <c r="F5172" s="356"/>
      <c r="G5172" s="131"/>
      <c r="H5172" s="359">
        <f>H5134</f>
        <v>0</v>
      </c>
      <c r="I5172" s="359"/>
      <c r="J5172" s="359"/>
      <c r="K5172" s="36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6"/>
      <c r="G5173" s="131"/>
      <c r="H5173" s="340">
        <f>H5135</f>
        <v>0</v>
      </c>
      <c r="I5173" s="340"/>
      <c r="J5173" s="340"/>
      <c r="K5173" s="341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2"/>
      <c r="I5174" s="342"/>
      <c r="J5174" s="342"/>
      <c r="K5174" s="343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5"/>
      <c r="K5195" s="361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6">
        <f>SUM(K5178:K5193)</f>
        <v>0</v>
      </c>
      <c r="K5196" s="36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2"/>
      <c r="K5197" s="362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1"/>
      <c r="K5199" s="361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3">
        <f>((J5196/1.11)+(K5198/1.11))*11%</f>
        <v>0</v>
      </c>
      <c r="K5200" s="364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1"/>
      <c r="K5201" s="361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4">
        <f>J5166</f>
        <v>0</v>
      </c>
      <c r="K5204" s="335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4">
        <f>J5167</f>
        <v>0</v>
      </c>
      <c r="K5205" s="335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36">
        <f>H5170</f>
        <v>0</v>
      </c>
      <c r="I5208" s="336"/>
      <c r="J5208" s="336"/>
      <c r="K5208" s="337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0" t="s">
        <v>3</v>
      </c>
      <c r="G5209" s="207"/>
      <c r="H5209" s="338"/>
      <c r="I5209" s="338"/>
      <c r="J5209" s="338"/>
      <c r="K5209" s="339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1">
        <f>D5172</f>
        <v>0</v>
      </c>
      <c r="E5210" s="312"/>
      <c r="F5210" s="310"/>
      <c r="G5210" s="208"/>
      <c r="H5210" s="313">
        <f>H5172</f>
        <v>0</v>
      </c>
      <c r="I5210" s="313"/>
      <c r="J5210" s="313"/>
      <c r="K5210" s="314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0"/>
      <c r="G5211" s="208"/>
      <c r="H5211" s="315">
        <f>H5173</f>
        <v>0</v>
      </c>
      <c r="I5211" s="315"/>
      <c r="J5211" s="315"/>
      <c r="K5211" s="316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7"/>
      <c r="I5212" s="317"/>
      <c r="J5212" s="317"/>
      <c r="K5212" s="318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9"/>
      <c r="K5233" s="320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1">
        <f>SUM(K5216:K5231)</f>
        <v>0</v>
      </c>
      <c r="K5234" s="32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3"/>
      <c r="K5235" s="32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0"/>
      <c r="K5237" s="320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4">
        <f>((J5234/1.11)+(K5236/1.11))*11%</f>
        <v>0</v>
      </c>
      <c r="K5238" s="325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0"/>
      <c r="K5239" s="320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6">
        <f>J5204</f>
        <v>0</v>
      </c>
      <c r="K5242" s="327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6">
        <f>J5205</f>
        <v>0</v>
      </c>
      <c r="K5243" s="327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02"/>
      <c r="I5246" s="302"/>
      <c r="J5246" s="302"/>
      <c r="K5246" s="303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6" t="s">
        <v>3</v>
      </c>
      <c r="G5247" s="17"/>
      <c r="H5247" s="304"/>
      <c r="I5247" s="304"/>
      <c r="J5247" s="304"/>
      <c r="K5247" s="305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4"/>
      <c r="E5248" s="345"/>
      <c r="F5248" s="306"/>
      <c r="G5248" s="18"/>
      <c r="H5248" s="346"/>
      <c r="I5248" s="346"/>
      <c r="J5248" s="346"/>
      <c r="K5248" s="347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6"/>
      <c r="G5249" s="18"/>
      <c r="H5249" s="348"/>
      <c r="I5249" s="348"/>
      <c r="J5249" s="348"/>
      <c r="K5249" s="349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0"/>
      <c r="I5250" s="350"/>
      <c r="J5250" s="350"/>
      <c r="K5250" s="351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3"/>
      <c r="K5271" s="307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8">
        <f>SUM(K5254:K5269)</f>
        <v>0</v>
      </c>
      <c r="K5272" s="329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0"/>
      <c r="K5273" s="330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7"/>
      <c r="K5275" s="307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1">
        <f>((J5272/1.11)+(K5274/1.11))*11%</f>
        <v>0</v>
      </c>
      <c r="K5276" s="332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7"/>
      <c r="K5277" s="307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8"/>
      <c r="K5280" s="30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8"/>
      <c r="K5281" s="30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2">
        <f>H5246</f>
        <v>0</v>
      </c>
      <c r="I5284" s="352"/>
      <c r="J5284" s="352"/>
      <c r="K5284" s="353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6" t="s">
        <v>3</v>
      </c>
      <c r="G5285" s="130"/>
      <c r="H5285" s="354"/>
      <c r="I5285" s="354"/>
      <c r="J5285" s="354"/>
      <c r="K5285" s="355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7">
        <f>D5248</f>
        <v>0</v>
      </c>
      <c r="E5286" s="358"/>
      <c r="F5286" s="356"/>
      <c r="G5286" s="131"/>
      <c r="H5286" s="359">
        <f>H5248</f>
        <v>0</v>
      </c>
      <c r="I5286" s="359"/>
      <c r="J5286" s="359"/>
      <c r="K5286" s="36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6"/>
      <c r="G5287" s="131"/>
      <c r="H5287" s="340">
        <f>H5249</f>
        <v>0</v>
      </c>
      <c r="I5287" s="340"/>
      <c r="J5287" s="340"/>
      <c r="K5287" s="341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2"/>
      <c r="I5288" s="342"/>
      <c r="J5288" s="342"/>
      <c r="K5288" s="343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5"/>
      <c r="K5309" s="361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6">
        <f>SUM(K5292:K5307)</f>
        <v>0</v>
      </c>
      <c r="K5310" s="36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2"/>
      <c r="K5311" s="362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1"/>
      <c r="K5313" s="361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3">
        <f>((J5310/1.11)+(K5312/1.11))*11%</f>
        <v>0</v>
      </c>
      <c r="K5314" s="364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1"/>
      <c r="K5315" s="361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4">
        <f>J5280</f>
        <v>0</v>
      </c>
      <c r="K5318" s="335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4">
        <f>J5281</f>
        <v>0</v>
      </c>
      <c r="K5319" s="335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36">
        <f>H5284</f>
        <v>0</v>
      </c>
      <c r="I5322" s="336"/>
      <c r="J5322" s="336"/>
      <c r="K5322" s="337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0" t="s">
        <v>3</v>
      </c>
      <c r="G5323" s="207"/>
      <c r="H5323" s="338"/>
      <c r="I5323" s="338"/>
      <c r="J5323" s="338"/>
      <c r="K5323" s="339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1">
        <f>D5286</f>
        <v>0</v>
      </c>
      <c r="E5324" s="312"/>
      <c r="F5324" s="310"/>
      <c r="G5324" s="208"/>
      <c r="H5324" s="313">
        <f>H5286</f>
        <v>0</v>
      </c>
      <c r="I5324" s="313"/>
      <c r="J5324" s="313"/>
      <c r="K5324" s="314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0"/>
      <c r="G5325" s="208"/>
      <c r="H5325" s="315">
        <f>H5287</f>
        <v>0</v>
      </c>
      <c r="I5325" s="315"/>
      <c r="J5325" s="315"/>
      <c r="K5325" s="316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7"/>
      <c r="I5326" s="317"/>
      <c r="J5326" s="317"/>
      <c r="K5326" s="318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9"/>
      <c r="K5347" s="320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1">
        <f>SUM(K5330:K5345)</f>
        <v>0</v>
      </c>
      <c r="K5348" s="32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3"/>
      <c r="K5349" s="32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0"/>
      <c r="K5351" s="320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4">
        <f>((J5348/1.11)+(K5350/1.11))*11%</f>
        <v>0</v>
      </c>
      <c r="K5352" s="325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0"/>
      <c r="K5353" s="320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6">
        <f>J5318</f>
        <v>0</v>
      </c>
      <c r="K5356" s="327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6">
        <f>J5319</f>
        <v>0</v>
      </c>
      <c r="K5357" s="327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02"/>
      <c r="I5360" s="302"/>
      <c r="J5360" s="302"/>
      <c r="K5360" s="303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6" t="s">
        <v>3</v>
      </c>
      <c r="G5361" s="17"/>
      <c r="H5361" s="304"/>
      <c r="I5361" s="304"/>
      <c r="J5361" s="304"/>
      <c r="K5361" s="305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4"/>
      <c r="E5362" s="345"/>
      <c r="F5362" s="306"/>
      <c r="G5362" s="18"/>
      <c r="H5362" s="346"/>
      <c r="I5362" s="346"/>
      <c r="J5362" s="346"/>
      <c r="K5362" s="347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6"/>
      <c r="G5363" s="18"/>
      <c r="H5363" s="348"/>
      <c r="I5363" s="348"/>
      <c r="J5363" s="348"/>
      <c r="K5363" s="349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0"/>
      <c r="I5364" s="350"/>
      <c r="J5364" s="350"/>
      <c r="K5364" s="351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3"/>
      <c r="K5385" s="307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8">
        <f>SUM(K5368:K5383)</f>
        <v>0</v>
      </c>
      <c r="K5386" s="329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0"/>
      <c r="K5387" s="330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7"/>
      <c r="K5389" s="307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1">
        <f>((J5386/1.11)+(K5388/1.11))*11%</f>
        <v>0</v>
      </c>
      <c r="K5390" s="332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7"/>
      <c r="K5391" s="307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8"/>
      <c r="K5394" s="30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8"/>
      <c r="K5395" s="30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2">
        <f>H5360</f>
        <v>0</v>
      </c>
      <c r="I5398" s="352"/>
      <c r="J5398" s="352"/>
      <c r="K5398" s="353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6" t="s">
        <v>3</v>
      </c>
      <c r="G5399" s="130"/>
      <c r="H5399" s="354"/>
      <c r="I5399" s="354"/>
      <c r="J5399" s="354"/>
      <c r="K5399" s="355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7">
        <f>D5362</f>
        <v>0</v>
      </c>
      <c r="E5400" s="358"/>
      <c r="F5400" s="356"/>
      <c r="G5400" s="131"/>
      <c r="H5400" s="359">
        <f>H5362</f>
        <v>0</v>
      </c>
      <c r="I5400" s="359"/>
      <c r="J5400" s="359"/>
      <c r="K5400" s="36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6"/>
      <c r="G5401" s="131"/>
      <c r="H5401" s="340">
        <f>H5363</f>
        <v>0</v>
      </c>
      <c r="I5401" s="340"/>
      <c r="J5401" s="340"/>
      <c r="K5401" s="341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2"/>
      <c r="I5402" s="342"/>
      <c r="J5402" s="342"/>
      <c r="K5402" s="343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5"/>
      <c r="K5423" s="361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6">
        <f>SUM(K5406:K5421)</f>
        <v>0</v>
      </c>
      <c r="K5424" s="36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2"/>
      <c r="K5425" s="362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1"/>
      <c r="K5427" s="361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3">
        <f>((J5424/1.11)+(K5426/1.11))*11%</f>
        <v>0</v>
      </c>
      <c r="K5428" s="364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1"/>
      <c r="K5429" s="361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4">
        <f>J5394</f>
        <v>0</v>
      </c>
      <c r="K5432" s="335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4">
        <f>J5395</f>
        <v>0</v>
      </c>
      <c r="K5433" s="335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36">
        <f>H5398</f>
        <v>0</v>
      </c>
      <c r="I5436" s="336"/>
      <c r="J5436" s="336"/>
      <c r="K5436" s="337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0" t="s">
        <v>3</v>
      </c>
      <c r="G5437" s="207"/>
      <c r="H5437" s="338"/>
      <c r="I5437" s="338"/>
      <c r="J5437" s="338"/>
      <c r="K5437" s="339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1">
        <f>D5400</f>
        <v>0</v>
      </c>
      <c r="E5438" s="312"/>
      <c r="F5438" s="310"/>
      <c r="G5438" s="208"/>
      <c r="H5438" s="313">
        <f>H5400</f>
        <v>0</v>
      </c>
      <c r="I5438" s="313"/>
      <c r="J5438" s="313"/>
      <c r="K5438" s="314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0"/>
      <c r="G5439" s="208"/>
      <c r="H5439" s="315">
        <f>H5401</f>
        <v>0</v>
      </c>
      <c r="I5439" s="315"/>
      <c r="J5439" s="315"/>
      <c r="K5439" s="316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7"/>
      <c r="I5440" s="317"/>
      <c r="J5440" s="317"/>
      <c r="K5440" s="318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9"/>
      <c r="K5461" s="320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1">
        <f>SUM(K5444:K5459)</f>
        <v>0</v>
      </c>
      <c r="K5462" s="32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3"/>
      <c r="K5463" s="32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0"/>
      <c r="K5465" s="320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4">
        <f>((J5462/1.11)+(K5464/1.11))*11%</f>
        <v>0</v>
      </c>
      <c r="K5466" s="325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0"/>
      <c r="K5467" s="320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6">
        <f>J5432</f>
        <v>0</v>
      </c>
      <c r="K5470" s="327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6">
        <f>J5433</f>
        <v>0</v>
      </c>
      <c r="K5471" s="327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02"/>
      <c r="I5474" s="302"/>
      <c r="J5474" s="302"/>
      <c r="K5474" s="303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6" t="s">
        <v>3</v>
      </c>
      <c r="G5475" s="17"/>
      <c r="H5475" s="304"/>
      <c r="I5475" s="304"/>
      <c r="J5475" s="304"/>
      <c r="K5475" s="305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4"/>
      <c r="E5476" s="345"/>
      <c r="F5476" s="306"/>
      <c r="G5476" s="18"/>
      <c r="H5476" s="346"/>
      <c r="I5476" s="346"/>
      <c r="J5476" s="346"/>
      <c r="K5476" s="347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6"/>
      <c r="G5477" s="18"/>
      <c r="H5477" s="348"/>
      <c r="I5477" s="348"/>
      <c r="J5477" s="348"/>
      <c r="K5477" s="349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0"/>
      <c r="I5478" s="350"/>
      <c r="J5478" s="350"/>
      <c r="K5478" s="351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3"/>
      <c r="K5499" s="307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8">
        <f>SUM(K5482:K5497)</f>
        <v>0</v>
      </c>
      <c r="K5500" s="329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0"/>
      <c r="K5501" s="330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7"/>
      <c r="K5503" s="307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1">
        <f>((J5500/1.11)+(K5502/1.11))*11%</f>
        <v>0</v>
      </c>
      <c r="K5504" s="332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7"/>
      <c r="K5505" s="307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8"/>
      <c r="K5508" s="30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8"/>
      <c r="K5509" s="30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2">
        <f>H5474</f>
        <v>0</v>
      </c>
      <c r="I5512" s="352"/>
      <c r="J5512" s="352"/>
      <c r="K5512" s="353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6" t="s">
        <v>3</v>
      </c>
      <c r="G5513" s="130"/>
      <c r="H5513" s="354"/>
      <c r="I5513" s="354"/>
      <c r="J5513" s="354"/>
      <c r="K5513" s="355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7">
        <f>D5476</f>
        <v>0</v>
      </c>
      <c r="E5514" s="358"/>
      <c r="F5514" s="356"/>
      <c r="G5514" s="131"/>
      <c r="H5514" s="359">
        <f>H5476</f>
        <v>0</v>
      </c>
      <c r="I5514" s="359"/>
      <c r="J5514" s="359"/>
      <c r="K5514" s="36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6"/>
      <c r="G5515" s="131"/>
      <c r="H5515" s="340">
        <f>H5477</f>
        <v>0</v>
      </c>
      <c r="I5515" s="340"/>
      <c r="J5515" s="340"/>
      <c r="K5515" s="341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2"/>
      <c r="I5516" s="342"/>
      <c r="J5516" s="342"/>
      <c r="K5516" s="343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5"/>
      <c r="K5537" s="361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6">
        <f>SUM(K5520:K5535)</f>
        <v>0</v>
      </c>
      <c r="K5538" s="36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2"/>
      <c r="K5539" s="362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1"/>
      <c r="K5541" s="361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3">
        <f>((J5538/1.11)+(K5540/1.11))*11%</f>
        <v>0</v>
      </c>
      <c r="K5542" s="364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1"/>
      <c r="K5543" s="361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4">
        <f>J5508</f>
        <v>0</v>
      </c>
      <c r="K5546" s="335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4">
        <f>J5509</f>
        <v>0</v>
      </c>
      <c r="K5547" s="335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36">
        <f>H5512</f>
        <v>0</v>
      </c>
      <c r="I5550" s="336"/>
      <c r="J5550" s="336"/>
      <c r="K5550" s="337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0" t="s">
        <v>3</v>
      </c>
      <c r="G5551" s="207"/>
      <c r="H5551" s="338"/>
      <c r="I5551" s="338"/>
      <c r="J5551" s="338"/>
      <c r="K5551" s="339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1">
        <f>D5514</f>
        <v>0</v>
      </c>
      <c r="E5552" s="312"/>
      <c r="F5552" s="310"/>
      <c r="G5552" s="208"/>
      <c r="H5552" s="313">
        <f>H5514</f>
        <v>0</v>
      </c>
      <c r="I5552" s="313"/>
      <c r="J5552" s="313"/>
      <c r="K5552" s="314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0"/>
      <c r="G5553" s="208"/>
      <c r="H5553" s="315">
        <f>H5515</f>
        <v>0</v>
      </c>
      <c r="I5553" s="315"/>
      <c r="J5553" s="315"/>
      <c r="K5553" s="316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7"/>
      <c r="I5554" s="317"/>
      <c r="J5554" s="317"/>
      <c r="K5554" s="318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9"/>
      <c r="K5575" s="320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1">
        <f>SUM(K5558:K5573)</f>
        <v>0</v>
      </c>
      <c r="K5576" s="32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3"/>
      <c r="K5577" s="32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0"/>
      <c r="K5579" s="320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4">
        <f>((J5576/1.11)+(K5578/1.11))*11%</f>
        <v>0</v>
      </c>
      <c r="K5580" s="325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0"/>
      <c r="K5581" s="320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6">
        <f>J5546</f>
        <v>0</v>
      </c>
      <c r="K5584" s="327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6">
        <f>J5547</f>
        <v>0</v>
      </c>
      <c r="K5585" s="327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02"/>
      <c r="I5588" s="302"/>
      <c r="J5588" s="302"/>
      <c r="K5588" s="303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6" t="s">
        <v>3</v>
      </c>
      <c r="G5589" s="17"/>
      <c r="H5589" s="304"/>
      <c r="I5589" s="304"/>
      <c r="J5589" s="304"/>
      <c r="K5589" s="305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4"/>
      <c r="E5590" s="345"/>
      <c r="F5590" s="306"/>
      <c r="G5590" s="18"/>
      <c r="H5590" s="346"/>
      <c r="I5590" s="346"/>
      <c r="J5590" s="346"/>
      <c r="K5590" s="347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6"/>
      <c r="G5591" s="18"/>
      <c r="H5591" s="348"/>
      <c r="I5591" s="348"/>
      <c r="J5591" s="348"/>
      <c r="K5591" s="349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0"/>
      <c r="I5592" s="350"/>
      <c r="J5592" s="350"/>
      <c r="K5592" s="351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3"/>
      <c r="K5613" s="307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8">
        <f>SUM(K5596:K5611)</f>
        <v>0</v>
      </c>
      <c r="K5614" s="329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0"/>
      <c r="K5615" s="330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7"/>
      <c r="K5617" s="307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1">
        <f>((J5614/1.11)+(K5616/1.11))*11%</f>
        <v>0</v>
      </c>
      <c r="K5618" s="332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7"/>
      <c r="K5619" s="307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8"/>
      <c r="K5622" s="30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8"/>
      <c r="K5623" s="30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2">
        <f>H5588</f>
        <v>0</v>
      </c>
      <c r="I5626" s="352"/>
      <c r="J5626" s="352"/>
      <c r="K5626" s="353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6" t="s">
        <v>3</v>
      </c>
      <c r="G5627" s="130"/>
      <c r="H5627" s="354"/>
      <c r="I5627" s="354"/>
      <c r="J5627" s="354"/>
      <c r="K5627" s="355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7">
        <f>D5590</f>
        <v>0</v>
      </c>
      <c r="E5628" s="358"/>
      <c r="F5628" s="356"/>
      <c r="G5628" s="131"/>
      <c r="H5628" s="359">
        <f>H5590</f>
        <v>0</v>
      </c>
      <c r="I5628" s="359"/>
      <c r="J5628" s="359"/>
      <c r="K5628" s="36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6"/>
      <c r="G5629" s="131"/>
      <c r="H5629" s="340">
        <f>H5591</f>
        <v>0</v>
      </c>
      <c r="I5629" s="340"/>
      <c r="J5629" s="340"/>
      <c r="K5629" s="341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2"/>
      <c r="I5630" s="342"/>
      <c r="J5630" s="342"/>
      <c r="K5630" s="343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5"/>
      <c r="K5651" s="361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6">
        <f>SUM(K5634:K5649)</f>
        <v>0</v>
      </c>
      <c r="K5652" s="36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2"/>
      <c r="K5653" s="362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1"/>
      <c r="K5655" s="361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3">
        <f>((J5652/1.11)+(K5654/1.11))*11%</f>
        <v>0</v>
      </c>
      <c r="K5656" s="364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1"/>
      <c r="K5657" s="361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4">
        <f>J5622</f>
        <v>0</v>
      </c>
      <c r="K5660" s="335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4">
        <f>J5623</f>
        <v>0</v>
      </c>
      <c r="K5661" s="335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36">
        <f>H5626</f>
        <v>0</v>
      </c>
      <c r="I5664" s="336"/>
      <c r="J5664" s="336"/>
      <c r="K5664" s="337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0" t="s">
        <v>3</v>
      </c>
      <c r="G5665" s="207"/>
      <c r="H5665" s="338"/>
      <c r="I5665" s="338"/>
      <c r="J5665" s="338"/>
      <c r="K5665" s="339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1">
        <f>D5628</f>
        <v>0</v>
      </c>
      <c r="E5666" s="312"/>
      <c r="F5666" s="310"/>
      <c r="G5666" s="208"/>
      <c r="H5666" s="313">
        <f>H5628</f>
        <v>0</v>
      </c>
      <c r="I5666" s="313"/>
      <c r="J5666" s="313"/>
      <c r="K5666" s="314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0"/>
      <c r="G5667" s="208"/>
      <c r="H5667" s="315">
        <f>H5629</f>
        <v>0</v>
      </c>
      <c r="I5667" s="315"/>
      <c r="J5667" s="315"/>
      <c r="K5667" s="316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7"/>
      <c r="I5668" s="317"/>
      <c r="J5668" s="317"/>
      <c r="K5668" s="318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9"/>
      <c r="K5689" s="320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1">
        <f>SUM(K5672:K5687)</f>
        <v>0</v>
      </c>
      <c r="K5690" s="32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3"/>
      <c r="K5691" s="32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0"/>
      <c r="K5693" s="320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4">
        <f>((J5690/1.11)+(K5692/1.11))*11%</f>
        <v>0</v>
      </c>
      <c r="K5694" s="325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0"/>
      <c r="K5695" s="320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6">
        <f>J5660</f>
        <v>0</v>
      </c>
      <c r="K5698" s="327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6">
        <f>J5661</f>
        <v>0</v>
      </c>
      <c r="K5699" s="327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223"/>
  <sheetViews>
    <sheetView topLeftCell="A257" zoomScaleNormal="100" workbookViewId="0">
      <selection activeCell="J264" sqref="J264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" si="0">D9*B9</f>
        <v>2952000</v>
      </c>
      <c r="F9" s="81"/>
      <c r="G9" s="82">
        <f t="shared" ref="G9" si="1">E9/1.11</f>
        <v>2659459.4594594594</v>
      </c>
      <c r="H9" s="83">
        <f t="shared" ref="H9" si="2">G9*11%</f>
        <v>292540.54054054053</v>
      </c>
      <c r="I9" s="83">
        <f t="shared" ref="I9" si="3">G9/B9</f>
        <v>132972.97297297296</v>
      </c>
      <c r="J9" s="103">
        <f t="shared" ref="J9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4937837.8378378376</v>
      </c>
      <c r="H14" s="108">
        <f>H5+H11</f>
        <v>543162.16216216213</v>
      </c>
      <c r="I14" s="107"/>
      <c r="J14" s="109">
        <f>H6+H12</f>
        <v>5481000</v>
      </c>
    </row>
    <row r="16" spans="1:10" ht="12.75" customHeight="1" x14ac:dyDescent="0.25">
      <c r="A16" s="94" t="s">
        <v>1</v>
      </c>
      <c r="B16" s="95">
        <f>Invoice!E116</f>
        <v>23050002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480</v>
      </c>
      <c r="C18" s="88" t="str">
        <f>Invoice!E124</f>
        <v>HIGHLIGHTER / STABILO KENKO HL-100 KUNING</v>
      </c>
      <c r="D18" s="89">
        <f>Invoice!H124</f>
        <v>3050</v>
      </c>
      <c r="E18" s="81">
        <f>D18*B18</f>
        <v>1464000</v>
      </c>
      <c r="F18" s="81"/>
      <c r="G18" s="82">
        <f>E18/1.11</f>
        <v>1318918.9189189188</v>
      </c>
      <c r="H18" s="83">
        <f>G18*11%</f>
        <v>145081.08108108107</v>
      </c>
      <c r="I18" s="83">
        <f>G18/B18</f>
        <v>2747.7477477477473</v>
      </c>
      <c r="J18" s="103">
        <f>H18/B18</f>
        <v>302.25225225225222</v>
      </c>
    </row>
    <row r="19" spans="1:10" ht="12.75" customHeight="1" x14ac:dyDescent="0.25">
      <c r="A19" s="101"/>
      <c r="D19" s="81"/>
      <c r="E19" s="81">
        <f>(E18*Invoice!I124)+((E18-(E18*Invoice!I124))*Invoice!J124)</f>
        <v>197640</v>
      </c>
      <c r="F19" s="81"/>
      <c r="G19" s="90">
        <f>E19/1.11</f>
        <v>178054.05405405402</v>
      </c>
      <c r="H19" s="91">
        <f>G19*11%</f>
        <v>19585.945945945943</v>
      </c>
      <c r="I19" s="91">
        <f>G19/B18</f>
        <v>370.94594594594588</v>
      </c>
      <c r="J19" s="104">
        <f>H19/B18</f>
        <v>40.804054054054049</v>
      </c>
    </row>
    <row r="20" spans="1:10" ht="12.75" customHeight="1" x14ac:dyDescent="0.25">
      <c r="A20" s="101"/>
      <c r="D20" s="81" t="s">
        <v>23</v>
      </c>
      <c r="E20" s="81">
        <f>E18-E19</f>
        <v>1266360</v>
      </c>
      <c r="F20" s="81"/>
      <c r="G20" s="82">
        <f>G18-G19</f>
        <v>1140864.8648648649</v>
      </c>
      <c r="H20" s="82">
        <f>H18-H19</f>
        <v>125495.13513513512</v>
      </c>
      <c r="I20" s="82">
        <f>I18-I19</f>
        <v>2376.8018018018015</v>
      </c>
      <c r="J20" s="105">
        <f>J18-J19</f>
        <v>261.44819819819816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1266360</v>
      </c>
      <c r="I21" s="83"/>
      <c r="J21" s="103"/>
    </row>
    <row r="22" spans="1:10" ht="12.75" customHeight="1" x14ac:dyDescent="0.25">
      <c r="A22" s="101"/>
      <c r="C22" s="88"/>
      <c r="D22" s="89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1140864.8648648649</v>
      </c>
      <c r="H23" s="108">
        <f>H20</f>
        <v>125495.13513513512</v>
      </c>
      <c r="I23" s="107"/>
      <c r="J23" s="109">
        <f>H21</f>
        <v>1266360</v>
      </c>
    </row>
    <row r="25" spans="1:10" ht="12.75" customHeight="1" x14ac:dyDescent="0.25">
      <c r="A25" s="94" t="s">
        <v>1</v>
      </c>
      <c r="B25" s="95">
        <f>Invoice!E230</f>
        <v>23050003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60</v>
      </c>
      <c r="C27" s="88" t="str">
        <f>Invoice!E238</f>
        <v>BINDER CLIP JOYKO 105</v>
      </c>
      <c r="D27" s="89">
        <f>Invoice!H238</f>
        <v>27600</v>
      </c>
      <c r="E27" s="81">
        <f>D27*B27</f>
        <v>1656000</v>
      </c>
      <c r="F27" s="81"/>
      <c r="G27" s="82">
        <f>E27/1.11</f>
        <v>1491891.8918918918</v>
      </c>
      <c r="H27" s="83">
        <f>G27*11%</f>
        <v>164108.10810810811</v>
      </c>
      <c r="I27" s="83">
        <f>G27/B27</f>
        <v>24864.864864864863</v>
      </c>
      <c r="J27" s="103">
        <f>H27/B27</f>
        <v>2735.135135135135</v>
      </c>
    </row>
    <row r="28" spans="1:10" ht="12.75" customHeight="1" x14ac:dyDescent="0.25">
      <c r="A28" s="101"/>
      <c r="D28" s="81"/>
      <c r="E28" s="81">
        <f>(E27*Invoice!I238)+((E27-(E27*Invoice!I238))*Invoice!J238)</f>
        <v>165600</v>
      </c>
      <c r="F28" s="81"/>
      <c r="G28" s="90">
        <f>E28/1.11</f>
        <v>149189.18918918917</v>
      </c>
      <c r="H28" s="91">
        <f>G28*11%</f>
        <v>16410.81081081081</v>
      </c>
      <c r="I28" s="91">
        <f>G28/B27</f>
        <v>2486.4864864864862</v>
      </c>
      <c r="J28" s="104">
        <f>H28/B27</f>
        <v>273.51351351351349</v>
      </c>
    </row>
    <row r="29" spans="1:10" ht="12.75" customHeight="1" x14ac:dyDescent="0.25">
      <c r="A29" s="101"/>
      <c r="D29" s="81" t="s">
        <v>23</v>
      </c>
      <c r="E29" s="81">
        <f>E27-E28</f>
        <v>1490400</v>
      </c>
      <c r="F29" s="81"/>
      <c r="G29" s="82">
        <f>G27-G28</f>
        <v>1342702.7027027027</v>
      </c>
      <c r="H29" s="82">
        <f>H27-H28</f>
        <v>147697.29729729731</v>
      </c>
      <c r="I29" s="82">
        <f>I27-I28</f>
        <v>22378.378378378377</v>
      </c>
      <c r="J29" s="105">
        <f>J27-J28</f>
        <v>2461.6216216216217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1490400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50</v>
      </c>
      <c r="C33" s="88" t="str">
        <f>Invoice!E239</f>
        <v>BINDER CLIP JOYKO 107</v>
      </c>
      <c r="D33" s="89">
        <f>Invoice!H239</f>
        <v>31200</v>
      </c>
      <c r="E33" s="81">
        <f t="shared" ref="E33:E51" si="5">D33*B33</f>
        <v>1560000</v>
      </c>
      <c r="F33" s="81"/>
      <c r="G33" s="82">
        <f t="shared" ref="G33:G51" si="6">E33/1.11</f>
        <v>1405405.4054054052</v>
      </c>
      <c r="H33" s="83">
        <f t="shared" ref="H33:H51" si="7">G33*11%</f>
        <v>154594.59459459459</v>
      </c>
      <c r="I33" s="83">
        <f t="shared" ref="I33:I51" si="8">G33/B33</f>
        <v>28108.108108108103</v>
      </c>
      <c r="J33" s="103">
        <f t="shared" ref="J33:J51" si="9">H33/B33</f>
        <v>3091.8918918918916</v>
      </c>
    </row>
    <row r="34" spans="1:10" ht="12.75" customHeight="1" x14ac:dyDescent="0.25">
      <c r="A34" s="101"/>
      <c r="D34" s="81"/>
      <c r="E34" s="81">
        <f>(E33*Invoice!I239)+((E33-(E33*Invoice!I239))*Invoice!J239)</f>
        <v>156000</v>
      </c>
      <c r="F34" s="81"/>
      <c r="G34" s="90">
        <f>E34/1.11</f>
        <v>140540.54054054053</v>
      </c>
      <c r="H34" s="91">
        <f>G34*11%</f>
        <v>15459.459459459458</v>
      </c>
      <c r="I34" s="91">
        <f>G34/B33</f>
        <v>2810.8108108108108</v>
      </c>
      <c r="J34" s="104">
        <f>H34/B33</f>
        <v>309.18918918918916</v>
      </c>
    </row>
    <row r="35" spans="1:10" ht="12.75" customHeight="1" x14ac:dyDescent="0.25">
      <c r="A35" s="101"/>
      <c r="D35" s="81" t="s">
        <v>23</v>
      </c>
      <c r="E35" s="81">
        <f>E33-E34</f>
        <v>1404000</v>
      </c>
      <c r="F35" s="81"/>
      <c r="G35" s="82">
        <f>G33-G34</f>
        <v>1264864.8648648646</v>
      </c>
      <c r="H35" s="82">
        <f>H33-H34</f>
        <v>139135.13513513512</v>
      </c>
      <c r="I35" s="82">
        <f>I33-I34</f>
        <v>25297.297297297293</v>
      </c>
      <c r="J35" s="105">
        <f>J33-J34</f>
        <v>2782.7027027027025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1403999.9999999998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3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Invoice!B240</f>
        <v>20</v>
      </c>
      <c r="C39" s="88" t="str">
        <f>Invoice!E240</f>
        <v>BINDER CLIP JOYKO 155</v>
      </c>
      <c r="D39" s="89">
        <f>Invoice!H240</f>
        <v>67800</v>
      </c>
      <c r="E39" s="81">
        <f t="shared" si="5"/>
        <v>1356000</v>
      </c>
      <c r="F39" s="81"/>
      <c r="G39" s="82">
        <f t="shared" si="6"/>
        <v>1221621.6216216215</v>
      </c>
      <c r="H39" s="83">
        <f t="shared" si="7"/>
        <v>134378.37837837837</v>
      </c>
      <c r="I39" s="83">
        <f t="shared" si="8"/>
        <v>61081.08108108108</v>
      </c>
      <c r="J39" s="103">
        <f t="shared" si="9"/>
        <v>6718.9189189189183</v>
      </c>
    </row>
    <row r="40" spans="1:10" ht="12.75" customHeight="1" x14ac:dyDescent="0.25">
      <c r="A40" s="101"/>
      <c r="D40" s="81"/>
      <c r="E40" s="81">
        <f>(E39*Invoice!I240)+((E39-(E39*Invoice!I240))*Invoice!J240)</f>
        <v>135600</v>
      </c>
      <c r="F40" s="81"/>
      <c r="G40" s="90">
        <f>E40/1.11</f>
        <v>122162.16216216215</v>
      </c>
      <c r="H40" s="91">
        <f>G40*11%</f>
        <v>13437.837837837837</v>
      </c>
      <c r="I40" s="91">
        <f>G40/B39</f>
        <v>6108.1081081081074</v>
      </c>
      <c r="J40" s="104">
        <f>H40/B39</f>
        <v>671.89189189189187</v>
      </c>
    </row>
    <row r="41" spans="1:10" ht="12.75" customHeight="1" x14ac:dyDescent="0.25">
      <c r="A41" s="101"/>
      <c r="D41" s="81" t="s">
        <v>23</v>
      </c>
      <c r="E41" s="81">
        <f>E39-E40</f>
        <v>1220400</v>
      </c>
      <c r="F41" s="81"/>
      <c r="G41" s="82">
        <f>G39-G40</f>
        <v>1099459.4594594594</v>
      </c>
      <c r="H41" s="82">
        <f>H39-H40</f>
        <v>120940.54054054053</v>
      </c>
      <c r="I41" s="82">
        <f>I39-I40</f>
        <v>54972.972972972973</v>
      </c>
      <c r="J41" s="105">
        <f>J39-J40</f>
        <v>6047.0270270270266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1220400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4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Invoice!B241</f>
        <v>20</v>
      </c>
      <c r="C45" s="88" t="str">
        <f>Invoice!E241</f>
        <v>LABEL HARGA KENKO 6001-2R (1 LINE) isi 10 rol</v>
      </c>
      <c r="D45" s="89">
        <f>Invoice!H241</f>
        <v>21000</v>
      </c>
      <c r="E45" s="81">
        <f t="shared" si="5"/>
        <v>420000</v>
      </c>
      <c r="F45" s="81"/>
      <c r="G45" s="82">
        <f t="shared" si="6"/>
        <v>378378.37837837834</v>
      </c>
      <c r="H45" s="83">
        <f t="shared" si="7"/>
        <v>41621.62162162162</v>
      </c>
      <c r="I45" s="83">
        <f t="shared" si="8"/>
        <v>18918.918918918916</v>
      </c>
      <c r="J45" s="103">
        <f t="shared" si="9"/>
        <v>2081.0810810810808</v>
      </c>
    </row>
    <row r="46" spans="1:10" ht="12.75" customHeight="1" x14ac:dyDescent="0.25">
      <c r="A46" s="101"/>
      <c r="D46" s="81"/>
      <c r="E46" s="81">
        <f>(E45*Invoice!I241)+((E45-(E45*Invoice!I241))*Invoice!J241)</f>
        <v>42000</v>
      </c>
      <c r="F46" s="81"/>
      <c r="G46" s="90">
        <f>E46/1.11</f>
        <v>37837.837837837833</v>
      </c>
      <c r="H46" s="91">
        <f>G46*11%</f>
        <v>4162.1621621621616</v>
      </c>
      <c r="I46" s="91">
        <f>G46/B45</f>
        <v>1891.8918918918916</v>
      </c>
      <c r="J46" s="104">
        <f>H46/B45</f>
        <v>208.10810810810807</v>
      </c>
    </row>
    <row r="47" spans="1:10" ht="12.75" customHeight="1" x14ac:dyDescent="0.25">
      <c r="A47" s="101"/>
      <c r="D47" s="81" t="s">
        <v>23</v>
      </c>
      <c r="E47" s="81">
        <f>E45-E46</f>
        <v>378000</v>
      </c>
      <c r="F47" s="81"/>
      <c r="G47" s="82">
        <f>G45-G46</f>
        <v>340540.54054054053</v>
      </c>
      <c r="H47" s="82">
        <f>H45-H46</f>
        <v>37459.45945945946</v>
      </c>
      <c r="I47" s="82">
        <f>I45-I46</f>
        <v>17027.027027027027</v>
      </c>
      <c r="J47" s="105">
        <f>J45-J46</f>
        <v>1872.9729729729727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378000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5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Invoice!B242</f>
        <v>54</v>
      </c>
      <c r="C51" s="88" t="str">
        <f>Invoice!E242</f>
        <v>PUNCH KENKO NO. 30</v>
      </c>
      <c r="D51" s="89">
        <f>Invoice!H242</f>
        <v>13000</v>
      </c>
      <c r="E51" s="81">
        <f t="shared" si="5"/>
        <v>702000</v>
      </c>
      <c r="F51" s="81"/>
      <c r="G51" s="82">
        <f t="shared" si="6"/>
        <v>632432.43243243243</v>
      </c>
      <c r="H51" s="83">
        <f t="shared" si="7"/>
        <v>69567.567567567574</v>
      </c>
      <c r="I51" s="83">
        <f t="shared" si="8"/>
        <v>11711.711711711712</v>
      </c>
      <c r="J51" s="103">
        <f t="shared" si="9"/>
        <v>1288.2882882882884</v>
      </c>
    </row>
    <row r="52" spans="1:10" ht="12.75" customHeight="1" x14ac:dyDescent="0.25">
      <c r="A52" s="101"/>
      <c r="D52" s="81"/>
      <c r="E52" s="81">
        <f>(E51*Invoice!I242)+((E51-(E51*Invoice!I242))*Invoice!J242)</f>
        <v>70200</v>
      </c>
      <c r="F52" s="81"/>
      <c r="G52" s="90">
        <f>E52/1.11</f>
        <v>63243.24324324324</v>
      </c>
      <c r="H52" s="91">
        <f>G52*11%</f>
        <v>6956.7567567567567</v>
      </c>
      <c r="I52" s="91">
        <f>G52/B51</f>
        <v>1171.1711711711712</v>
      </c>
      <c r="J52" s="104">
        <f>H52/B51</f>
        <v>128.82882882882882</v>
      </c>
    </row>
    <row r="53" spans="1:10" ht="12.75" customHeight="1" x14ac:dyDescent="0.25">
      <c r="A53" s="101"/>
      <c r="D53" s="81" t="s">
        <v>23</v>
      </c>
      <c r="E53" s="81">
        <f>E51-E52</f>
        <v>631800</v>
      </c>
      <c r="F53" s="81"/>
      <c r="G53" s="82">
        <f>G51-G52</f>
        <v>569189.18918918923</v>
      </c>
      <c r="H53" s="82">
        <f>H51-H52</f>
        <v>62610.810810810814</v>
      </c>
      <c r="I53" s="82">
        <f>I51-I52</f>
        <v>10540.540540540542</v>
      </c>
      <c r="J53" s="105">
        <f>J51-J52</f>
        <v>1159.4594594594596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631800</v>
      </c>
      <c r="I54" s="83"/>
      <c r="J54" s="103"/>
    </row>
    <row r="55" spans="1:10" ht="12.75" customHeight="1" x14ac:dyDescent="0.25">
      <c r="A55" s="101"/>
      <c r="C55" s="88"/>
      <c r="D55" s="89"/>
      <c r="E55" s="81"/>
      <c r="F55" s="81"/>
      <c r="G55" s="82"/>
      <c r="H55" s="83"/>
      <c r="I55" s="83"/>
      <c r="J55" s="103"/>
    </row>
    <row r="56" spans="1:10" ht="12.75" customHeight="1" x14ac:dyDescent="0.25">
      <c r="A56" s="106"/>
      <c r="B56" s="107"/>
      <c r="C56" s="107"/>
      <c r="D56" s="107"/>
      <c r="E56" s="107"/>
      <c r="F56" s="107"/>
      <c r="G56" s="108">
        <f>G29+G35+G41+G47+G53</f>
        <v>4616756.7567567565</v>
      </c>
      <c r="H56" s="108">
        <f>H29+H35+H41+H47+H53</f>
        <v>507843.24324324325</v>
      </c>
      <c r="I56" s="107"/>
      <c r="J56" s="109">
        <f>H30+H36+H42+H48+H54</f>
        <v>5124600</v>
      </c>
    </row>
    <row r="58" spans="1:10" ht="12.75" customHeight="1" x14ac:dyDescent="0.25">
      <c r="A58" s="94" t="s">
        <v>1</v>
      </c>
      <c r="B58" s="95">
        <f>Invoice!E344</f>
        <v>23050004</v>
      </c>
      <c r="C58" s="96"/>
      <c r="D58" s="97"/>
      <c r="E58" s="97"/>
      <c r="F58" s="97"/>
      <c r="G58" s="98"/>
      <c r="H58" s="99"/>
      <c r="I58" s="99"/>
      <c r="J58" s="100"/>
    </row>
    <row r="59" spans="1:10" ht="12.75" customHeight="1" x14ac:dyDescent="0.25">
      <c r="A59" s="101">
        <v>1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Invoice!B352</f>
        <v>576</v>
      </c>
      <c r="C60" s="88" t="str">
        <f>Invoice!E352</f>
        <v>GEL PEN KENKO HI-TECH-H 0.28 MM HITAM</v>
      </c>
      <c r="D60" s="89">
        <f>Invoice!H352</f>
        <v>39000</v>
      </c>
      <c r="E60" s="81">
        <f>D60*B60</f>
        <v>22464000</v>
      </c>
      <c r="F60" s="81"/>
      <c r="G60" s="82">
        <f>E60/1.11</f>
        <v>20237837.837837838</v>
      </c>
      <c r="H60" s="83">
        <f>G60*11%</f>
        <v>2226162.1621621624</v>
      </c>
      <c r="I60" s="83">
        <f>G60/B60</f>
        <v>35135.135135135133</v>
      </c>
      <c r="J60" s="103">
        <f>H60/B60</f>
        <v>3864.864864864865</v>
      </c>
    </row>
    <row r="61" spans="1:10" ht="12.75" customHeight="1" x14ac:dyDescent="0.25">
      <c r="A61" s="101"/>
      <c r="D61" s="81"/>
      <c r="E61" s="81">
        <f>(E60*Invoice!I352)+((E60-(E60*Invoice!I352))*Invoice!J352)</f>
        <v>2808000</v>
      </c>
      <c r="F61" s="81"/>
      <c r="G61" s="90">
        <f>E61/1.11</f>
        <v>2529729.7297297297</v>
      </c>
      <c r="H61" s="91">
        <f>G61*11%</f>
        <v>278270.2702702703</v>
      </c>
      <c r="I61" s="91">
        <f>G61/B60</f>
        <v>4391.8918918918916</v>
      </c>
      <c r="J61" s="104">
        <f>H61/B60</f>
        <v>483.10810810810813</v>
      </c>
    </row>
    <row r="62" spans="1:10" ht="12.75" customHeight="1" x14ac:dyDescent="0.25">
      <c r="A62" s="101"/>
      <c r="D62" s="81" t="s">
        <v>23</v>
      </c>
      <c r="E62" s="81">
        <f>E60-E61</f>
        <v>19656000</v>
      </c>
      <c r="F62" s="81"/>
      <c r="G62" s="82">
        <f>G60-G61</f>
        <v>17708108.108108107</v>
      </c>
      <c r="H62" s="82">
        <f>H60-H61</f>
        <v>1947891.8918918921</v>
      </c>
      <c r="I62" s="82">
        <f>I60-I61</f>
        <v>30743.24324324324</v>
      </c>
      <c r="J62" s="105">
        <f>J60-J61</f>
        <v>3381.7567567567567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19656000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2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Invoice!B353</f>
        <v>144</v>
      </c>
      <c r="C66" s="88" t="str">
        <f>Invoice!E353</f>
        <v>GEL PEN KENKO HI-TECH-H 0.28 MM BIRU</v>
      </c>
      <c r="D66" s="89">
        <f>Invoice!H353</f>
        <v>39000</v>
      </c>
      <c r="E66" s="81">
        <f t="shared" ref="E66" si="10">D66*B66</f>
        <v>5616000</v>
      </c>
      <c r="F66" s="81"/>
      <c r="G66" s="82">
        <f t="shared" ref="G66" si="11">E66/1.11</f>
        <v>5059459.4594594594</v>
      </c>
      <c r="H66" s="83">
        <f t="shared" ref="H66" si="12">G66*11%</f>
        <v>556540.54054054059</v>
      </c>
      <c r="I66" s="83">
        <f t="shared" ref="I66" si="13">G66/B66</f>
        <v>35135.135135135133</v>
      </c>
      <c r="J66" s="103">
        <f t="shared" ref="J66" si="14">H66/B66</f>
        <v>3864.864864864865</v>
      </c>
    </row>
    <row r="67" spans="1:10" ht="12.75" customHeight="1" x14ac:dyDescent="0.25">
      <c r="A67" s="101"/>
      <c r="D67" s="81"/>
      <c r="E67" s="81">
        <f>(E66*Invoice!I353)+((E66-(E66*Invoice!I353))*Invoice!J353)</f>
        <v>702000</v>
      </c>
      <c r="F67" s="81"/>
      <c r="G67" s="90">
        <f>E67/1.11</f>
        <v>632432.43243243243</v>
      </c>
      <c r="H67" s="91">
        <f>G67*11%</f>
        <v>69567.567567567574</v>
      </c>
      <c r="I67" s="91">
        <f>G67/B66</f>
        <v>4391.8918918918916</v>
      </c>
      <c r="J67" s="104">
        <f>H67/B66</f>
        <v>483.10810810810813</v>
      </c>
    </row>
    <row r="68" spans="1:10" ht="12.75" customHeight="1" x14ac:dyDescent="0.25">
      <c r="A68" s="101"/>
      <c r="D68" s="81" t="s">
        <v>23</v>
      </c>
      <c r="E68" s="81">
        <f>E66-E67</f>
        <v>4914000</v>
      </c>
      <c r="F68" s="81"/>
      <c r="G68" s="82">
        <f>G66-G67</f>
        <v>4427027.0270270268</v>
      </c>
      <c r="H68" s="82">
        <f>H66-H67</f>
        <v>486972.97297297302</v>
      </c>
      <c r="I68" s="82">
        <f>I66-I67</f>
        <v>30743.24324324324</v>
      </c>
      <c r="J68" s="105">
        <f>J66-J67</f>
        <v>3381.7567567567567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4914000</v>
      </c>
      <c r="I69" s="83"/>
      <c r="J69" s="103"/>
    </row>
    <row r="70" spans="1:10" ht="12.75" customHeight="1" x14ac:dyDescent="0.25">
      <c r="A70" s="101"/>
      <c r="C70" s="88"/>
      <c r="D70" s="89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G62+G68</f>
        <v>22135135.135135133</v>
      </c>
      <c r="H71" s="108">
        <f>H62+H68</f>
        <v>2434864.8648648653</v>
      </c>
      <c r="I71" s="107"/>
      <c r="J71" s="109">
        <f>H63+H69</f>
        <v>24570000</v>
      </c>
    </row>
    <row r="73" spans="1:10" ht="12.75" customHeight="1" x14ac:dyDescent="0.25">
      <c r="A73" s="94" t="s">
        <v>1</v>
      </c>
      <c r="B73" s="95">
        <f>Invoice!E458</f>
        <v>23050005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144</v>
      </c>
      <c r="C75" s="88" t="str">
        <f>Invoice!E466</f>
        <v>CRAYON / OIL PASTEL JOYKO OP-12S PP CASE SEA WORLD</v>
      </c>
      <c r="D75" s="89">
        <f>Invoice!H466</f>
        <v>11900</v>
      </c>
      <c r="E75" s="81">
        <f>D75*B75</f>
        <v>1713600</v>
      </c>
      <c r="F75" s="81"/>
      <c r="G75" s="82">
        <f>E75/1.11</f>
        <v>1543783.7837837837</v>
      </c>
      <c r="H75" s="83">
        <f>G75*11%</f>
        <v>169816.21621621621</v>
      </c>
      <c r="I75" s="83">
        <f>G75/B75</f>
        <v>10720.720720720719</v>
      </c>
      <c r="J75" s="103">
        <f>H75/B75</f>
        <v>1179.2792792792793</v>
      </c>
    </row>
    <row r="76" spans="1:10" ht="12.75" customHeight="1" x14ac:dyDescent="0.25">
      <c r="A76" s="101"/>
      <c r="D76" s="81"/>
      <c r="E76" s="81">
        <f>(E75*Invoice!I466)+((E75-(E75*Invoice!I466))*Invoice!J466)</f>
        <v>171360</v>
      </c>
      <c r="F76" s="81"/>
      <c r="G76" s="90">
        <f>E76/1.11</f>
        <v>154378.37837837837</v>
      </c>
      <c r="H76" s="91">
        <f>G76*11%</f>
        <v>16981.62162162162</v>
      </c>
      <c r="I76" s="91">
        <f>G76/B75</f>
        <v>1072.0720720720719</v>
      </c>
      <c r="J76" s="104">
        <f>H76/B75</f>
        <v>117.92792792792791</v>
      </c>
    </row>
    <row r="77" spans="1:10" ht="12.75" customHeight="1" x14ac:dyDescent="0.25">
      <c r="A77" s="101"/>
      <c r="D77" s="81" t="s">
        <v>23</v>
      </c>
      <c r="E77" s="81">
        <f>E75-E76</f>
        <v>1542240</v>
      </c>
      <c r="F77" s="81"/>
      <c r="G77" s="82">
        <f>G75-G76</f>
        <v>1389405.4054054052</v>
      </c>
      <c r="H77" s="82">
        <f>H75-H76</f>
        <v>152834.59459459459</v>
      </c>
      <c r="I77" s="82">
        <f>I75-I76</f>
        <v>9648.6486486486465</v>
      </c>
      <c r="J77" s="105">
        <f>J75-J76</f>
        <v>1061.3513513513515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1542239.9999999998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Invoice!B467</f>
        <v>72</v>
      </c>
      <c r="C81" s="88" t="str">
        <f>Invoice!E467</f>
        <v>CRAYON / OIL PASTEL JOYKO OP-18S PP CASE SEA WORLD</v>
      </c>
      <c r="D81" s="89">
        <f>Invoice!H467</f>
        <v>23000</v>
      </c>
      <c r="E81" s="81">
        <f t="shared" ref="E81:E93" si="15">D81*B81</f>
        <v>1656000</v>
      </c>
      <c r="F81" s="81"/>
      <c r="G81" s="82">
        <f t="shared" ref="G81:G93" si="16">E81/1.11</f>
        <v>1491891.8918918918</v>
      </c>
      <c r="H81" s="83">
        <f t="shared" ref="H81:H93" si="17">G81*11%</f>
        <v>164108.10810810811</v>
      </c>
      <c r="I81" s="83">
        <f t="shared" ref="I81:I93" si="18">G81/B81</f>
        <v>20720.720720720721</v>
      </c>
      <c r="J81" s="103">
        <f t="shared" ref="J81:J93" si="19">H81/B81</f>
        <v>2279.2792792792793</v>
      </c>
    </row>
    <row r="82" spans="1:10" ht="12.75" customHeight="1" x14ac:dyDescent="0.25">
      <c r="A82" s="101"/>
      <c r="D82" s="81"/>
      <c r="E82" s="81">
        <f>(E81*Invoice!I467)+((E81-(E81*Invoice!I467))*Invoice!J467)</f>
        <v>165600</v>
      </c>
      <c r="F82" s="81"/>
      <c r="G82" s="90">
        <f>E82/1.11</f>
        <v>149189.18918918917</v>
      </c>
      <c r="H82" s="91">
        <f>G82*11%</f>
        <v>16410.81081081081</v>
      </c>
      <c r="I82" s="91">
        <f>G82/B81</f>
        <v>2072.0720720720719</v>
      </c>
      <c r="J82" s="104">
        <f>H82/B81</f>
        <v>227.92792792792793</v>
      </c>
    </row>
    <row r="83" spans="1:10" ht="12.75" customHeight="1" x14ac:dyDescent="0.25">
      <c r="A83" s="101"/>
      <c r="D83" s="81" t="s">
        <v>23</v>
      </c>
      <c r="E83" s="81">
        <f>E81-E82</f>
        <v>1490400</v>
      </c>
      <c r="F83" s="81"/>
      <c r="G83" s="82">
        <f>G81-G82</f>
        <v>1342702.7027027027</v>
      </c>
      <c r="H83" s="82">
        <f>H81-H82</f>
        <v>147697.29729729731</v>
      </c>
      <c r="I83" s="82">
        <f>I81-I82</f>
        <v>18648.64864864865</v>
      </c>
      <c r="J83" s="105">
        <f>J81-J82</f>
        <v>2051.3513513513512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1490400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3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Invoice!B468</f>
        <v>48</v>
      </c>
      <c r="C87" s="88" t="str">
        <f>Invoice!E468</f>
        <v>CRAYON / OIL PASTEL JOYKO OP-24S PP CASE SEA WORLD</v>
      </c>
      <c r="D87" s="89">
        <f>Invoice!H468</f>
        <v>29600</v>
      </c>
      <c r="E87" s="81">
        <f t="shared" si="15"/>
        <v>1420800</v>
      </c>
      <c r="F87" s="81"/>
      <c r="G87" s="82">
        <f t="shared" si="16"/>
        <v>1280000</v>
      </c>
      <c r="H87" s="83">
        <f t="shared" si="17"/>
        <v>140800</v>
      </c>
      <c r="I87" s="83">
        <f t="shared" si="18"/>
        <v>26666.666666666668</v>
      </c>
      <c r="J87" s="103">
        <f t="shared" si="19"/>
        <v>2933.3333333333335</v>
      </c>
    </row>
    <row r="88" spans="1:10" ht="12.75" customHeight="1" x14ac:dyDescent="0.25">
      <c r="A88" s="101"/>
      <c r="D88" s="81"/>
      <c r="E88" s="81">
        <f>(E87*Invoice!I468)+((E87-(E87*Invoice!I468))*Invoice!J468)</f>
        <v>142080</v>
      </c>
      <c r="F88" s="81"/>
      <c r="G88" s="90">
        <f>E88/1.11</f>
        <v>127999.99999999999</v>
      </c>
      <c r="H88" s="91">
        <f>G88*11%</f>
        <v>14079.999999999998</v>
      </c>
      <c r="I88" s="91">
        <f>G88/B87</f>
        <v>2666.6666666666665</v>
      </c>
      <c r="J88" s="104">
        <f>H88/B87</f>
        <v>293.33333333333331</v>
      </c>
    </row>
    <row r="89" spans="1:10" ht="12.75" customHeight="1" x14ac:dyDescent="0.25">
      <c r="A89" s="101"/>
      <c r="D89" s="81" t="s">
        <v>23</v>
      </c>
      <c r="E89" s="81">
        <f>E87-E88</f>
        <v>1278720</v>
      </c>
      <c r="F89" s="81"/>
      <c r="G89" s="82">
        <f>G87-G88</f>
        <v>1152000</v>
      </c>
      <c r="H89" s="82">
        <f>H87-H88</f>
        <v>126720</v>
      </c>
      <c r="I89" s="82">
        <f>I87-I88</f>
        <v>24000</v>
      </c>
      <c r="J89" s="105">
        <f>J87-J88</f>
        <v>2640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1278720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4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Invoice!B469</f>
        <v>144</v>
      </c>
      <c r="C93" s="88" t="str">
        <f>Invoice!E469</f>
        <v>CORRECTION FLUID KENKO KE-01</v>
      </c>
      <c r="D93" s="89">
        <f>Invoice!H469</f>
        <v>54300</v>
      </c>
      <c r="E93" s="81">
        <f t="shared" si="15"/>
        <v>7819200</v>
      </c>
      <c r="F93" s="81"/>
      <c r="G93" s="82">
        <f t="shared" si="16"/>
        <v>7044324.3243243238</v>
      </c>
      <c r="H93" s="83">
        <f t="shared" si="17"/>
        <v>774875.67567567562</v>
      </c>
      <c r="I93" s="83">
        <f t="shared" si="18"/>
        <v>48918.918918918913</v>
      </c>
      <c r="J93" s="103">
        <f t="shared" si="19"/>
        <v>5381.0810810810808</v>
      </c>
    </row>
    <row r="94" spans="1:10" ht="12.75" customHeight="1" x14ac:dyDescent="0.25">
      <c r="A94" s="101"/>
      <c r="D94" s="81"/>
      <c r="E94" s="81">
        <f>(E93*Invoice!I469)+((E93-(E93*Invoice!I469))*Invoice!J469)</f>
        <v>781920</v>
      </c>
      <c r="F94" s="81"/>
      <c r="G94" s="90">
        <f>E94/1.11</f>
        <v>704432.43243243243</v>
      </c>
      <c r="H94" s="91">
        <f>G94*11%</f>
        <v>77487.567567567574</v>
      </c>
      <c r="I94" s="91">
        <f>G94/B93</f>
        <v>4891.8918918918916</v>
      </c>
      <c r="J94" s="104">
        <f>H94/B93</f>
        <v>538.10810810810813</v>
      </c>
    </row>
    <row r="95" spans="1:10" ht="12.75" customHeight="1" x14ac:dyDescent="0.25">
      <c r="A95" s="101"/>
      <c r="D95" s="81" t="s">
        <v>23</v>
      </c>
      <c r="E95" s="81">
        <f>E93-E94</f>
        <v>7037280</v>
      </c>
      <c r="F95" s="81"/>
      <c r="G95" s="82">
        <f>G93-G94</f>
        <v>6339891.8918918911</v>
      </c>
      <c r="H95" s="82">
        <f>H93-H94</f>
        <v>697388.10810810805</v>
      </c>
      <c r="I95" s="82">
        <f>I93-I94</f>
        <v>44027.027027027019</v>
      </c>
      <c r="J95" s="105">
        <f>J93-J94</f>
        <v>4842.9729729729725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7037279.9999999991</v>
      </c>
      <c r="I96" s="83"/>
      <c r="J96" s="103"/>
    </row>
    <row r="97" spans="1:10" ht="12.75" customHeight="1" x14ac:dyDescent="0.25">
      <c r="A97" s="101"/>
      <c r="C97" s="88"/>
      <c r="D97" s="89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G77+G83+G89+G95</f>
        <v>10224000</v>
      </c>
      <c r="H98" s="108">
        <f>H77+H83+H89+H95</f>
        <v>1124640</v>
      </c>
      <c r="I98" s="107"/>
      <c r="J98" s="109">
        <f>H78+H84+H90+H96</f>
        <v>11348640</v>
      </c>
    </row>
    <row r="100" spans="1:10" ht="12.75" customHeight="1" x14ac:dyDescent="0.25">
      <c r="A100" s="94" t="s">
        <v>1</v>
      </c>
      <c r="B100" s="95">
        <f>Invoice!E572</f>
        <v>23050006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Invoice!B580</f>
        <v>12</v>
      </c>
      <c r="C102" s="88" t="str">
        <f>Invoice!E580</f>
        <v>GEL PEN KENKO K-1 HITAM</v>
      </c>
      <c r="D102" s="89">
        <f>Invoice!H580</f>
        <v>39600</v>
      </c>
      <c r="E102" s="81">
        <f>D102*B102</f>
        <v>475200</v>
      </c>
      <c r="F102" s="81"/>
      <c r="G102" s="82">
        <f>E102/1.11</f>
        <v>428108.10810810805</v>
      </c>
      <c r="H102" s="83">
        <f>G102*11%</f>
        <v>47091.891891891886</v>
      </c>
      <c r="I102" s="83">
        <f>G102/B102</f>
        <v>35675.675675675673</v>
      </c>
      <c r="J102" s="103">
        <f>H102/B102</f>
        <v>3924.3243243243237</v>
      </c>
    </row>
    <row r="103" spans="1:10" ht="12.75" customHeight="1" x14ac:dyDescent="0.25">
      <c r="A103" s="101"/>
      <c r="D103" s="81"/>
      <c r="E103" s="81">
        <f>(E102*Invoice!I580)+((E102-(E102*Invoice!I580))*Invoice!J580)</f>
        <v>47520</v>
      </c>
      <c r="F103" s="81"/>
      <c r="G103" s="90">
        <f>E103/1.11</f>
        <v>42810.810810810806</v>
      </c>
      <c r="H103" s="91">
        <f>G103*11%</f>
        <v>4709.1891891891892</v>
      </c>
      <c r="I103" s="91">
        <f>G103/B102</f>
        <v>3567.567567567567</v>
      </c>
      <c r="J103" s="104">
        <f>H103/B102</f>
        <v>392.43243243243245</v>
      </c>
    </row>
    <row r="104" spans="1:10" ht="12.75" customHeight="1" x14ac:dyDescent="0.25">
      <c r="A104" s="101"/>
      <c r="D104" s="81" t="s">
        <v>23</v>
      </c>
      <c r="E104" s="81">
        <f>E102-E103</f>
        <v>427680</v>
      </c>
      <c r="F104" s="81"/>
      <c r="G104" s="82">
        <f>G102-G103</f>
        <v>385297.29729729722</v>
      </c>
      <c r="H104" s="82">
        <f>H102-H103</f>
        <v>42382.7027027027</v>
      </c>
      <c r="I104" s="82">
        <f>I102-I103</f>
        <v>32108.108108108107</v>
      </c>
      <c r="J104" s="105">
        <f>J102-J103</f>
        <v>3531.8918918918912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427679.99999999994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Invoice!B581</f>
        <v>24</v>
      </c>
      <c r="C108" s="88" t="str">
        <f>Invoice!E581</f>
        <v>ISI CUTTER 18 MM KENKO L-150 (BESAR)</v>
      </c>
      <c r="D108" s="89">
        <f>Invoice!H581</f>
        <v>64800</v>
      </c>
      <c r="E108" s="81">
        <f t="shared" ref="E108:E114" si="20">D108*B108</f>
        <v>1555200</v>
      </c>
      <c r="F108" s="81"/>
      <c r="G108" s="82">
        <f t="shared" ref="G108:G114" si="21">E108/1.11</f>
        <v>1401081.0810810809</v>
      </c>
      <c r="H108" s="83">
        <f t="shared" ref="H108:H114" si="22">G108*11%</f>
        <v>154118.91891891891</v>
      </c>
      <c r="I108" s="83">
        <f t="shared" ref="I108:I114" si="23">G108/B108</f>
        <v>58378.378378378373</v>
      </c>
      <c r="J108" s="103">
        <f t="shared" ref="J108:J114" si="24">H108/B108</f>
        <v>6421.6216216216208</v>
      </c>
    </row>
    <row r="109" spans="1:10" ht="12.75" customHeight="1" x14ac:dyDescent="0.25">
      <c r="A109" s="101"/>
      <c r="D109" s="81"/>
      <c r="E109" s="81">
        <f>(E108*Invoice!I581)+((E108-(E108*Invoice!I581))*Invoice!J581)</f>
        <v>155520</v>
      </c>
      <c r="F109" s="81"/>
      <c r="G109" s="90">
        <f>E109/1.11</f>
        <v>140108.10810810811</v>
      </c>
      <c r="H109" s="91">
        <f>G109*11%</f>
        <v>15411.891891891892</v>
      </c>
      <c r="I109" s="91">
        <f>G109/B108</f>
        <v>5837.8378378378375</v>
      </c>
      <c r="J109" s="104">
        <f>H109/B108</f>
        <v>642.16216216216219</v>
      </c>
    </row>
    <row r="110" spans="1:10" ht="12.75" customHeight="1" x14ac:dyDescent="0.25">
      <c r="A110" s="101"/>
      <c r="D110" s="81" t="s">
        <v>23</v>
      </c>
      <c r="E110" s="81">
        <f>E108-E109</f>
        <v>1399680</v>
      </c>
      <c r="F110" s="81"/>
      <c r="G110" s="82">
        <f>G108-G109</f>
        <v>1260972.9729729728</v>
      </c>
      <c r="H110" s="82">
        <f>H108-H109</f>
        <v>138707.02702702701</v>
      </c>
      <c r="I110" s="82">
        <f>I108-I109</f>
        <v>52540.540540540533</v>
      </c>
      <c r="J110" s="105">
        <f>J108-J109</f>
        <v>5779.4594594594582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1399679.9999999998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Invoice!B582</f>
        <v>3</v>
      </c>
      <c r="C114" s="88" t="str">
        <f>Invoice!E582</f>
        <v>PUNCH KENKO NO. 40XL</v>
      </c>
      <c r="D114" s="89">
        <f>Invoice!H582</f>
        <v>384000</v>
      </c>
      <c r="E114" s="81">
        <f t="shared" si="20"/>
        <v>1152000</v>
      </c>
      <c r="F114" s="81"/>
      <c r="G114" s="82">
        <f t="shared" si="21"/>
        <v>1037837.8378378378</v>
      </c>
      <c r="H114" s="83">
        <f t="shared" si="22"/>
        <v>114162.16216216216</v>
      </c>
      <c r="I114" s="83">
        <f t="shared" si="23"/>
        <v>345945.94594594592</v>
      </c>
      <c r="J114" s="103">
        <f t="shared" si="24"/>
        <v>38054.054054054053</v>
      </c>
    </row>
    <row r="115" spans="1:10" ht="12.75" customHeight="1" x14ac:dyDescent="0.25">
      <c r="A115" s="101"/>
      <c r="D115" s="81"/>
      <c r="E115" s="81">
        <f>(E114*Invoice!I582)+((E114-(E114*Invoice!I582))*Invoice!J582)</f>
        <v>115200</v>
      </c>
      <c r="F115" s="81"/>
      <c r="G115" s="90">
        <f>E115/1.11</f>
        <v>103783.78378378377</v>
      </c>
      <c r="H115" s="91">
        <f>G115*11%</f>
        <v>11416.216216216215</v>
      </c>
      <c r="I115" s="91">
        <f>G115/B114</f>
        <v>34594.594594594593</v>
      </c>
      <c r="J115" s="104">
        <f>H115/B114</f>
        <v>3805.405405405405</v>
      </c>
    </row>
    <row r="116" spans="1:10" ht="12.75" customHeight="1" x14ac:dyDescent="0.25">
      <c r="A116" s="101"/>
      <c r="D116" s="81" t="s">
        <v>23</v>
      </c>
      <c r="E116" s="81">
        <f>E114-E115</f>
        <v>1036800</v>
      </c>
      <c r="F116" s="81"/>
      <c r="G116" s="82">
        <f>G114-G115</f>
        <v>934054.05405405397</v>
      </c>
      <c r="H116" s="82">
        <f>H114-H115</f>
        <v>102745.94594594595</v>
      </c>
      <c r="I116" s="82">
        <f>I114-I115</f>
        <v>311351.3513513513</v>
      </c>
      <c r="J116" s="105">
        <f>J114-J115</f>
        <v>34248.648648648646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1036799.9999999999</v>
      </c>
      <c r="I117" s="83"/>
      <c r="J117" s="103"/>
    </row>
    <row r="118" spans="1:10" ht="12.75" customHeight="1" x14ac:dyDescent="0.25">
      <c r="A118" s="101"/>
      <c r="C118" s="88"/>
      <c r="D118" s="89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G104+G110+G116</f>
        <v>2580324.3243243238</v>
      </c>
      <c r="H119" s="108">
        <f>H104+H110+H116</f>
        <v>283835.67567567562</v>
      </c>
      <c r="I119" s="107"/>
      <c r="J119" s="109">
        <f>H105+H111+H117</f>
        <v>2864159.9999999995</v>
      </c>
    </row>
    <row r="121" spans="1:10" ht="12.75" customHeight="1" x14ac:dyDescent="0.25">
      <c r="A121" s="94" t="s">
        <v>1</v>
      </c>
      <c r="B121" s="95">
        <f>Invoice!E686</f>
        <v>23050007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Invoice!B694</f>
        <v>6</v>
      </c>
      <c r="C123" s="88" t="str">
        <f>Invoice!E694</f>
        <v>GEL PEN KENKO HI-TECH-H 0.28 MM FUN COLOR</v>
      </c>
      <c r="D123" s="89">
        <f>Invoice!H694</f>
        <v>39000</v>
      </c>
      <c r="E123" s="81">
        <f>D123*B123</f>
        <v>234000</v>
      </c>
      <c r="F123" s="81"/>
      <c r="G123" s="82">
        <f>E123/1.11</f>
        <v>210810.8108108108</v>
      </c>
      <c r="H123" s="83">
        <f>G123*11%</f>
        <v>23189.189189189186</v>
      </c>
      <c r="I123" s="83">
        <f>G123/B123</f>
        <v>35135.135135135133</v>
      </c>
      <c r="J123" s="103">
        <f>H123/B123</f>
        <v>3864.8648648648646</v>
      </c>
    </row>
    <row r="124" spans="1:10" ht="12.75" customHeight="1" x14ac:dyDescent="0.25">
      <c r="A124" s="101"/>
      <c r="D124" s="81"/>
      <c r="E124" s="81">
        <f>(E123*Invoice!I694)+((E123-(E123*Invoice!I694))*Invoice!J694)</f>
        <v>23400</v>
      </c>
      <c r="F124" s="81"/>
      <c r="G124" s="90">
        <f>E124/1.11</f>
        <v>21081.08108108108</v>
      </c>
      <c r="H124" s="91">
        <f>G124*11%</f>
        <v>2318.9189189189187</v>
      </c>
      <c r="I124" s="91">
        <f>G124/B123</f>
        <v>3513.5135135135133</v>
      </c>
      <c r="J124" s="104">
        <f>H124/B123</f>
        <v>386.48648648648646</v>
      </c>
    </row>
    <row r="125" spans="1:10" ht="12.75" customHeight="1" x14ac:dyDescent="0.25">
      <c r="A125" s="101"/>
      <c r="D125" s="81" t="s">
        <v>23</v>
      </c>
      <c r="E125" s="81">
        <f>E123-E124</f>
        <v>210600</v>
      </c>
      <c r="F125" s="81"/>
      <c r="G125" s="82">
        <f>G123-G124</f>
        <v>189729.7297297297</v>
      </c>
      <c r="H125" s="82">
        <f>H123-H124</f>
        <v>20870.270270270266</v>
      </c>
      <c r="I125" s="82">
        <f>I123-I124</f>
        <v>31621.62162162162</v>
      </c>
      <c r="J125" s="105">
        <f>J123-J124</f>
        <v>3478.3783783783783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210599.99999999997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2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Invoice!B695</f>
        <v>2</v>
      </c>
      <c r="C129" s="88" t="str">
        <f>Invoice!E695</f>
        <v>HIGHLIGHTER / STABILLO VANCO HL-520</v>
      </c>
      <c r="D129" s="89">
        <f>Invoice!H695</f>
        <v>25000</v>
      </c>
      <c r="E129" s="81">
        <f t="shared" ref="E129:E207" si="25">D129*B129</f>
        <v>50000</v>
      </c>
      <c r="F129" s="81"/>
      <c r="G129" s="82">
        <f t="shared" ref="G129:G207" si="26">E129/1.11</f>
        <v>45045.045045045044</v>
      </c>
      <c r="H129" s="83">
        <f t="shared" ref="H129:H207" si="27">G129*11%</f>
        <v>4954.9549549549547</v>
      </c>
      <c r="I129" s="83">
        <f t="shared" ref="I129:I207" si="28">G129/B129</f>
        <v>22522.522522522522</v>
      </c>
      <c r="J129" s="103">
        <f t="shared" ref="J129:J207" si="29">H129/B129</f>
        <v>2477.4774774774774</v>
      </c>
    </row>
    <row r="130" spans="1:10" ht="12.75" customHeight="1" x14ac:dyDescent="0.25">
      <c r="A130" s="101"/>
      <c r="D130" s="81"/>
      <c r="E130" s="81">
        <f>(E129*Invoice!I695)+((E129-(E129*Invoice!I695))*Invoice!J695)</f>
        <v>0</v>
      </c>
      <c r="F130" s="81"/>
      <c r="G130" s="90">
        <f>E130/1.11</f>
        <v>0</v>
      </c>
      <c r="H130" s="91">
        <f>G130*11%</f>
        <v>0</v>
      </c>
      <c r="I130" s="91">
        <f>G130/B129</f>
        <v>0</v>
      </c>
      <c r="J130" s="104">
        <f>H130/B129</f>
        <v>0</v>
      </c>
    </row>
    <row r="131" spans="1:10" ht="12.75" customHeight="1" x14ac:dyDescent="0.25">
      <c r="A131" s="101"/>
      <c r="D131" s="81" t="s">
        <v>23</v>
      </c>
      <c r="E131" s="81">
        <f>E129-E130</f>
        <v>50000</v>
      </c>
      <c r="F131" s="81"/>
      <c r="G131" s="82">
        <f>G129-G130</f>
        <v>45045.045045045044</v>
      </c>
      <c r="H131" s="82">
        <f>H129-H130</f>
        <v>4954.9549549549547</v>
      </c>
      <c r="I131" s="82">
        <f>I129-I130</f>
        <v>22522.522522522522</v>
      </c>
      <c r="J131" s="105">
        <f>J129-J130</f>
        <v>2477.4774774774774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50000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3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Invoice!B696</f>
        <v>3</v>
      </c>
      <c r="C135" s="88" t="str">
        <f>Invoice!E696</f>
        <v>GEL PEN TIZO TG-501 HITAM</v>
      </c>
      <c r="D135" s="89">
        <f>Invoice!H696</f>
        <v>28500</v>
      </c>
      <c r="E135" s="81">
        <f t="shared" si="25"/>
        <v>85500</v>
      </c>
      <c r="F135" s="81"/>
      <c r="G135" s="82">
        <f t="shared" si="26"/>
        <v>77027.027027027027</v>
      </c>
      <c r="H135" s="83">
        <f t="shared" si="27"/>
        <v>8472.9729729729734</v>
      </c>
      <c r="I135" s="83">
        <f t="shared" si="28"/>
        <v>25675.675675675677</v>
      </c>
      <c r="J135" s="103">
        <f t="shared" si="29"/>
        <v>2824.3243243243246</v>
      </c>
    </row>
    <row r="136" spans="1:10" ht="12.75" customHeight="1" x14ac:dyDescent="0.25">
      <c r="A136" s="101"/>
      <c r="D136" s="81"/>
      <c r="E136" s="81">
        <f>(E135*Invoice!I696)+((E135-(E135*Invoice!I696))*Invoice!J696)</f>
        <v>0</v>
      </c>
      <c r="F136" s="81"/>
      <c r="G136" s="90">
        <f>E136/1.11</f>
        <v>0</v>
      </c>
      <c r="H136" s="91">
        <f>G136*11%</f>
        <v>0</v>
      </c>
      <c r="I136" s="91">
        <f>G136/B135</f>
        <v>0</v>
      </c>
      <c r="J136" s="104">
        <f>H136/B135</f>
        <v>0</v>
      </c>
    </row>
    <row r="137" spans="1:10" ht="12.75" customHeight="1" x14ac:dyDescent="0.25">
      <c r="A137" s="101"/>
      <c r="D137" s="81" t="s">
        <v>23</v>
      </c>
      <c r="E137" s="81">
        <f>E135-E136</f>
        <v>85500</v>
      </c>
      <c r="F137" s="81"/>
      <c r="G137" s="82">
        <f>G135-G136</f>
        <v>77027.027027027027</v>
      </c>
      <c r="H137" s="82">
        <f>H135-H136</f>
        <v>8472.9729729729734</v>
      </c>
      <c r="I137" s="82">
        <f>I135-I136</f>
        <v>25675.675675675677</v>
      </c>
      <c r="J137" s="105">
        <f>J135-J136</f>
        <v>2824.3243243243246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85500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4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Invoice!B697</f>
        <v>12</v>
      </c>
      <c r="C141" s="88" t="str">
        <f>Invoice!E697</f>
        <v>PENSIL WARNA KENKO CP-12F CLASSIC (PANJANG)</v>
      </c>
      <c r="D141" s="89">
        <f>Invoice!H697</f>
        <v>124200</v>
      </c>
      <c r="E141" s="81">
        <f t="shared" si="25"/>
        <v>1490400</v>
      </c>
      <c r="F141" s="81"/>
      <c r="G141" s="82">
        <f t="shared" si="26"/>
        <v>1342702.7027027025</v>
      </c>
      <c r="H141" s="83">
        <f t="shared" si="27"/>
        <v>147697.29729729728</v>
      </c>
      <c r="I141" s="83">
        <f t="shared" si="28"/>
        <v>111891.89189189188</v>
      </c>
      <c r="J141" s="103">
        <f t="shared" si="29"/>
        <v>12308.108108108107</v>
      </c>
    </row>
    <row r="142" spans="1:10" ht="12.75" customHeight="1" x14ac:dyDescent="0.25">
      <c r="A142" s="101"/>
      <c r="D142" s="81"/>
      <c r="E142" s="81">
        <f>(E141*Invoice!I697)+((E141-(E141*Invoice!I697))*Invoice!J697)</f>
        <v>149040</v>
      </c>
      <c r="F142" s="81"/>
      <c r="G142" s="90">
        <f>E142/1.11</f>
        <v>134270.27027027027</v>
      </c>
      <c r="H142" s="91">
        <f>G142*11%</f>
        <v>14769.72972972973</v>
      </c>
      <c r="I142" s="91">
        <f>G142/B141</f>
        <v>11189.189189189188</v>
      </c>
      <c r="J142" s="104">
        <f>H142/B141</f>
        <v>1230.8108108108108</v>
      </c>
    </row>
    <row r="143" spans="1:10" ht="12.75" customHeight="1" x14ac:dyDescent="0.25">
      <c r="A143" s="101"/>
      <c r="D143" s="81" t="s">
        <v>23</v>
      </c>
      <c r="E143" s="81">
        <f>E141-E142</f>
        <v>1341360</v>
      </c>
      <c r="F143" s="81"/>
      <c r="G143" s="82">
        <f>G141-G142</f>
        <v>1208432.4324324322</v>
      </c>
      <c r="H143" s="82">
        <f>H141-H142</f>
        <v>132927.56756756754</v>
      </c>
      <c r="I143" s="82">
        <f>I141-I142</f>
        <v>100702.70270270269</v>
      </c>
      <c r="J143" s="105">
        <f>J141-J142</f>
        <v>11077.297297297297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1341359.9999999998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5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Invoice!B698</f>
        <v>3</v>
      </c>
      <c r="C147" s="88" t="str">
        <f>Invoice!E698</f>
        <v>GEL PEN JOYKO JK-100 KING JELLER</v>
      </c>
      <c r="D147" s="89">
        <f>Invoice!H698</f>
        <v>20400</v>
      </c>
      <c r="E147" s="81">
        <f t="shared" si="25"/>
        <v>61200</v>
      </c>
      <c r="F147" s="81"/>
      <c r="G147" s="82">
        <f t="shared" si="26"/>
        <v>55135.135135135133</v>
      </c>
      <c r="H147" s="83">
        <f t="shared" si="27"/>
        <v>6064.864864864865</v>
      </c>
      <c r="I147" s="83">
        <f t="shared" si="28"/>
        <v>18378.378378378377</v>
      </c>
      <c r="J147" s="103">
        <f t="shared" si="29"/>
        <v>2021.6216216216217</v>
      </c>
    </row>
    <row r="148" spans="1:10" ht="12.75" customHeight="1" x14ac:dyDescent="0.25">
      <c r="A148" s="101"/>
      <c r="D148" s="81"/>
      <c r="E148" s="81">
        <f>(E147*Invoice!I698)+((E147-(E147*Invoice!I698))*Invoice!J698)</f>
        <v>6120</v>
      </c>
      <c r="F148" s="81"/>
      <c r="G148" s="90">
        <f>E148/1.11</f>
        <v>5513.5135135135133</v>
      </c>
      <c r="H148" s="91">
        <f>G148*11%</f>
        <v>606.48648648648646</v>
      </c>
      <c r="I148" s="91">
        <f>G148/B147</f>
        <v>1837.8378378378377</v>
      </c>
      <c r="J148" s="104">
        <f>H148/B147</f>
        <v>202.16216216216216</v>
      </c>
    </row>
    <row r="149" spans="1:10" ht="12.75" customHeight="1" x14ac:dyDescent="0.25">
      <c r="A149" s="101"/>
      <c r="D149" s="81" t="s">
        <v>23</v>
      </c>
      <c r="E149" s="81">
        <f>E147-E148</f>
        <v>55080</v>
      </c>
      <c r="F149" s="81"/>
      <c r="G149" s="82">
        <f>G147-G148</f>
        <v>49621.62162162162</v>
      </c>
      <c r="H149" s="82">
        <f>H147-H148</f>
        <v>5458.3783783783783</v>
      </c>
      <c r="I149" s="82">
        <f>I147-I148</f>
        <v>16540.54054054054</v>
      </c>
      <c r="J149" s="105">
        <f>J147-J148</f>
        <v>1819.4594594594596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55080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6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Invoice!B699</f>
        <v>6</v>
      </c>
      <c r="C153" s="88" t="str">
        <f>Invoice!E699</f>
        <v>CORRECTION FLUID KENKO KE-823M</v>
      </c>
      <c r="D153" s="89">
        <f>Invoice!H699</f>
        <v>57000</v>
      </c>
      <c r="E153" s="81">
        <f t="shared" si="25"/>
        <v>342000</v>
      </c>
      <c r="F153" s="81"/>
      <c r="G153" s="82">
        <f t="shared" si="26"/>
        <v>308108.10810810811</v>
      </c>
      <c r="H153" s="83">
        <f t="shared" si="27"/>
        <v>33891.891891891893</v>
      </c>
      <c r="I153" s="83">
        <f t="shared" si="28"/>
        <v>51351.351351351354</v>
      </c>
      <c r="J153" s="103">
        <f t="shared" si="29"/>
        <v>5648.6486486486492</v>
      </c>
    </row>
    <row r="154" spans="1:10" ht="12.75" customHeight="1" x14ac:dyDescent="0.25">
      <c r="A154" s="101"/>
      <c r="D154" s="81"/>
      <c r="E154" s="81">
        <f>(E153*Invoice!I699)+((E153-(E153*Invoice!I699))*Invoice!J699)</f>
        <v>34200</v>
      </c>
      <c r="F154" s="81"/>
      <c r="G154" s="90">
        <f>E154/1.11</f>
        <v>30810.810810810806</v>
      </c>
      <c r="H154" s="91">
        <f>G154*11%</f>
        <v>3389.1891891891887</v>
      </c>
      <c r="I154" s="91">
        <f>G154/B153</f>
        <v>5135.1351351351341</v>
      </c>
      <c r="J154" s="104">
        <f>H154/B153</f>
        <v>564.86486486486478</v>
      </c>
    </row>
    <row r="155" spans="1:10" ht="12.75" customHeight="1" x14ac:dyDescent="0.25">
      <c r="A155" s="101"/>
      <c r="D155" s="81" t="s">
        <v>23</v>
      </c>
      <c r="E155" s="81">
        <f>E153-E154</f>
        <v>307800</v>
      </c>
      <c r="F155" s="81"/>
      <c r="G155" s="82">
        <f>G153-G154</f>
        <v>277297.29729729728</v>
      </c>
      <c r="H155" s="82">
        <f>H153-H154</f>
        <v>30502.702702702703</v>
      </c>
      <c r="I155" s="82">
        <f>I153-I154</f>
        <v>46216.21621621622</v>
      </c>
      <c r="J155" s="105">
        <f>J153-J154</f>
        <v>5083.7837837837842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307800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7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Invoice!B700</f>
        <v>1</v>
      </c>
      <c r="C159" s="88" t="str">
        <f>Invoice!E700</f>
        <v>GUNTING KENKO SC-838N</v>
      </c>
      <c r="D159" s="89">
        <f>Invoice!H700</f>
        <v>79800</v>
      </c>
      <c r="E159" s="81">
        <f t="shared" si="25"/>
        <v>79800</v>
      </c>
      <c r="F159" s="81"/>
      <c r="G159" s="82">
        <f t="shared" si="26"/>
        <v>71891.891891891879</v>
      </c>
      <c r="H159" s="83">
        <f t="shared" si="27"/>
        <v>7908.1081081081065</v>
      </c>
      <c r="I159" s="83">
        <f t="shared" si="28"/>
        <v>71891.891891891879</v>
      </c>
      <c r="J159" s="103">
        <f t="shared" si="29"/>
        <v>7908.1081081081065</v>
      </c>
    </row>
    <row r="160" spans="1:10" ht="12.75" customHeight="1" x14ac:dyDescent="0.25">
      <c r="A160" s="101"/>
      <c r="D160" s="81"/>
      <c r="E160" s="81">
        <f>(E159*Invoice!I700)+((E159-(E159*Invoice!I700))*Invoice!J700)</f>
        <v>7980</v>
      </c>
      <c r="F160" s="81"/>
      <c r="G160" s="90">
        <f>E160/1.11</f>
        <v>7189.1891891891883</v>
      </c>
      <c r="H160" s="91">
        <f>G160*11%</f>
        <v>790.81081081081072</v>
      </c>
      <c r="I160" s="91">
        <f>G160/B159</f>
        <v>7189.1891891891883</v>
      </c>
      <c r="J160" s="104">
        <f>H160/B159</f>
        <v>790.81081081081072</v>
      </c>
    </row>
    <row r="161" spans="1:10" ht="12.75" customHeight="1" x14ac:dyDescent="0.25">
      <c r="A161" s="101"/>
      <c r="D161" s="81" t="s">
        <v>23</v>
      </c>
      <c r="E161" s="81">
        <f>E159-E160</f>
        <v>71820</v>
      </c>
      <c r="F161" s="81"/>
      <c r="G161" s="82">
        <f>G159-G160</f>
        <v>64702.702702702692</v>
      </c>
      <c r="H161" s="82">
        <f>H159-H160</f>
        <v>7117.2972972972957</v>
      </c>
      <c r="I161" s="82">
        <f>I159-I160</f>
        <v>64702.702702702692</v>
      </c>
      <c r="J161" s="105">
        <f>J159-J160</f>
        <v>7117.2972972972957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71819.999999999985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8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Invoice!B701</f>
        <v>6</v>
      </c>
      <c r="C165" s="88" t="str">
        <f>Invoice!E701</f>
        <v>CORRECTION FLUID KENKO KE-826M</v>
      </c>
      <c r="D165" s="89">
        <f>Invoice!H701</f>
        <v>60300</v>
      </c>
      <c r="E165" s="81">
        <f t="shared" si="25"/>
        <v>361800</v>
      </c>
      <c r="F165" s="81"/>
      <c r="G165" s="82">
        <f t="shared" si="26"/>
        <v>325945.94594594592</v>
      </c>
      <c r="H165" s="83">
        <f t="shared" si="27"/>
        <v>35854.054054054053</v>
      </c>
      <c r="I165" s="83">
        <f t="shared" si="28"/>
        <v>54324.32432432432</v>
      </c>
      <c r="J165" s="103">
        <f t="shared" si="29"/>
        <v>5975.6756756756758</v>
      </c>
    </row>
    <row r="166" spans="1:10" ht="12.75" customHeight="1" x14ac:dyDescent="0.25">
      <c r="A166" s="101"/>
      <c r="D166" s="81"/>
      <c r="E166" s="81">
        <f>(E165*Invoice!I701)+((E165-(E165*Invoice!I701))*Invoice!J701)</f>
        <v>36180</v>
      </c>
      <c r="F166" s="81"/>
      <c r="G166" s="90">
        <f>E166/1.11</f>
        <v>32594.594594594593</v>
      </c>
      <c r="H166" s="91">
        <f>G166*11%</f>
        <v>3585.4054054054054</v>
      </c>
      <c r="I166" s="91">
        <f>G166/B165</f>
        <v>5432.4324324324325</v>
      </c>
      <c r="J166" s="104">
        <f>H166/B165</f>
        <v>597.56756756756761</v>
      </c>
    </row>
    <row r="167" spans="1:10" ht="12.75" customHeight="1" x14ac:dyDescent="0.25">
      <c r="A167" s="101"/>
      <c r="D167" s="81" t="s">
        <v>23</v>
      </c>
      <c r="E167" s="81">
        <f>E165-E166</f>
        <v>325620</v>
      </c>
      <c r="F167" s="81"/>
      <c r="G167" s="82">
        <f>G165-G166</f>
        <v>293351.3513513513</v>
      </c>
      <c r="H167" s="82">
        <f>H165-H166</f>
        <v>32268.648648648646</v>
      </c>
      <c r="I167" s="82">
        <f>I165-I166</f>
        <v>48891.891891891886</v>
      </c>
      <c r="J167" s="105">
        <f>J165-J166</f>
        <v>5378.1081081081084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325619.99999999994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9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Invoice!B702</f>
        <v>10</v>
      </c>
      <c r="C171" s="88" t="str">
        <f>Invoice!E702</f>
        <v>BUKU KAS KWARTO</v>
      </c>
      <c r="D171" s="89">
        <f>Invoice!H702</f>
        <v>9500</v>
      </c>
      <c r="E171" s="81">
        <f t="shared" si="25"/>
        <v>95000</v>
      </c>
      <c r="F171" s="81"/>
      <c r="G171" s="82">
        <f t="shared" si="26"/>
        <v>85585.585585585577</v>
      </c>
      <c r="H171" s="83">
        <f t="shared" si="27"/>
        <v>9414.4144144144138</v>
      </c>
      <c r="I171" s="83">
        <f t="shared" si="28"/>
        <v>8558.5585585585577</v>
      </c>
      <c r="J171" s="103">
        <f t="shared" si="29"/>
        <v>941.44144144144138</v>
      </c>
    </row>
    <row r="172" spans="1:10" ht="12.75" customHeight="1" x14ac:dyDescent="0.25">
      <c r="A172" s="101"/>
      <c r="D172" s="81"/>
      <c r="E172" s="81">
        <f>(E171*Invoice!I702)+((E171-(E171*Invoice!I702))*Invoice!J702)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95000</v>
      </c>
      <c r="F173" s="81"/>
      <c r="G173" s="82">
        <f>G171-G172</f>
        <v>85585.585585585577</v>
      </c>
      <c r="H173" s="82">
        <f>H171-H172</f>
        <v>9414.4144144144138</v>
      </c>
      <c r="I173" s="82">
        <f>I171-I172</f>
        <v>8558.5585585585577</v>
      </c>
      <c r="J173" s="105">
        <f>J171-J172</f>
        <v>941.44144144144138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94999.999999999985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10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Invoice!B703</f>
        <v>5</v>
      </c>
      <c r="C177" s="88" t="str">
        <f>Invoice!E703</f>
        <v>BUKU KAS (FOLIO)</v>
      </c>
      <c r="D177" s="89">
        <f>Invoice!H703</f>
        <v>18500</v>
      </c>
      <c r="E177" s="81">
        <f t="shared" si="25"/>
        <v>92500</v>
      </c>
      <c r="F177" s="81"/>
      <c r="G177" s="82">
        <f t="shared" si="26"/>
        <v>83333.333333333328</v>
      </c>
      <c r="H177" s="83">
        <f t="shared" si="27"/>
        <v>9166.6666666666661</v>
      </c>
      <c r="I177" s="83">
        <f t="shared" si="28"/>
        <v>16666.666666666664</v>
      </c>
      <c r="J177" s="103">
        <f t="shared" si="29"/>
        <v>1833.3333333333333</v>
      </c>
    </row>
    <row r="178" spans="1:10" ht="12.75" customHeight="1" x14ac:dyDescent="0.25">
      <c r="A178" s="101"/>
      <c r="D178" s="81"/>
      <c r="E178" s="81">
        <f>(E177*Invoice!I703)+((E177-(E177*Invoice!I703))*Invoice!J703)</f>
        <v>0</v>
      </c>
      <c r="F178" s="81"/>
      <c r="G178" s="90">
        <f>E178/1.11</f>
        <v>0</v>
      </c>
      <c r="H178" s="91">
        <f>G178*11%</f>
        <v>0</v>
      </c>
      <c r="I178" s="91">
        <f>G178/B177</f>
        <v>0</v>
      </c>
      <c r="J178" s="104">
        <f>H178/B177</f>
        <v>0</v>
      </c>
    </row>
    <row r="179" spans="1:10" ht="12.75" customHeight="1" x14ac:dyDescent="0.25">
      <c r="A179" s="101"/>
      <c r="D179" s="81" t="s">
        <v>23</v>
      </c>
      <c r="E179" s="81">
        <f>E177-E178</f>
        <v>92500</v>
      </c>
      <c r="F179" s="81"/>
      <c r="G179" s="82">
        <f>G177-G178</f>
        <v>83333.333333333328</v>
      </c>
      <c r="H179" s="82">
        <f>H177-H178</f>
        <v>9166.6666666666661</v>
      </c>
      <c r="I179" s="82">
        <f>I177-I178</f>
        <v>16666.666666666664</v>
      </c>
      <c r="J179" s="105">
        <f>J177-J178</f>
        <v>1833.3333333333333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92500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1">
        <v>11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2"/>
    </row>
    <row r="183" spans="1:10" ht="12.75" customHeight="1" x14ac:dyDescent="0.25">
      <c r="A183" s="101"/>
      <c r="B183" s="80">
        <f>Invoice!B704</f>
        <v>1</v>
      </c>
      <c r="C183" s="88" t="str">
        <f>Invoice!E704</f>
        <v>CUTTER VANCO V-750 (BESAR)</v>
      </c>
      <c r="D183" s="89">
        <f>Invoice!H704</f>
        <v>90000</v>
      </c>
      <c r="E183" s="81">
        <f t="shared" si="25"/>
        <v>90000</v>
      </c>
      <c r="F183" s="81"/>
      <c r="G183" s="82">
        <f t="shared" si="26"/>
        <v>81081.08108108108</v>
      </c>
      <c r="H183" s="83">
        <f t="shared" si="27"/>
        <v>8918.9189189189183</v>
      </c>
      <c r="I183" s="83">
        <f t="shared" si="28"/>
        <v>81081.08108108108</v>
      </c>
      <c r="J183" s="103">
        <f t="shared" si="29"/>
        <v>8918.9189189189183</v>
      </c>
    </row>
    <row r="184" spans="1:10" ht="12.75" customHeight="1" x14ac:dyDescent="0.25">
      <c r="A184" s="101"/>
      <c r="D184" s="81"/>
      <c r="E184" s="81">
        <f>(E183*Invoice!I704)+((E183-(E183*Invoice!I704))*Invoice!J704)</f>
        <v>0</v>
      </c>
      <c r="F184" s="81"/>
      <c r="G184" s="90">
        <f>E184/1.11</f>
        <v>0</v>
      </c>
      <c r="H184" s="91">
        <f>G184*11%</f>
        <v>0</v>
      </c>
      <c r="I184" s="91">
        <f>G184/B183</f>
        <v>0</v>
      </c>
      <c r="J184" s="104">
        <f>H184/B183</f>
        <v>0</v>
      </c>
    </row>
    <row r="185" spans="1:10" ht="12.75" customHeight="1" x14ac:dyDescent="0.25">
      <c r="A185" s="101"/>
      <c r="D185" s="81" t="s">
        <v>23</v>
      </c>
      <c r="E185" s="81">
        <f>E183-E184</f>
        <v>90000</v>
      </c>
      <c r="F185" s="81"/>
      <c r="G185" s="82">
        <f>G183-G184</f>
        <v>81081.08108108108</v>
      </c>
      <c r="H185" s="82">
        <f>H183-H184</f>
        <v>8918.9189189189183</v>
      </c>
      <c r="I185" s="82">
        <f>I183-I184</f>
        <v>81081.08108108108</v>
      </c>
      <c r="J185" s="105">
        <f>J183-J184</f>
        <v>8918.9189189189183</v>
      </c>
    </row>
    <row r="186" spans="1:10" ht="12.75" customHeight="1" x14ac:dyDescent="0.25">
      <c r="A186" s="101"/>
      <c r="D186" s="81"/>
      <c r="E186" s="81"/>
      <c r="F186" s="81"/>
      <c r="G186" s="82"/>
      <c r="H186" s="83">
        <f>G185+H185</f>
        <v>90000</v>
      </c>
      <c r="I186" s="83"/>
      <c r="J186" s="103"/>
    </row>
    <row r="187" spans="1:10" ht="12.75" customHeight="1" x14ac:dyDescent="0.25">
      <c r="A187" s="101"/>
      <c r="B187" s="79"/>
      <c r="D187" s="81"/>
      <c r="E187" s="81"/>
      <c r="F187" s="81"/>
      <c r="G187" s="82"/>
      <c r="H187" s="83"/>
      <c r="I187" s="83"/>
      <c r="J187" s="103"/>
    </row>
    <row r="188" spans="1:10" ht="12.75" customHeight="1" x14ac:dyDescent="0.25">
      <c r="A188" s="101">
        <v>12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Invoice!B705</f>
        <v>2</v>
      </c>
      <c r="C189" s="88" t="str">
        <f>Invoice!E705</f>
        <v>ASAHAN JOYKO B-23 (isi 12 pc) TONG 1 LOBANG</v>
      </c>
      <c r="D189" s="89">
        <f>Invoice!H705</f>
        <v>22200</v>
      </c>
      <c r="E189" s="81">
        <f t="shared" si="25"/>
        <v>44400</v>
      </c>
      <c r="F189" s="81"/>
      <c r="G189" s="82">
        <f t="shared" si="26"/>
        <v>40000</v>
      </c>
      <c r="H189" s="83">
        <f t="shared" si="27"/>
        <v>4400</v>
      </c>
      <c r="I189" s="83">
        <f t="shared" si="28"/>
        <v>20000</v>
      </c>
      <c r="J189" s="103">
        <f t="shared" si="29"/>
        <v>2200</v>
      </c>
    </row>
    <row r="190" spans="1:10" ht="12.75" customHeight="1" x14ac:dyDescent="0.25">
      <c r="A190" s="101"/>
      <c r="D190" s="81"/>
      <c r="E190" s="81">
        <f>(E189*Invoice!I705)+((E189-(E189*Invoice!I705))*Invoice!J705)</f>
        <v>4440</v>
      </c>
      <c r="F190" s="81"/>
      <c r="G190" s="90">
        <f>E190/1.11</f>
        <v>3999.9999999999995</v>
      </c>
      <c r="H190" s="91">
        <f>G190*11%</f>
        <v>439.99999999999994</v>
      </c>
      <c r="I190" s="91">
        <f>G190/B189</f>
        <v>1999.9999999999998</v>
      </c>
      <c r="J190" s="104">
        <f>H190/B189</f>
        <v>219.99999999999997</v>
      </c>
    </row>
    <row r="191" spans="1:10" ht="12.75" customHeight="1" x14ac:dyDescent="0.25">
      <c r="A191" s="101"/>
      <c r="D191" s="81" t="s">
        <v>23</v>
      </c>
      <c r="E191" s="81">
        <f>E189-E190</f>
        <v>39960</v>
      </c>
      <c r="F191" s="81"/>
      <c r="G191" s="82">
        <f>G189-G190</f>
        <v>36000</v>
      </c>
      <c r="H191" s="82">
        <f>H189-H190</f>
        <v>3960</v>
      </c>
      <c r="I191" s="82">
        <f>I189-I190</f>
        <v>18000</v>
      </c>
      <c r="J191" s="105">
        <f>J189-J190</f>
        <v>1980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39960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13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Invoice!B706</f>
        <v>1</v>
      </c>
      <c r="C195" s="88" t="str">
        <f>Invoice!E706</f>
        <v>HIGHLIGHTER / STABILLO TIZO TF-610 (isi 54 pc)</v>
      </c>
      <c r="D195" s="89">
        <f>Invoice!H706</f>
        <v>121500</v>
      </c>
      <c r="E195" s="81">
        <f t="shared" si="25"/>
        <v>121500</v>
      </c>
      <c r="F195" s="81"/>
      <c r="G195" s="82">
        <f t="shared" si="26"/>
        <v>109459.45945945945</v>
      </c>
      <c r="H195" s="83">
        <f t="shared" si="27"/>
        <v>12040.54054054054</v>
      </c>
      <c r="I195" s="83">
        <f t="shared" si="28"/>
        <v>109459.45945945945</v>
      </c>
      <c r="J195" s="103">
        <f t="shared" si="29"/>
        <v>12040.54054054054</v>
      </c>
    </row>
    <row r="196" spans="1:10" ht="12.75" customHeight="1" x14ac:dyDescent="0.25">
      <c r="A196" s="101"/>
      <c r="D196" s="81"/>
      <c r="E196" s="81">
        <f>(E195*Invoice!I706)+((E195-(E195*Invoice!I706))*Invoice!J706)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121500</v>
      </c>
      <c r="F197" s="81"/>
      <c r="G197" s="82">
        <f>G195-G196</f>
        <v>109459.45945945945</v>
      </c>
      <c r="H197" s="82">
        <f>H195-H196</f>
        <v>12040.54054054054</v>
      </c>
      <c r="I197" s="82">
        <f>I195-I196</f>
        <v>109459.45945945945</v>
      </c>
      <c r="J197" s="105">
        <f>J195-J196</f>
        <v>12040.54054054054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121500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1">
        <v>14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Invoice!B707</f>
        <v>1</v>
      </c>
      <c r="C201" s="88" t="str">
        <f>Invoice!E707</f>
        <v>PENCIL CASE / TEMPAT PENSIL MAGNET B-35138-21</v>
      </c>
      <c r="D201" s="89">
        <f>Invoice!H707</f>
        <v>360000</v>
      </c>
      <c r="E201" s="81">
        <f t="shared" si="25"/>
        <v>360000</v>
      </c>
      <c r="F201" s="81"/>
      <c r="G201" s="82">
        <f t="shared" si="26"/>
        <v>324324.32432432432</v>
      </c>
      <c r="H201" s="83">
        <f t="shared" si="27"/>
        <v>35675.675675675673</v>
      </c>
      <c r="I201" s="83">
        <f t="shared" si="28"/>
        <v>324324.32432432432</v>
      </c>
      <c r="J201" s="103">
        <f t="shared" si="29"/>
        <v>35675.675675675673</v>
      </c>
    </row>
    <row r="202" spans="1:10" ht="12.75" customHeight="1" x14ac:dyDescent="0.25">
      <c r="A202" s="101"/>
      <c r="D202" s="81"/>
      <c r="E202" s="81">
        <f>(E201*Invoice!I707)+((E201-(E201*Invoice!I707))*Invoice!J707)</f>
        <v>0</v>
      </c>
      <c r="F202" s="81"/>
      <c r="G202" s="90">
        <f>E202/1.11</f>
        <v>0</v>
      </c>
      <c r="H202" s="91">
        <f>G202*11%</f>
        <v>0</v>
      </c>
      <c r="I202" s="91">
        <f>G202/B201</f>
        <v>0</v>
      </c>
      <c r="J202" s="104">
        <f>H202/B201</f>
        <v>0</v>
      </c>
    </row>
    <row r="203" spans="1:10" ht="12.75" customHeight="1" x14ac:dyDescent="0.25">
      <c r="A203" s="101"/>
      <c r="D203" s="81" t="s">
        <v>23</v>
      </c>
      <c r="E203" s="81">
        <f>E201-E202</f>
        <v>360000</v>
      </c>
      <c r="F203" s="81"/>
      <c r="G203" s="82">
        <f>G201-G202</f>
        <v>324324.32432432432</v>
      </c>
      <c r="H203" s="82">
        <f>H201-H202</f>
        <v>35675.675675675673</v>
      </c>
      <c r="I203" s="82">
        <f>I201-I202</f>
        <v>324324.32432432432</v>
      </c>
      <c r="J203" s="105">
        <f>J201-J202</f>
        <v>35675.675675675673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360000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15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Invoice!B708</f>
        <v>1</v>
      </c>
      <c r="C207" s="88" t="str">
        <f>Invoice!E708</f>
        <v>PENCIL CASE / TEMPAT PENSIL 0022</v>
      </c>
      <c r="D207" s="89">
        <f>Invoice!H708</f>
        <v>250000</v>
      </c>
      <c r="E207" s="81">
        <f t="shared" si="25"/>
        <v>250000</v>
      </c>
      <c r="F207" s="81"/>
      <c r="G207" s="82">
        <f t="shared" si="26"/>
        <v>225225.22522522521</v>
      </c>
      <c r="H207" s="83">
        <f t="shared" si="27"/>
        <v>24774.774774774774</v>
      </c>
      <c r="I207" s="83">
        <f t="shared" si="28"/>
        <v>225225.22522522521</v>
      </c>
      <c r="J207" s="103">
        <f t="shared" si="29"/>
        <v>24774.774774774774</v>
      </c>
    </row>
    <row r="208" spans="1:10" ht="12.75" customHeight="1" x14ac:dyDescent="0.25">
      <c r="A208" s="101"/>
      <c r="D208" s="81"/>
      <c r="E208" s="81">
        <f>(E207*Invoice!I708)+((E207-(E207*Invoice!I708))*Invoice!J708)</f>
        <v>0</v>
      </c>
      <c r="F208" s="81"/>
      <c r="G208" s="90">
        <f>E208/1.11</f>
        <v>0</v>
      </c>
      <c r="H208" s="91">
        <f>G208*11%</f>
        <v>0</v>
      </c>
      <c r="I208" s="91">
        <f>G208/B207</f>
        <v>0</v>
      </c>
      <c r="J208" s="104">
        <f>H208/B207</f>
        <v>0</v>
      </c>
    </row>
    <row r="209" spans="1:10" ht="12.75" customHeight="1" x14ac:dyDescent="0.25">
      <c r="A209" s="101"/>
      <c r="D209" s="81" t="s">
        <v>23</v>
      </c>
      <c r="E209" s="81">
        <f>E207-E208</f>
        <v>250000</v>
      </c>
      <c r="F209" s="81"/>
      <c r="G209" s="82">
        <f>G207-G208</f>
        <v>225225.22522522521</v>
      </c>
      <c r="H209" s="82">
        <f>H207-H208</f>
        <v>24774.774774774774</v>
      </c>
      <c r="I209" s="82">
        <f>I207-I208</f>
        <v>225225.22522522521</v>
      </c>
      <c r="J209" s="105">
        <f>J207-J208</f>
        <v>24774.774774774774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249999.99999999997</v>
      </c>
      <c r="I210" s="83"/>
      <c r="J210" s="103"/>
    </row>
    <row r="211" spans="1:10" ht="12.75" customHeight="1" x14ac:dyDescent="0.25">
      <c r="A211" s="101"/>
      <c r="C211" s="88"/>
      <c r="D211" s="89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6"/>
      <c r="B212" s="107"/>
      <c r="C212" s="107"/>
      <c r="D212" s="107"/>
      <c r="E212" s="107"/>
      <c r="F212" s="107"/>
      <c r="G212" s="108">
        <f>G125+G131+G137+G143+G149+G155+G161+G167+G173+G179+G185+G191+G197+G203+G209</f>
        <v>3150216.2162162159</v>
      </c>
      <c r="H212" s="108">
        <f>H125+H131+H137+H143+H149+H155+H161+H167+H173+H179+H185+H191+H197+H203+H209</f>
        <v>346523.78378378373</v>
      </c>
      <c r="I212" s="107"/>
      <c r="J212" s="109">
        <f>H126+H132+H138+H144+H150+H156+H162+H168+H174+H180+H186+H192+H198+H204+H210</f>
        <v>3496739.9999999995</v>
      </c>
    </row>
    <row r="214" spans="1:10" ht="12.75" customHeight="1" x14ac:dyDescent="0.25">
      <c r="A214" s="94" t="s">
        <v>1</v>
      </c>
      <c r="B214" s="95">
        <f>Invoice!E800</f>
        <v>23050008</v>
      </c>
      <c r="C214" s="96"/>
      <c r="D214" s="97"/>
      <c r="E214" s="97"/>
      <c r="F214" s="97"/>
      <c r="G214" s="98"/>
      <c r="H214" s="99"/>
      <c r="I214" s="99"/>
      <c r="J214" s="100"/>
    </row>
    <row r="215" spans="1:10" ht="12.75" customHeight="1" x14ac:dyDescent="0.25">
      <c r="A215" s="101">
        <v>1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Invoice!B808</f>
        <v>180</v>
      </c>
      <c r="C216" s="88" t="str">
        <f>Invoice!E808</f>
        <v>ISI CUTTER 18 MM KENKO L-150 (BESAR)</v>
      </c>
      <c r="D216" s="89">
        <f>Invoice!H808</f>
        <v>64800</v>
      </c>
      <c r="E216" s="81">
        <f>D216*B216</f>
        <v>11664000</v>
      </c>
      <c r="F216" s="81"/>
      <c r="G216" s="82">
        <f>E216/1.11</f>
        <v>10508108.108108107</v>
      </c>
      <c r="H216" s="83">
        <f>G216*11%</f>
        <v>1155891.8918918918</v>
      </c>
      <c r="I216" s="83">
        <f>G216/B216</f>
        <v>58378.378378378373</v>
      </c>
      <c r="J216" s="103">
        <f>H216/B216</f>
        <v>6421.6216216216217</v>
      </c>
    </row>
    <row r="217" spans="1:10" ht="12.75" customHeight="1" x14ac:dyDescent="0.25">
      <c r="A217" s="101"/>
      <c r="D217" s="81"/>
      <c r="E217" s="81">
        <f>(E216*Invoice!I808)+((E216-(E216*Invoice!I808))*Invoice!J808)</f>
        <v>1574640</v>
      </c>
      <c r="F217" s="81"/>
      <c r="G217" s="90">
        <f>E217/1.11</f>
        <v>1418594.5945945946</v>
      </c>
      <c r="H217" s="91">
        <f>G217*11%</f>
        <v>156045.40540540541</v>
      </c>
      <c r="I217" s="91">
        <f>G217/B216</f>
        <v>7881.0810810810808</v>
      </c>
      <c r="J217" s="104">
        <f>H217/B216</f>
        <v>866.91891891891896</v>
      </c>
    </row>
    <row r="218" spans="1:10" ht="12.75" customHeight="1" x14ac:dyDescent="0.25">
      <c r="A218" s="101"/>
      <c r="D218" s="81" t="s">
        <v>23</v>
      </c>
      <c r="E218" s="81">
        <f>E216-E217</f>
        <v>10089360</v>
      </c>
      <c r="F218" s="81"/>
      <c r="G218" s="82">
        <f>G216-G217</f>
        <v>9089513.5135135129</v>
      </c>
      <c r="H218" s="82">
        <f>H216-H217</f>
        <v>999846.48648648639</v>
      </c>
      <c r="I218" s="82">
        <f>I216-I217</f>
        <v>50497.297297297293</v>
      </c>
      <c r="J218" s="105">
        <f>J216-J217</f>
        <v>5554.7027027027025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10089360</v>
      </c>
      <c r="I219" s="83"/>
      <c r="J219" s="103"/>
    </row>
    <row r="220" spans="1:10" ht="12.75" customHeight="1" x14ac:dyDescent="0.25">
      <c r="A220" s="101"/>
      <c r="C220" s="88"/>
      <c r="D220" s="89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6"/>
      <c r="B221" s="107"/>
      <c r="C221" s="107"/>
      <c r="D221" s="107"/>
      <c r="E221" s="107"/>
      <c r="F221" s="107"/>
      <c r="G221" s="108">
        <f>G218</f>
        <v>9089513.5135135129</v>
      </c>
      <c r="H221" s="108">
        <f>H218</f>
        <v>999846.48648648639</v>
      </c>
      <c r="I221" s="107"/>
      <c r="J221" s="109">
        <f>H219</f>
        <v>10089360</v>
      </c>
    </row>
    <row r="223" spans="1:10" ht="12.75" customHeight="1" x14ac:dyDescent="0.25">
      <c r="A223" s="94" t="s">
        <v>1</v>
      </c>
      <c r="B223" s="95">
        <f>Invoice!E914</f>
        <v>23050009</v>
      </c>
      <c r="C223" s="96"/>
      <c r="D223" s="97"/>
      <c r="E223" s="97"/>
      <c r="F223" s="97"/>
      <c r="G223" s="98"/>
      <c r="H223" s="99"/>
      <c r="I223" s="99"/>
      <c r="J223" s="100"/>
    </row>
    <row r="224" spans="1:10" ht="12.75" customHeight="1" x14ac:dyDescent="0.25">
      <c r="A224" s="101">
        <v>1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Invoice!B922</f>
        <v>60</v>
      </c>
      <c r="C225" s="88" t="str">
        <f>Invoice!E922</f>
        <v>GEL PEN KENKO EASY GEL HITAM</v>
      </c>
      <c r="D225" s="89">
        <f>Invoice!H922</f>
        <v>26100</v>
      </c>
      <c r="E225" s="81">
        <f>D225*B225</f>
        <v>1566000</v>
      </c>
      <c r="F225" s="81"/>
      <c r="G225" s="82">
        <f>E225/1.11</f>
        <v>1410810.8108108107</v>
      </c>
      <c r="H225" s="83">
        <f>G225*11%</f>
        <v>155189.18918918917</v>
      </c>
      <c r="I225" s="83">
        <f>G225/B225</f>
        <v>23513.51351351351</v>
      </c>
      <c r="J225" s="103">
        <f>H225/B225</f>
        <v>2586.4864864864862</v>
      </c>
    </row>
    <row r="226" spans="1:10" ht="12.75" customHeight="1" x14ac:dyDescent="0.25">
      <c r="A226" s="101"/>
      <c r="D226" s="81"/>
      <c r="E226" s="81">
        <f>(E225*Invoice!I922)+((E225-(E225*Invoice!I922))*Invoice!J922)</f>
        <v>156600</v>
      </c>
      <c r="F226" s="81"/>
      <c r="G226" s="90">
        <f>E226/1.11</f>
        <v>141081.08108108107</v>
      </c>
      <c r="H226" s="91">
        <f>G226*11%</f>
        <v>15518.918918918916</v>
      </c>
      <c r="I226" s="91">
        <f>G226/B225</f>
        <v>2351.3513513513512</v>
      </c>
      <c r="J226" s="104">
        <f>H226/B225</f>
        <v>258.64864864864859</v>
      </c>
    </row>
    <row r="227" spans="1:10" ht="12.75" customHeight="1" x14ac:dyDescent="0.25">
      <c r="A227" s="101"/>
      <c r="D227" s="81" t="s">
        <v>23</v>
      </c>
      <c r="E227" s="81">
        <f>E225-E226</f>
        <v>1409400</v>
      </c>
      <c r="F227" s="81"/>
      <c r="G227" s="82">
        <f>G225-G226</f>
        <v>1269729.7297297297</v>
      </c>
      <c r="H227" s="82">
        <f>H225-H226</f>
        <v>139670.27027027027</v>
      </c>
      <c r="I227" s="82">
        <f>I225-I226</f>
        <v>21162.16216216216</v>
      </c>
      <c r="J227" s="105">
        <f>J225-J226</f>
        <v>2327.8378378378375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1409400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2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Invoice!B923</f>
        <v>6</v>
      </c>
      <c r="C231" s="88" t="str">
        <f>Invoice!E923</f>
        <v>GEL PEN KENKO K-1 HITAM</v>
      </c>
      <c r="D231" s="89">
        <f>Invoice!H923</f>
        <v>39600</v>
      </c>
      <c r="E231" s="81">
        <f t="shared" ref="E231:E249" si="30">D231*B231</f>
        <v>237600</v>
      </c>
      <c r="F231" s="81"/>
      <c r="G231" s="82">
        <f t="shared" ref="G231:G249" si="31">E231/1.11</f>
        <v>214054.05405405402</v>
      </c>
      <c r="H231" s="83">
        <f t="shared" ref="H231:H249" si="32">G231*11%</f>
        <v>23545.945945945943</v>
      </c>
      <c r="I231" s="83">
        <f t="shared" ref="I231:I249" si="33">G231/B231</f>
        <v>35675.675675675673</v>
      </c>
      <c r="J231" s="103">
        <f t="shared" ref="J231:J249" si="34">H231/B231</f>
        <v>3924.3243243243237</v>
      </c>
    </row>
    <row r="232" spans="1:10" ht="12.75" customHeight="1" x14ac:dyDescent="0.25">
      <c r="A232" s="101"/>
      <c r="D232" s="81"/>
      <c r="E232" s="81">
        <f>(E231*Invoice!I923)+((E231-(E231*Invoice!I923))*Invoice!J923)</f>
        <v>23760</v>
      </c>
      <c r="F232" s="81"/>
      <c r="G232" s="90">
        <f>E232/1.11</f>
        <v>21405.405405405403</v>
      </c>
      <c r="H232" s="91">
        <f>G232*11%</f>
        <v>2354.5945945945946</v>
      </c>
      <c r="I232" s="91">
        <f>G232/B231</f>
        <v>3567.567567567567</v>
      </c>
      <c r="J232" s="104">
        <f>H232/B231</f>
        <v>392.43243243243245</v>
      </c>
    </row>
    <row r="233" spans="1:10" ht="12.75" customHeight="1" x14ac:dyDescent="0.25">
      <c r="A233" s="101"/>
      <c r="D233" s="81" t="s">
        <v>23</v>
      </c>
      <c r="E233" s="81">
        <f>E231-E232</f>
        <v>213840</v>
      </c>
      <c r="F233" s="81"/>
      <c r="G233" s="82">
        <f>G231-G232</f>
        <v>192648.64864864861</v>
      </c>
      <c r="H233" s="82">
        <f>H231-H232</f>
        <v>21191.35135135135</v>
      </c>
      <c r="I233" s="82">
        <f>I231-I232</f>
        <v>32108.108108108107</v>
      </c>
      <c r="J233" s="105">
        <f>J231-J232</f>
        <v>3531.8918918918912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213839.99999999997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3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Invoice!B924</f>
        <v>10</v>
      </c>
      <c r="C237" s="88" t="str">
        <f>Invoice!E924</f>
        <v>BINDER CLIP JOYKO 107</v>
      </c>
      <c r="D237" s="89">
        <f>Invoice!H924</f>
        <v>31200</v>
      </c>
      <c r="E237" s="81">
        <f t="shared" si="30"/>
        <v>312000</v>
      </c>
      <c r="F237" s="81"/>
      <c r="G237" s="82">
        <f t="shared" si="31"/>
        <v>281081.08108108107</v>
      </c>
      <c r="H237" s="83">
        <f t="shared" si="32"/>
        <v>30918.918918918916</v>
      </c>
      <c r="I237" s="83">
        <f t="shared" si="33"/>
        <v>28108.108108108107</v>
      </c>
      <c r="J237" s="103">
        <f t="shared" si="34"/>
        <v>3091.8918918918916</v>
      </c>
    </row>
    <row r="238" spans="1:10" ht="12.75" customHeight="1" x14ac:dyDescent="0.25">
      <c r="A238" s="101"/>
      <c r="D238" s="81"/>
      <c r="E238" s="81">
        <f>(E237*Invoice!I924)+((E237-(E237*Invoice!I924))*Invoice!J924)</f>
        <v>31200</v>
      </c>
      <c r="F238" s="81"/>
      <c r="G238" s="90">
        <f>E238/1.11</f>
        <v>28108.108108108107</v>
      </c>
      <c r="H238" s="91">
        <f>G238*11%</f>
        <v>3091.8918918918916</v>
      </c>
      <c r="I238" s="91">
        <f>G238/B237</f>
        <v>2810.8108108108108</v>
      </c>
      <c r="J238" s="104">
        <f>H238/B237</f>
        <v>309.18918918918916</v>
      </c>
    </row>
    <row r="239" spans="1:10" ht="12.75" customHeight="1" x14ac:dyDescent="0.25">
      <c r="A239" s="101"/>
      <c r="D239" s="81" t="s">
        <v>23</v>
      </c>
      <c r="E239" s="81">
        <f>E237-E238</f>
        <v>280800</v>
      </c>
      <c r="F239" s="81"/>
      <c r="G239" s="82">
        <f>G237-G238</f>
        <v>252972.97297297296</v>
      </c>
      <c r="H239" s="82">
        <f>H237-H238</f>
        <v>27827.027027027027</v>
      </c>
      <c r="I239" s="82">
        <f>I237-I238</f>
        <v>25297.297297297297</v>
      </c>
      <c r="J239" s="105">
        <f>J237-J238</f>
        <v>2782.7027027027025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280800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4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Invoice!B925</f>
        <v>2</v>
      </c>
      <c r="C243" s="88" t="str">
        <f>Invoice!E925</f>
        <v>BINDER CLIP JOYKO 260</v>
      </c>
      <c r="D243" s="89">
        <f>Invoice!H925</f>
        <v>177000</v>
      </c>
      <c r="E243" s="81">
        <f t="shared" si="30"/>
        <v>354000</v>
      </c>
      <c r="F243" s="81"/>
      <c r="G243" s="82">
        <f t="shared" si="31"/>
        <v>318918.91891891888</v>
      </c>
      <c r="H243" s="83">
        <f t="shared" si="32"/>
        <v>35081.08108108108</v>
      </c>
      <c r="I243" s="83">
        <f t="shared" si="33"/>
        <v>159459.45945945944</v>
      </c>
      <c r="J243" s="103">
        <f t="shared" si="34"/>
        <v>17540.54054054054</v>
      </c>
    </row>
    <row r="244" spans="1:10" ht="12.75" customHeight="1" x14ac:dyDescent="0.25">
      <c r="A244" s="101"/>
      <c r="D244" s="81"/>
      <c r="E244" s="81">
        <f>(E243*Invoice!I925)+((E243-(E243*Invoice!I925))*Invoice!J925)</f>
        <v>35400</v>
      </c>
      <c r="F244" s="81"/>
      <c r="G244" s="90">
        <f>E244/1.11</f>
        <v>31891.89189189189</v>
      </c>
      <c r="H244" s="91">
        <f>G244*11%</f>
        <v>3508.1081081081079</v>
      </c>
      <c r="I244" s="91">
        <f>G244/B243</f>
        <v>15945.945945945945</v>
      </c>
      <c r="J244" s="104">
        <f>H244/B243</f>
        <v>1754.0540540540539</v>
      </c>
    </row>
    <row r="245" spans="1:10" ht="12.75" customHeight="1" x14ac:dyDescent="0.25">
      <c r="A245" s="101"/>
      <c r="D245" s="81" t="s">
        <v>23</v>
      </c>
      <c r="E245" s="81">
        <f>E243-E244</f>
        <v>318600</v>
      </c>
      <c r="F245" s="81"/>
      <c r="G245" s="82">
        <f>G243-G244</f>
        <v>287027.02702702698</v>
      </c>
      <c r="H245" s="82">
        <f>H243-H244</f>
        <v>31572.972972972973</v>
      </c>
      <c r="I245" s="82">
        <f>I243-I244</f>
        <v>143513.51351351349</v>
      </c>
      <c r="J245" s="105">
        <f>J243-J244</f>
        <v>15786.486486486487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318599.99999999994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5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Invoice!B926</f>
        <v>3</v>
      </c>
      <c r="C249" s="88" t="str">
        <f>Invoice!E926</f>
        <v>CORRECTION TAPE KENKO CT-905 (12M x 5MM)</v>
      </c>
      <c r="D249" s="89">
        <f>Invoice!H926</f>
        <v>62400</v>
      </c>
      <c r="E249" s="81">
        <f t="shared" si="30"/>
        <v>187200</v>
      </c>
      <c r="F249" s="81"/>
      <c r="G249" s="82">
        <f t="shared" si="31"/>
        <v>168648.64864864864</v>
      </c>
      <c r="H249" s="83">
        <f t="shared" si="32"/>
        <v>18551.35135135135</v>
      </c>
      <c r="I249" s="83">
        <f t="shared" si="33"/>
        <v>56216.216216216213</v>
      </c>
      <c r="J249" s="103">
        <f t="shared" si="34"/>
        <v>6183.7837837837833</v>
      </c>
    </row>
    <row r="250" spans="1:10" ht="12.75" customHeight="1" x14ac:dyDescent="0.25">
      <c r="A250" s="101"/>
      <c r="D250" s="81"/>
      <c r="E250" s="81">
        <f>(E249*Invoice!I926)+((E249-(E249*Invoice!I926))*Invoice!J926)</f>
        <v>18720</v>
      </c>
      <c r="F250" s="81"/>
      <c r="G250" s="90">
        <f>E250/1.11</f>
        <v>16864.864864864863</v>
      </c>
      <c r="H250" s="91">
        <f>G250*11%</f>
        <v>1855.135135135135</v>
      </c>
      <c r="I250" s="91">
        <f>G250/B249</f>
        <v>5621.6216216216208</v>
      </c>
      <c r="J250" s="104">
        <f>H250/B249</f>
        <v>618.37837837837833</v>
      </c>
    </row>
    <row r="251" spans="1:10" ht="12.75" customHeight="1" x14ac:dyDescent="0.25">
      <c r="A251" s="101"/>
      <c r="D251" s="81" t="s">
        <v>23</v>
      </c>
      <c r="E251" s="81">
        <f>E249-E250</f>
        <v>168480</v>
      </c>
      <c r="F251" s="81"/>
      <c r="G251" s="82">
        <f>G249-G250</f>
        <v>151783.78378378379</v>
      </c>
      <c r="H251" s="82">
        <f>H249-H250</f>
        <v>16696.216216216213</v>
      </c>
      <c r="I251" s="82">
        <f>I249-I250</f>
        <v>50594.594594594593</v>
      </c>
      <c r="J251" s="105">
        <f>J249-J250</f>
        <v>5565.405405405405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168480</v>
      </c>
      <c r="I252" s="83"/>
      <c r="J252" s="103"/>
    </row>
    <row r="253" spans="1:10" ht="12.75" customHeight="1" x14ac:dyDescent="0.25">
      <c r="A253" s="101"/>
      <c r="C253" s="88"/>
      <c r="D253" s="89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6"/>
      <c r="B254" s="107"/>
      <c r="C254" s="107"/>
      <c r="D254" s="107"/>
      <c r="E254" s="107"/>
      <c r="F254" s="107"/>
      <c r="G254" s="108">
        <f>G227+G233+G239+G245+G251</f>
        <v>2154162.1621621619</v>
      </c>
      <c r="H254" s="108">
        <f>H227+H233+H239+H245+H251</f>
        <v>236957.83783783781</v>
      </c>
      <c r="I254" s="107"/>
      <c r="J254" s="109">
        <f>H228+H234+H240+H246+H252</f>
        <v>2391120</v>
      </c>
    </row>
    <row r="256" spans="1:10" ht="12.75" customHeight="1" x14ac:dyDescent="0.25">
      <c r="A256" s="94" t="s">
        <v>1</v>
      </c>
      <c r="B256" s="95">
        <f>Invoice!E1028</f>
        <v>23050010</v>
      </c>
      <c r="C256" s="96"/>
      <c r="D256" s="97"/>
      <c r="E256" s="97"/>
      <c r="F256" s="97"/>
      <c r="G256" s="98"/>
      <c r="H256" s="99"/>
      <c r="I256" s="99"/>
      <c r="J256" s="100"/>
    </row>
    <row r="257" spans="1:10" ht="12.75" customHeight="1" x14ac:dyDescent="0.25">
      <c r="A257" s="101">
        <v>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Invoice!B1036</f>
        <v>12</v>
      </c>
      <c r="C258" s="88" t="str">
        <f>Invoice!E1036</f>
        <v>ISI CUTTER 18 MM KENKO L-150 (BESAR)</v>
      </c>
      <c r="D258" s="89">
        <f>Invoice!H1036</f>
        <v>64800</v>
      </c>
      <c r="E258" s="81">
        <f>D258*B258</f>
        <v>777600</v>
      </c>
      <c r="F258" s="81"/>
      <c r="G258" s="82">
        <f>E258/1.11</f>
        <v>700540.54054054047</v>
      </c>
      <c r="H258" s="83">
        <f>G258*11%</f>
        <v>77059.459459459453</v>
      </c>
      <c r="I258" s="83">
        <f>G258/B258</f>
        <v>58378.378378378373</v>
      </c>
      <c r="J258" s="103">
        <f>H258/B258</f>
        <v>6421.6216216216208</v>
      </c>
    </row>
    <row r="259" spans="1:10" ht="12.75" customHeight="1" x14ac:dyDescent="0.25">
      <c r="A259" s="101"/>
      <c r="D259" s="81"/>
      <c r="E259" s="81">
        <f>(E258*Invoice!I1036)+((E258-(E258*Invoice!I1036))*Invoice!J1036)</f>
        <v>77760</v>
      </c>
      <c r="F259" s="81"/>
      <c r="G259" s="90">
        <f>E259/1.11</f>
        <v>70054.054054054053</v>
      </c>
      <c r="H259" s="91">
        <f>G259*11%</f>
        <v>7705.9459459459458</v>
      </c>
      <c r="I259" s="91">
        <f>G259/B258</f>
        <v>5837.8378378378375</v>
      </c>
      <c r="J259" s="104">
        <f>H259/B258</f>
        <v>642.16216216216219</v>
      </c>
    </row>
    <row r="260" spans="1:10" ht="12.75" customHeight="1" x14ac:dyDescent="0.25">
      <c r="A260" s="101"/>
      <c r="D260" s="81" t="s">
        <v>23</v>
      </c>
      <c r="E260" s="81">
        <f>E258-E259</f>
        <v>699840</v>
      </c>
      <c r="F260" s="81"/>
      <c r="G260" s="82">
        <f>G258-G259</f>
        <v>630486.48648648639</v>
      </c>
      <c r="H260" s="82">
        <f>H258-H259</f>
        <v>69353.513513513506</v>
      </c>
      <c r="I260" s="82">
        <f>I258-I259</f>
        <v>52540.540540540533</v>
      </c>
      <c r="J260" s="105">
        <f>J258-J259</f>
        <v>5779.4594594594582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699839.99999999988</v>
      </c>
      <c r="I261" s="83"/>
      <c r="J261" s="103"/>
    </row>
    <row r="262" spans="1:10" ht="12.75" customHeight="1" x14ac:dyDescent="0.25">
      <c r="A262" s="101"/>
      <c r="C262" s="88"/>
      <c r="D262" s="89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G260</f>
        <v>630486.48648648639</v>
      </c>
      <c r="H263" s="108">
        <f>H260</f>
        <v>69353.513513513506</v>
      </c>
      <c r="I263" s="107"/>
      <c r="J263" s="109">
        <f>H261</f>
        <v>699839.99999999988</v>
      </c>
    </row>
    <row r="265" spans="1:10" ht="12.75" customHeight="1" x14ac:dyDescent="0.25">
      <c r="A265" s="94" t="s">
        <v>1</v>
      </c>
      <c r="B265" s="95">
        <f>Invoice!E1142</f>
        <v>23050011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Invoice!B1150</f>
        <v>48</v>
      </c>
      <c r="C267" s="88" t="str">
        <f>Invoice!E1150</f>
        <v>CORRECTION TAPE KENKO CT-905 (12M x 5MM)</v>
      </c>
      <c r="D267" s="89">
        <f>Invoice!H1150</f>
        <v>62400</v>
      </c>
      <c r="E267" s="81">
        <f>D267*B267</f>
        <v>2995200</v>
      </c>
      <c r="F267" s="81"/>
      <c r="G267" s="82">
        <f>E267/1.11</f>
        <v>2698378.3783783782</v>
      </c>
      <c r="H267" s="83">
        <f>G267*11%</f>
        <v>296821.6216216216</v>
      </c>
      <c r="I267" s="83">
        <f>G267/B267</f>
        <v>56216.216216216213</v>
      </c>
      <c r="J267" s="103">
        <f>H267/B267</f>
        <v>6183.7837837837833</v>
      </c>
    </row>
    <row r="268" spans="1:10" ht="12.75" customHeight="1" x14ac:dyDescent="0.25">
      <c r="A268" s="101"/>
      <c r="D268" s="81"/>
      <c r="E268" s="81">
        <f>(E267*Invoice!I1150)+((E267-(E267*Invoice!I1150))*Invoice!J1150)</f>
        <v>389376</v>
      </c>
      <c r="F268" s="81"/>
      <c r="G268" s="90">
        <f>E268/1.11</f>
        <v>350789.18918918917</v>
      </c>
      <c r="H268" s="91">
        <f>G268*11%</f>
        <v>38586.810810810806</v>
      </c>
      <c r="I268" s="91">
        <f>G268/B267</f>
        <v>7308.1081081081074</v>
      </c>
      <c r="J268" s="104">
        <f>H268/B267</f>
        <v>803.89189189189176</v>
      </c>
    </row>
    <row r="269" spans="1:10" ht="12.75" customHeight="1" x14ac:dyDescent="0.25">
      <c r="A269" s="101"/>
      <c r="D269" s="81" t="s">
        <v>23</v>
      </c>
      <c r="E269" s="81">
        <f>E267-E268</f>
        <v>2605824</v>
      </c>
      <c r="F269" s="81"/>
      <c r="G269" s="82">
        <f>G267-G268</f>
        <v>2347589.1891891891</v>
      </c>
      <c r="H269" s="82">
        <f>H267-H268</f>
        <v>258234.8108108108</v>
      </c>
      <c r="I269" s="82">
        <f>I267-I268</f>
        <v>48908.108108108107</v>
      </c>
      <c r="J269" s="105">
        <f>J267-J268</f>
        <v>5379.8918918918916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2605824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Invoice!B1151</f>
        <v>53</v>
      </c>
      <c r="C273" s="88" t="str">
        <f>Invoice!E1151</f>
        <v>GEL PEN KENKO K-1 HITAM</v>
      </c>
      <c r="D273" s="89">
        <f>Invoice!H1151</f>
        <v>39600</v>
      </c>
      <c r="E273" s="81">
        <f t="shared" ref="E273:E357" si="35">D273*B273</f>
        <v>2098800</v>
      </c>
      <c r="F273" s="81"/>
      <c r="G273" s="82">
        <f t="shared" ref="G273:G357" si="36">E273/1.11</f>
        <v>1890810.8108108107</v>
      </c>
      <c r="H273" s="83">
        <f t="shared" ref="H273:H357" si="37">G273*11%</f>
        <v>207989.18918918917</v>
      </c>
      <c r="I273" s="83">
        <f t="shared" ref="I273:I357" si="38">G273/B273</f>
        <v>35675.675675675673</v>
      </c>
      <c r="J273" s="103">
        <f t="shared" ref="J273:J357" si="39">H273/B273</f>
        <v>3924.3243243243242</v>
      </c>
    </row>
    <row r="274" spans="1:10" ht="12.75" customHeight="1" x14ac:dyDescent="0.25">
      <c r="A274" s="101"/>
      <c r="D274" s="81"/>
      <c r="E274" s="81">
        <f>(E273*Invoice!I1151)+((E273-(E273*Invoice!I1151))*Invoice!J1151)</f>
        <v>262350</v>
      </c>
      <c r="F274" s="81"/>
      <c r="G274" s="90">
        <f>E274/1.11</f>
        <v>236351.35135135133</v>
      </c>
      <c r="H274" s="91">
        <f>G274*11%</f>
        <v>25998.648648648646</v>
      </c>
      <c r="I274" s="91">
        <f>G274/B273</f>
        <v>4459.4594594594591</v>
      </c>
      <c r="J274" s="104">
        <f>H274/B273</f>
        <v>490.54054054054052</v>
      </c>
    </row>
    <row r="275" spans="1:10" ht="12.75" customHeight="1" x14ac:dyDescent="0.25">
      <c r="A275" s="101"/>
      <c r="D275" s="81" t="s">
        <v>23</v>
      </c>
      <c r="E275" s="81">
        <f>E273-E274</f>
        <v>1836450</v>
      </c>
      <c r="F275" s="81"/>
      <c r="G275" s="82">
        <f>G273-G274</f>
        <v>1654459.4594594594</v>
      </c>
      <c r="H275" s="82">
        <f>H273-H274</f>
        <v>181990.54054054053</v>
      </c>
      <c r="I275" s="82">
        <f>I273-I274</f>
        <v>31216.216216216213</v>
      </c>
      <c r="J275" s="105">
        <f>J273-J274</f>
        <v>3433.7837837837837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1836450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3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Invoice!B1152</f>
        <v>12</v>
      </c>
      <c r="C279" s="88" t="str">
        <f>Invoice!E1152</f>
        <v>CORRECTION TAPE KENKO CT-634 (8M x 5MM)</v>
      </c>
      <c r="D279" s="89">
        <f>Invoice!H1152</f>
        <v>54000</v>
      </c>
      <c r="E279" s="81">
        <f t="shared" si="35"/>
        <v>648000</v>
      </c>
      <c r="F279" s="81"/>
      <c r="G279" s="82">
        <f t="shared" si="36"/>
        <v>583783.78378378379</v>
      </c>
      <c r="H279" s="83">
        <f t="shared" si="37"/>
        <v>64216.21621621622</v>
      </c>
      <c r="I279" s="83">
        <f t="shared" si="38"/>
        <v>48648.648648648646</v>
      </c>
      <c r="J279" s="103">
        <f t="shared" si="39"/>
        <v>5351.3513513513517</v>
      </c>
    </row>
    <row r="280" spans="1:10" ht="12.75" customHeight="1" x14ac:dyDescent="0.25">
      <c r="A280" s="101"/>
      <c r="D280" s="81"/>
      <c r="E280" s="81">
        <f>(E279*Invoice!I1152)+((E279-(E279*Invoice!I1152))*Invoice!J1152)</f>
        <v>81000</v>
      </c>
      <c r="F280" s="81"/>
      <c r="G280" s="90">
        <f>E280/1.11</f>
        <v>72972.972972972973</v>
      </c>
      <c r="H280" s="91">
        <f>G280*11%</f>
        <v>8027.0270270270275</v>
      </c>
      <c r="I280" s="91">
        <f>G280/B279</f>
        <v>6081.0810810810808</v>
      </c>
      <c r="J280" s="104">
        <f>H280/B279</f>
        <v>668.91891891891896</v>
      </c>
    </row>
    <row r="281" spans="1:10" ht="12.75" customHeight="1" x14ac:dyDescent="0.25">
      <c r="A281" s="101"/>
      <c r="D281" s="81" t="s">
        <v>23</v>
      </c>
      <c r="E281" s="81">
        <f>E279-E280</f>
        <v>567000</v>
      </c>
      <c r="F281" s="81"/>
      <c r="G281" s="82">
        <f>G279-G280</f>
        <v>510810.81081081083</v>
      </c>
      <c r="H281" s="82">
        <f>H279-H280</f>
        <v>56189.189189189194</v>
      </c>
      <c r="I281" s="82">
        <f>I279-I280</f>
        <v>42567.567567567567</v>
      </c>
      <c r="J281" s="105">
        <f>J279-J280</f>
        <v>4682.4324324324325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567000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4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Invoice!B1153</f>
        <v>0</v>
      </c>
      <c r="C285" s="88">
        <f>Invoice!E1153</f>
        <v>0</v>
      </c>
      <c r="D285" s="89">
        <f>Invoice!H1153</f>
        <v>0</v>
      </c>
      <c r="E285" s="81">
        <f t="shared" si="35"/>
        <v>0</v>
      </c>
      <c r="F285" s="81"/>
      <c r="G285" s="82">
        <f t="shared" si="36"/>
        <v>0</v>
      </c>
      <c r="H285" s="83">
        <f t="shared" si="37"/>
        <v>0</v>
      </c>
      <c r="I285" s="83" t="e">
        <f t="shared" si="38"/>
        <v>#DIV/0!</v>
      </c>
      <c r="J285" s="103" t="e">
        <f t="shared" si="39"/>
        <v>#DIV/0!</v>
      </c>
    </row>
    <row r="286" spans="1:10" ht="12.75" customHeight="1" x14ac:dyDescent="0.25">
      <c r="A286" s="101"/>
      <c r="D286" s="81"/>
      <c r="E286" s="81">
        <f>(E285*Invoice!I1153)+((E285-(E285*Invoice!I1153))*Invoice!J1153)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5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Invoice!B1154</f>
        <v>0</v>
      </c>
      <c r="C291" s="88">
        <f>Invoice!E1154</f>
        <v>0</v>
      </c>
      <c r="D291" s="89">
        <f>Invoice!H1154</f>
        <v>0</v>
      </c>
      <c r="E291" s="81">
        <f t="shared" si="35"/>
        <v>0</v>
      </c>
      <c r="F291" s="81"/>
      <c r="G291" s="82">
        <f t="shared" si="36"/>
        <v>0</v>
      </c>
      <c r="H291" s="83">
        <f t="shared" si="37"/>
        <v>0</v>
      </c>
      <c r="I291" s="83" t="e">
        <f t="shared" si="38"/>
        <v>#DIV/0!</v>
      </c>
      <c r="J291" s="103" t="e">
        <f t="shared" si="39"/>
        <v>#DIV/0!</v>
      </c>
    </row>
    <row r="292" spans="1:10" ht="12.75" customHeight="1" x14ac:dyDescent="0.25">
      <c r="A292" s="101"/>
      <c r="D292" s="81"/>
      <c r="E292" s="81">
        <f>(E291*Invoice!I1154)+((E291-(E291*Invoice!I1154))*Invoice!J1154)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6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Invoice!B1155</f>
        <v>0</v>
      </c>
      <c r="C297" s="88">
        <f>Invoice!E1155</f>
        <v>0</v>
      </c>
      <c r="D297" s="89">
        <f>Invoice!H1155</f>
        <v>0</v>
      </c>
      <c r="E297" s="81">
        <f t="shared" si="35"/>
        <v>0</v>
      </c>
      <c r="F297" s="81"/>
      <c r="G297" s="82">
        <f t="shared" si="36"/>
        <v>0</v>
      </c>
      <c r="H297" s="83">
        <f t="shared" si="37"/>
        <v>0</v>
      </c>
      <c r="I297" s="83" t="e">
        <f t="shared" si="38"/>
        <v>#DIV/0!</v>
      </c>
      <c r="J297" s="103" t="e">
        <f t="shared" si="39"/>
        <v>#DIV/0!</v>
      </c>
    </row>
    <row r="298" spans="1:10" ht="12.75" customHeight="1" x14ac:dyDescent="0.25">
      <c r="A298" s="101"/>
      <c r="D298" s="81"/>
      <c r="E298" s="81">
        <f>(E297*Invoice!I1155)+((E297-(E297*Invoice!I1155))*Invoice!J1155)</f>
        <v>0</v>
      </c>
      <c r="F298" s="81"/>
      <c r="G298" s="90">
        <f>E298/1.11</f>
        <v>0</v>
      </c>
      <c r="H298" s="91">
        <f>G298*11%</f>
        <v>0</v>
      </c>
      <c r="I298" s="91" t="e">
        <f>G298/B297</f>
        <v>#DIV/0!</v>
      </c>
      <c r="J298" s="104" t="e">
        <f>H298/B297</f>
        <v>#DIV/0!</v>
      </c>
    </row>
    <row r="299" spans="1:10" ht="12.75" customHeight="1" x14ac:dyDescent="0.25">
      <c r="A299" s="101"/>
      <c r="D299" s="81" t="s">
        <v>23</v>
      </c>
      <c r="E299" s="81">
        <f>E297-E298</f>
        <v>0</v>
      </c>
      <c r="F299" s="81"/>
      <c r="G299" s="82">
        <f>G297-G298</f>
        <v>0</v>
      </c>
      <c r="H299" s="82">
        <f>H297-H298</f>
        <v>0</v>
      </c>
      <c r="I299" s="82" t="e">
        <f>I297-I298</f>
        <v>#DIV/0!</v>
      </c>
      <c r="J299" s="105" t="e">
        <f>J297-J298</f>
        <v>#DIV/0!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0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7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Invoice!B1156</f>
        <v>0</v>
      </c>
      <c r="C303" s="88">
        <f>Invoice!E1156</f>
        <v>0</v>
      </c>
      <c r="D303" s="89">
        <f>Invoice!H1156</f>
        <v>0</v>
      </c>
      <c r="E303" s="81">
        <f t="shared" si="35"/>
        <v>0</v>
      </c>
      <c r="F303" s="81"/>
      <c r="G303" s="82">
        <f t="shared" si="36"/>
        <v>0</v>
      </c>
      <c r="H303" s="83">
        <f t="shared" si="37"/>
        <v>0</v>
      </c>
      <c r="I303" s="83" t="e">
        <f t="shared" si="38"/>
        <v>#DIV/0!</v>
      </c>
      <c r="J303" s="103" t="e">
        <f t="shared" si="39"/>
        <v>#DIV/0!</v>
      </c>
    </row>
    <row r="304" spans="1:10" ht="12.75" customHeight="1" x14ac:dyDescent="0.25">
      <c r="A304" s="101"/>
      <c r="D304" s="81"/>
      <c r="E304" s="81">
        <f>(E303*Invoice!I1156)+((E303-(E303*Invoice!I1156))*Invoice!J1156)</f>
        <v>0</v>
      </c>
      <c r="F304" s="81"/>
      <c r="G304" s="90">
        <f>E304/1.11</f>
        <v>0</v>
      </c>
      <c r="H304" s="91">
        <f>G304*11%</f>
        <v>0</v>
      </c>
      <c r="I304" s="91" t="e">
        <f>G304/B303</f>
        <v>#DIV/0!</v>
      </c>
      <c r="J304" s="104" t="e">
        <f>H304/B303</f>
        <v>#DIV/0!</v>
      </c>
    </row>
    <row r="305" spans="1:10" ht="12.75" customHeight="1" x14ac:dyDescent="0.25">
      <c r="A305" s="101"/>
      <c r="D305" s="81" t="s">
        <v>23</v>
      </c>
      <c r="E305" s="81">
        <f>E303-E304</f>
        <v>0</v>
      </c>
      <c r="F305" s="81"/>
      <c r="G305" s="82">
        <f>G303-G304</f>
        <v>0</v>
      </c>
      <c r="H305" s="82">
        <f>H303-H304</f>
        <v>0</v>
      </c>
      <c r="I305" s="82" t="e">
        <f>I303-I304</f>
        <v>#DIV/0!</v>
      </c>
      <c r="J305" s="105" t="e">
        <f>J303-J304</f>
        <v>#DIV/0!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0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8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Invoice!B1157</f>
        <v>0</v>
      </c>
      <c r="C309" s="88">
        <f>Invoice!E1157</f>
        <v>0</v>
      </c>
      <c r="D309" s="89">
        <f>Invoice!H1157</f>
        <v>0</v>
      </c>
      <c r="E309" s="81">
        <f t="shared" si="35"/>
        <v>0</v>
      </c>
      <c r="F309" s="81"/>
      <c r="G309" s="82">
        <f t="shared" si="36"/>
        <v>0</v>
      </c>
      <c r="H309" s="83">
        <f t="shared" si="37"/>
        <v>0</v>
      </c>
      <c r="I309" s="83" t="e">
        <f t="shared" si="38"/>
        <v>#DIV/0!</v>
      </c>
      <c r="J309" s="103" t="e">
        <f t="shared" si="39"/>
        <v>#DIV/0!</v>
      </c>
    </row>
    <row r="310" spans="1:10" ht="12.75" customHeight="1" x14ac:dyDescent="0.25">
      <c r="A310" s="101"/>
      <c r="D310" s="81"/>
      <c r="E310" s="81">
        <f>(E309*Invoice!I1157)+((E309-(E309*Invoice!I1157))*Invoice!J1157)</f>
        <v>0</v>
      </c>
      <c r="F310" s="81"/>
      <c r="G310" s="90">
        <f>E310/1.11</f>
        <v>0</v>
      </c>
      <c r="H310" s="91">
        <f>G310*11%</f>
        <v>0</v>
      </c>
      <c r="I310" s="91" t="e">
        <f>G310/B309</f>
        <v>#DIV/0!</v>
      </c>
      <c r="J310" s="104" t="e">
        <f>H310/B309</f>
        <v>#DIV/0!</v>
      </c>
    </row>
    <row r="311" spans="1:10" ht="12.75" customHeight="1" x14ac:dyDescent="0.25">
      <c r="A311" s="101"/>
      <c r="D311" s="81" t="s">
        <v>23</v>
      </c>
      <c r="E311" s="81">
        <f>E309-E310</f>
        <v>0</v>
      </c>
      <c r="F311" s="81"/>
      <c r="G311" s="82">
        <f>G309-G310</f>
        <v>0</v>
      </c>
      <c r="H311" s="82">
        <f>H309-H310</f>
        <v>0</v>
      </c>
      <c r="I311" s="82" t="e">
        <f>I309-I310</f>
        <v>#DIV/0!</v>
      </c>
      <c r="J311" s="105" t="e">
        <f>J309-J310</f>
        <v>#DIV/0!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9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Invoice!B1158</f>
        <v>0</v>
      </c>
      <c r="C315" s="88">
        <f>Invoice!E1158</f>
        <v>0</v>
      </c>
      <c r="D315" s="89">
        <f>Invoice!H1158</f>
        <v>0</v>
      </c>
      <c r="E315" s="81">
        <f t="shared" si="35"/>
        <v>0</v>
      </c>
      <c r="F315" s="81"/>
      <c r="G315" s="82">
        <f t="shared" si="36"/>
        <v>0</v>
      </c>
      <c r="H315" s="83">
        <f t="shared" si="37"/>
        <v>0</v>
      </c>
      <c r="I315" s="83" t="e">
        <f t="shared" si="38"/>
        <v>#DIV/0!</v>
      </c>
      <c r="J315" s="103" t="e">
        <f t="shared" si="39"/>
        <v>#DIV/0!</v>
      </c>
    </row>
    <row r="316" spans="1:10" ht="12.75" customHeight="1" x14ac:dyDescent="0.25">
      <c r="A316" s="101"/>
      <c r="D316" s="81"/>
      <c r="E316" s="81">
        <f>(E315*Invoice!I1158)+((E315-(E315*Invoice!I1158))*Invoice!J1158)</f>
        <v>0</v>
      </c>
      <c r="F316" s="81"/>
      <c r="G316" s="90">
        <f>E316/1.11</f>
        <v>0</v>
      </c>
      <c r="H316" s="91">
        <f>G316*11%</f>
        <v>0</v>
      </c>
      <c r="I316" s="91" t="e">
        <f>G316/B315</f>
        <v>#DIV/0!</v>
      </c>
      <c r="J316" s="104" t="e">
        <f>H316/B315</f>
        <v>#DIV/0!</v>
      </c>
    </row>
    <row r="317" spans="1:10" ht="12.75" customHeight="1" x14ac:dyDescent="0.25">
      <c r="A317" s="101"/>
      <c r="D317" s="81" t="s">
        <v>23</v>
      </c>
      <c r="E317" s="81">
        <f>E315-E316</f>
        <v>0</v>
      </c>
      <c r="F317" s="81"/>
      <c r="G317" s="82">
        <f>G315-G316</f>
        <v>0</v>
      </c>
      <c r="H317" s="82">
        <f>H315-H316</f>
        <v>0</v>
      </c>
      <c r="I317" s="82" t="e">
        <f>I315-I316</f>
        <v>#DIV/0!</v>
      </c>
      <c r="J317" s="105" t="e">
        <f>J315-J316</f>
        <v>#DIV/0!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10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Invoice!B1159</f>
        <v>0</v>
      </c>
      <c r="C321" s="88">
        <f>Invoice!E1159</f>
        <v>0</v>
      </c>
      <c r="D321" s="89">
        <f>Invoice!H1159</f>
        <v>0</v>
      </c>
      <c r="E321" s="81">
        <f t="shared" si="35"/>
        <v>0</v>
      </c>
      <c r="F321" s="81"/>
      <c r="G321" s="82">
        <f t="shared" si="36"/>
        <v>0</v>
      </c>
      <c r="H321" s="83">
        <f t="shared" si="37"/>
        <v>0</v>
      </c>
      <c r="I321" s="83" t="e">
        <f t="shared" si="38"/>
        <v>#DIV/0!</v>
      </c>
      <c r="J321" s="103" t="e">
        <f t="shared" si="39"/>
        <v>#DIV/0!</v>
      </c>
    </row>
    <row r="322" spans="1:10" ht="12.75" customHeight="1" x14ac:dyDescent="0.25">
      <c r="A322" s="101"/>
      <c r="D322" s="81"/>
      <c r="E322" s="81">
        <f>(E321*Invoice!I1159)+((E321-(E321*Invoice!I1159))*Invoice!J1159)</f>
        <v>0</v>
      </c>
      <c r="F322" s="81"/>
      <c r="G322" s="90">
        <f>E322/1.11</f>
        <v>0</v>
      </c>
      <c r="H322" s="91">
        <f>G322*11%</f>
        <v>0</v>
      </c>
      <c r="I322" s="91" t="e">
        <f>G322/B321</f>
        <v>#DIV/0!</v>
      </c>
      <c r="J322" s="104" t="e">
        <f>H322/B321</f>
        <v>#DIV/0!</v>
      </c>
    </row>
    <row r="323" spans="1:10" ht="12.75" customHeight="1" x14ac:dyDescent="0.25">
      <c r="A323" s="101"/>
      <c r="D323" s="81" t="s">
        <v>23</v>
      </c>
      <c r="E323" s="81">
        <f>E321-E322</f>
        <v>0</v>
      </c>
      <c r="F323" s="81"/>
      <c r="G323" s="82">
        <f>G321-G322</f>
        <v>0</v>
      </c>
      <c r="H323" s="82">
        <f>H321-H322</f>
        <v>0</v>
      </c>
      <c r="I323" s="82" t="e">
        <f>I321-I322</f>
        <v>#DIV/0!</v>
      </c>
      <c r="J323" s="105" t="e">
        <f>J321-J322</f>
        <v>#DIV/0!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0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1">
        <v>11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Invoice!B1160</f>
        <v>0</v>
      </c>
      <c r="C327" s="88">
        <f>Invoice!E1160</f>
        <v>0</v>
      </c>
      <c r="D327" s="89">
        <f>Invoice!H1160</f>
        <v>0</v>
      </c>
      <c r="E327" s="81">
        <f t="shared" si="35"/>
        <v>0</v>
      </c>
      <c r="F327" s="81"/>
      <c r="G327" s="82">
        <f t="shared" si="36"/>
        <v>0</v>
      </c>
      <c r="H327" s="83">
        <f t="shared" si="37"/>
        <v>0</v>
      </c>
      <c r="I327" s="83" t="e">
        <f t="shared" si="38"/>
        <v>#DIV/0!</v>
      </c>
      <c r="J327" s="103" t="e">
        <f t="shared" si="39"/>
        <v>#DIV/0!</v>
      </c>
    </row>
    <row r="328" spans="1:10" ht="12.75" customHeight="1" x14ac:dyDescent="0.25">
      <c r="A328" s="101"/>
      <c r="D328" s="81"/>
      <c r="E328" s="81">
        <f>(E327*Invoice!I1160)+((E327-(E327*Invoice!I1160))*Invoice!J1160)</f>
        <v>0</v>
      </c>
      <c r="F328" s="81"/>
      <c r="G328" s="90">
        <f>E328/1.11</f>
        <v>0</v>
      </c>
      <c r="H328" s="91">
        <f>G328*11%</f>
        <v>0</v>
      </c>
      <c r="I328" s="91" t="e">
        <f>G328/B327</f>
        <v>#DIV/0!</v>
      </c>
      <c r="J328" s="104" t="e">
        <f>H328/B327</f>
        <v>#DIV/0!</v>
      </c>
    </row>
    <row r="329" spans="1:10" ht="12.75" customHeight="1" x14ac:dyDescent="0.25">
      <c r="A329" s="101"/>
      <c r="D329" s="81" t="s">
        <v>23</v>
      </c>
      <c r="E329" s="81">
        <f>E327-E328</f>
        <v>0</v>
      </c>
      <c r="F329" s="81"/>
      <c r="G329" s="82">
        <f>G327-G328</f>
        <v>0</v>
      </c>
      <c r="H329" s="82">
        <f>H327-H328</f>
        <v>0</v>
      </c>
      <c r="I329" s="82" t="e">
        <f>I327-I328</f>
        <v>#DIV/0!</v>
      </c>
      <c r="J329" s="105" t="e">
        <f>J327-J328</f>
        <v>#DIV/0!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0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12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Invoice!B1161</f>
        <v>0</v>
      </c>
      <c r="C333" s="88">
        <f>Invoice!E1161</f>
        <v>0</v>
      </c>
      <c r="D333" s="89">
        <f>Invoice!H1161</f>
        <v>0</v>
      </c>
      <c r="E333" s="81">
        <f t="shared" si="35"/>
        <v>0</v>
      </c>
      <c r="F333" s="81"/>
      <c r="G333" s="82">
        <f t="shared" si="36"/>
        <v>0</v>
      </c>
      <c r="H333" s="83">
        <f t="shared" si="37"/>
        <v>0</v>
      </c>
      <c r="I333" s="83" t="e">
        <f t="shared" si="38"/>
        <v>#DIV/0!</v>
      </c>
      <c r="J333" s="103" t="e">
        <f t="shared" si="39"/>
        <v>#DIV/0!</v>
      </c>
    </row>
    <row r="334" spans="1:10" ht="12.75" customHeight="1" x14ac:dyDescent="0.25">
      <c r="A334" s="101"/>
      <c r="D334" s="81"/>
      <c r="E334" s="81">
        <f>(E333*Invoice!I1161)+((E333-(E333*Invoice!I1161))*Invoice!J1161)</f>
        <v>0</v>
      </c>
      <c r="F334" s="81"/>
      <c r="G334" s="90">
        <f>E334/1.11</f>
        <v>0</v>
      </c>
      <c r="H334" s="91">
        <f>G334*11%</f>
        <v>0</v>
      </c>
      <c r="I334" s="91" t="e">
        <f>G334/B333</f>
        <v>#DIV/0!</v>
      </c>
      <c r="J334" s="104" t="e">
        <f>H334/B333</f>
        <v>#DIV/0!</v>
      </c>
    </row>
    <row r="335" spans="1:10" ht="12.75" customHeight="1" x14ac:dyDescent="0.25">
      <c r="A335" s="101"/>
      <c r="D335" s="81" t="s">
        <v>23</v>
      </c>
      <c r="E335" s="81">
        <f>E333-E334</f>
        <v>0</v>
      </c>
      <c r="F335" s="81"/>
      <c r="G335" s="82">
        <f>G333-G334</f>
        <v>0</v>
      </c>
      <c r="H335" s="82">
        <f>H333-H334</f>
        <v>0</v>
      </c>
      <c r="I335" s="82" t="e">
        <f>I333-I334</f>
        <v>#DIV/0!</v>
      </c>
      <c r="J335" s="105" t="e">
        <f>J333-J334</f>
        <v>#DIV/0!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13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Invoice!B1162</f>
        <v>0</v>
      </c>
      <c r="C339" s="88">
        <f>Invoice!E1162</f>
        <v>0</v>
      </c>
      <c r="D339" s="89">
        <f>Invoice!H1162</f>
        <v>0</v>
      </c>
      <c r="E339" s="81">
        <f t="shared" si="35"/>
        <v>0</v>
      </c>
      <c r="F339" s="81"/>
      <c r="G339" s="82">
        <f t="shared" si="36"/>
        <v>0</v>
      </c>
      <c r="H339" s="83">
        <f t="shared" si="37"/>
        <v>0</v>
      </c>
      <c r="I339" s="83" t="e">
        <f t="shared" si="38"/>
        <v>#DIV/0!</v>
      </c>
      <c r="J339" s="103" t="e">
        <f t="shared" si="39"/>
        <v>#DIV/0!</v>
      </c>
    </row>
    <row r="340" spans="1:10" ht="12.75" customHeight="1" x14ac:dyDescent="0.25">
      <c r="A340" s="101"/>
      <c r="D340" s="81"/>
      <c r="E340" s="81">
        <f>(E339*Invoice!I1162)+((E339-(E339*Invoice!I1162))*Invoice!J1162)</f>
        <v>0</v>
      </c>
      <c r="F340" s="81"/>
      <c r="G340" s="90">
        <f>E340/1.11</f>
        <v>0</v>
      </c>
      <c r="H340" s="91">
        <f>G340*11%</f>
        <v>0</v>
      </c>
      <c r="I340" s="91" t="e">
        <f>G340/B339</f>
        <v>#DIV/0!</v>
      </c>
      <c r="J340" s="104" t="e">
        <f>H340/B339</f>
        <v>#DIV/0!</v>
      </c>
    </row>
    <row r="341" spans="1:10" ht="12.75" customHeight="1" x14ac:dyDescent="0.25">
      <c r="A341" s="101"/>
      <c r="D341" s="81" t="s">
        <v>23</v>
      </c>
      <c r="E341" s="81">
        <f>E339-E340</f>
        <v>0</v>
      </c>
      <c r="F341" s="81"/>
      <c r="G341" s="82">
        <f>G339-G340</f>
        <v>0</v>
      </c>
      <c r="H341" s="82">
        <f>H339-H340</f>
        <v>0</v>
      </c>
      <c r="I341" s="82" t="e">
        <f>I339-I340</f>
        <v>#DIV/0!</v>
      </c>
      <c r="J341" s="105" t="e">
        <f>J339-J340</f>
        <v>#DIV/0!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1">
        <v>14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Invoice!B1163</f>
        <v>0</v>
      </c>
      <c r="C345" s="88">
        <f>Invoice!E1163</f>
        <v>0</v>
      </c>
      <c r="D345" s="89">
        <f>Invoice!H1163</f>
        <v>0</v>
      </c>
      <c r="E345" s="81">
        <f t="shared" si="35"/>
        <v>0</v>
      </c>
      <c r="F345" s="81"/>
      <c r="G345" s="82">
        <f t="shared" si="36"/>
        <v>0</v>
      </c>
      <c r="H345" s="83">
        <f t="shared" si="37"/>
        <v>0</v>
      </c>
      <c r="I345" s="83" t="e">
        <f t="shared" si="38"/>
        <v>#DIV/0!</v>
      </c>
      <c r="J345" s="103" t="e">
        <f t="shared" si="39"/>
        <v>#DIV/0!</v>
      </c>
    </row>
    <row r="346" spans="1:10" ht="12.75" customHeight="1" x14ac:dyDescent="0.25">
      <c r="A346" s="101"/>
      <c r="D346" s="81"/>
      <c r="E346" s="81">
        <f>(E345*Invoice!I1163)+((E345-(E345*Invoice!I1163))*Invoice!J1163)</f>
        <v>0</v>
      </c>
      <c r="F346" s="81"/>
      <c r="G346" s="90">
        <f>E346/1.11</f>
        <v>0</v>
      </c>
      <c r="H346" s="91">
        <f>G346*11%</f>
        <v>0</v>
      </c>
      <c r="I346" s="91" t="e">
        <f>G346/B345</f>
        <v>#DIV/0!</v>
      </c>
      <c r="J346" s="104" t="e">
        <f>H346/B345</f>
        <v>#DIV/0!</v>
      </c>
    </row>
    <row r="347" spans="1:10" ht="12.75" customHeight="1" x14ac:dyDescent="0.25">
      <c r="A347" s="101"/>
      <c r="D347" s="81" t="s">
        <v>23</v>
      </c>
      <c r="E347" s="81">
        <f>E345-E346</f>
        <v>0</v>
      </c>
      <c r="F347" s="81"/>
      <c r="G347" s="82">
        <f>G345-G346</f>
        <v>0</v>
      </c>
      <c r="H347" s="82">
        <f>H345-H346</f>
        <v>0</v>
      </c>
      <c r="I347" s="82" t="e">
        <f>I345-I346</f>
        <v>#DIV/0!</v>
      </c>
      <c r="J347" s="105" t="e">
        <f>J345-J346</f>
        <v>#DIV/0!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15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Invoice!B1164</f>
        <v>0</v>
      </c>
      <c r="C351" s="88">
        <f>Invoice!E1164</f>
        <v>0</v>
      </c>
      <c r="D351" s="89">
        <f>Invoice!H1164</f>
        <v>0</v>
      </c>
      <c r="E351" s="81">
        <f t="shared" si="35"/>
        <v>0</v>
      </c>
      <c r="F351" s="81"/>
      <c r="G351" s="82">
        <f t="shared" si="36"/>
        <v>0</v>
      </c>
      <c r="H351" s="83">
        <f t="shared" si="37"/>
        <v>0</v>
      </c>
      <c r="I351" s="83" t="e">
        <f t="shared" si="38"/>
        <v>#DIV/0!</v>
      </c>
      <c r="J351" s="103" t="e">
        <f t="shared" si="39"/>
        <v>#DIV/0!</v>
      </c>
    </row>
    <row r="352" spans="1:10" ht="12.75" customHeight="1" x14ac:dyDescent="0.25">
      <c r="A352" s="101"/>
      <c r="D352" s="81"/>
      <c r="E352" s="81">
        <f>(E351*Invoice!I1164)+((E351-(E351*Invoice!I1164))*Invoice!J1164)</f>
        <v>0</v>
      </c>
      <c r="F352" s="81"/>
      <c r="G352" s="90">
        <f>E352/1.11</f>
        <v>0</v>
      </c>
      <c r="H352" s="91">
        <f>G352*11%</f>
        <v>0</v>
      </c>
      <c r="I352" s="91" t="e">
        <f>G352/B351</f>
        <v>#DIV/0!</v>
      </c>
      <c r="J352" s="104" t="e">
        <f>H352/B351</f>
        <v>#DIV/0!</v>
      </c>
    </row>
    <row r="353" spans="1:10" ht="12.75" customHeight="1" x14ac:dyDescent="0.25">
      <c r="A353" s="101"/>
      <c r="D353" s="81" t="s">
        <v>23</v>
      </c>
      <c r="E353" s="81">
        <f>E351-E352</f>
        <v>0</v>
      </c>
      <c r="F353" s="81"/>
      <c r="G353" s="82">
        <f>G351-G352</f>
        <v>0</v>
      </c>
      <c r="H353" s="82">
        <f>H351-H352</f>
        <v>0</v>
      </c>
      <c r="I353" s="82" t="e">
        <f>I351-I352</f>
        <v>#DIV/0!</v>
      </c>
      <c r="J353" s="105" t="e">
        <f>J351-J352</f>
        <v>#DIV/0!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0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1">
        <v>16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Invoice!B1165</f>
        <v>0</v>
      </c>
      <c r="C357" s="88">
        <f>Invoice!E1165</f>
        <v>0</v>
      </c>
      <c r="D357" s="89">
        <f>Invoice!H1165</f>
        <v>0</v>
      </c>
      <c r="E357" s="81">
        <f t="shared" si="35"/>
        <v>0</v>
      </c>
      <c r="F357" s="81"/>
      <c r="G357" s="82">
        <f t="shared" si="36"/>
        <v>0</v>
      </c>
      <c r="H357" s="83">
        <f t="shared" si="37"/>
        <v>0</v>
      </c>
      <c r="I357" s="83" t="e">
        <f t="shared" si="38"/>
        <v>#DIV/0!</v>
      </c>
      <c r="J357" s="103" t="e">
        <f t="shared" si="39"/>
        <v>#DIV/0!</v>
      </c>
    </row>
    <row r="358" spans="1:10" ht="12.75" customHeight="1" x14ac:dyDescent="0.25">
      <c r="A358" s="101"/>
      <c r="D358" s="81"/>
      <c r="E358" s="81">
        <f>(E357*Invoice!I1165)+((E357-(E357*Invoice!I1165))*Invoice!J1165)</f>
        <v>0</v>
      </c>
      <c r="F358" s="81"/>
      <c r="G358" s="90">
        <f>E358/1.11</f>
        <v>0</v>
      </c>
      <c r="H358" s="91">
        <f>G358*11%</f>
        <v>0</v>
      </c>
      <c r="I358" s="91" t="e">
        <f>G358/B357</f>
        <v>#DIV/0!</v>
      </c>
      <c r="J358" s="104" t="e">
        <f>H358/B357</f>
        <v>#DIV/0!</v>
      </c>
    </row>
    <row r="359" spans="1:10" ht="12.75" customHeight="1" x14ac:dyDescent="0.25">
      <c r="A359" s="101"/>
      <c r="D359" s="81" t="s">
        <v>23</v>
      </c>
      <c r="E359" s="81">
        <f>E357-E358</f>
        <v>0</v>
      </c>
      <c r="F359" s="81"/>
      <c r="G359" s="82">
        <f>G357-G358</f>
        <v>0</v>
      </c>
      <c r="H359" s="82">
        <f>H357-H358</f>
        <v>0</v>
      </c>
      <c r="I359" s="82" t="e">
        <f>I357-I358</f>
        <v>#DIV/0!</v>
      </c>
      <c r="J359" s="105" t="e">
        <f>J357-J358</f>
        <v>#DIV/0!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0</v>
      </c>
      <c r="I360" s="83"/>
      <c r="J360" s="103"/>
    </row>
    <row r="361" spans="1:10" ht="12.75" customHeight="1" x14ac:dyDescent="0.25">
      <c r="A361" s="101"/>
      <c r="C361" s="88"/>
      <c r="D361" s="89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6"/>
      <c r="B362" s="107"/>
      <c r="C362" s="107"/>
      <c r="D362" s="107"/>
      <c r="E362" s="107"/>
      <c r="F362" s="107"/>
      <c r="G362" s="108">
        <f>G269+G275+G281+G287+G293+G299+G305+G311+G317+G323+G329+G335+G341+G347+G353+G359</f>
        <v>4512859.4594594594</v>
      </c>
      <c r="H362" s="108">
        <f>H269+H275+H281+H287+H293+H299+H305+H311+H317+H323+H329+H335+H341+H347+H353+H359</f>
        <v>496414.54054054053</v>
      </c>
      <c r="I362" s="107"/>
      <c r="J362" s="109">
        <f>H270+H276+H282+H288+H294+H300+H306+H312+H318+H324+H330+H336+H342+H348+H354+H360</f>
        <v>5009274</v>
      </c>
    </row>
    <row r="364" spans="1:10" ht="12.75" customHeight="1" x14ac:dyDescent="0.25">
      <c r="A364" s="94" t="s">
        <v>1</v>
      </c>
      <c r="B364" s="95">
        <f>Invoice!E1256</f>
        <v>23050012</v>
      </c>
      <c r="C364" s="96"/>
      <c r="D364" s="97"/>
      <c r="E364" s="97"/>
      <c r="F364" s="97"/>
      <c r="G364" s="98"/>
      <c r="H364" s="99"/>
      <c r="I364" s="99"/>
      <c r="J364" s="100"/>
    </row>
    <row r="365" spans="1:10" ht="12.75" customHeight="1" x14ac:dyDescent="0.25">
      <c r="A365" s="101">
        <v>1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Invoice!B1264</f>
        <v>100</v>
      </c>
      <c r="C366" s="88" t="str">
        <f>Invoice!E1264</f>
        <v>STIP / PENGHAPUS JOYKO ER-B20BL HITAM</v>
      </c>
      <c r="D366" s="89">
        <f>Invoice!H1264</f>
        <v>34100</v>
      </c>
      <c r="E366" s="81">
        <f>D366*B366</f>
        <v>3410000</v>
      </c>
      <c r="F366" s="81"/>
      <c r="G366" s="82">
        <f>E366/1.11</f>
        <v>3072072.072072072</v>
      </c>
      <c r="H366" s="83">
        <f>G366*11%</f>
        <v>337927.92792792793</v>
      </c>
      <c r="I366" s="83">
        <f>G366/B366</f>
        <v>30720.720720720721</v>
      </c>
      <c r="J366" s="103">
        <f>H366/B366</f>
        <v>3379.2792792792793</v>
      </c>
    </row>
    <row r="367" spans="1:10" ht="12.75" customHeight="1" x14ac:dyDescent="0.25">
      <c r="A367" s="101"/>
      <c r="D367" s="81"/>
      <c r="E367" s="81">
        <f>(E366*Invoice!I1264)+((E366-(E366*Invoice!I1264))*Invoice!J1264)</f>
        <v>426250</v>
      </c>
      <c r="F367" s="81"/>
      <c r="G367" s="90">
        <f>E367/1.11</f>
        <v>384009.00900900899</v>
      </c>
      <c r="H367" s="91">
        <f>G367*11%</f>
        <v>42240.990990990991</v>
      </c>
      <c r="I367" s="91">
        <f>G367/B366</f>
        <v>3840.0900900900901</v>
      </c>
      <c r="J367" s="104">
        <f>H367/B366</f>
        <v>422.40990990990991</v>
      </c>
    </row>
    <row r="368" spans="1:10" ht="12.75" customHeight="1" x14ac:dyDescent="0.25">
      <c r="A368" s="101"/>
      <c r="D368" s="81" t="s">
        <v>23</v>
      </c>
      <c r="E368" s="81">
        <f>E366-E367</f>
        <v>2983750</v>
      </c>
      <c r="F368" s="81"/>
      <c r="G368" s="82">
        <f>G366-G367</f>
        <v>2688063.0630630627</v>
      </c>
      <c r="H368" s="82">
        <f>H366-H367</f>
        <v>295686.93693693692</v>
      </c>
      <c r="I368" s="82">
        <f>I366-I367</f>
        <v>26880.630630630632</v>
      </c>
      <c r="J368" s="105">
        <f>J366-J367</f>
        <v>2956.8693693693695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2983749.9999999995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2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Invoice!B1265</f>
        <v>0</v>
      </c>
      <c r="C372" s="88">
        <f>Invoice!E1265</f>
        <v>0</v>
      </c>
      <c r="D372" s="89">
        <f>Invoice!H1265</f>
        <v>0</v>
      </c>
      <c r="E372" s="81">
        <f t="shared" ref="E372:E456" si="40">D372*B372</f>
        <v>0</v>
      </c>
      <c r="F372" s="81"/>
      <c r="G372" s="82">
        <f t="shared" ref="G372:G456" si="41">E372/1.11</f>
        <v>0</v>
      </c>
      <c r="H372" s="83">
        <f t="shared" ref="H372:H456" si="42">G372*11%</f>
        <v>0</v>
      </c>
      <c r="I372" s="83" t="e">
        <f t="shared" ref="I372:I456" si="43">G372/B372</f>
        <v>#DIV/0!</v>
      </c>
      <c r="J372" s="103" t="e">
        <f t="shared" ref="J372:J456" si="44">H372/B372</f>
        <v>#DIV/0!</v>
      </c>
    </row>
    <row r="373" spans="1:10" ht="12.75" customHeight="1" x14ac:dyDescent="0.25">
      <c r="A373" s="101"/>
      <c r="D373" s="81"/>
      <c r="E373" s="81">
        <f>(E372*Invoice!I1265)+((E372-(E372*Invoice!I1265))*Invoice!J1265)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3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Invoice!B1266</f>
        <v>0</v>
      </c>
      <c r="C378" s="88">
        <f>Invoice!E1266</f>
        <v>0</v>
      </c>
      <c r="D378" s="89">
        <f>Invoice!H1266</f>
        <v>0</v>
      </c>
      <c r="E378" s="81">
        <f t="shared" si="40"/>
        <v>0</v>
      </c>
      <c r="F378" s="81"/>
      <c r="G378" s="82">
        <f t="shared" si="41"/>
        <v>0</v>
      </c>
      <c r="H378" s="83">
        <f t="shared" si="42"/>
        <v>0</v>
      </c>
      <c r="I378" s="83" t="e">
        <f t="shared" si="43"/>
        <v>#DIV/0!</v>
      </c>
      <c r="J378" s="103" t="e">
        <f t="shared" si="44"/>
        <v>#DIV/0!</v>
      </c>
    </row>
    <row r="379" spans="1:10" ht="12.75" customHeight="1" x14ac:dyDescent="0.25">
      <c r="A379" s="101"/>
      <c r="D379" s="81"/>
      <c r="E379" s="81">
        <f>(E378*Invoice!I1266)+((E378-(E378*Invoice!I1266))*Invoice!J1266)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4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Invoice!B1267</f>
        <v>0</v>
      </c>
      <c r="C384" s="88">
        <f>Invoice!E1267</f>
        <v>0</v>
      </c>
      <c r="D384" s="89">
        <f>Invoice!H1267</f>
        <v>0</v>
      </c>
      <c r="E384" s="81">
        <f t="shared" si="40"/>
        <v>0</v>
      </c>
      <c r="F384" s="81"/>
      <c r="G384" s="82">
        <f t="shared" si="41"/>
        <v>0</v>
      </c>
      <c r="H384" s="83">
        <f t="shared" si="42"/>
        <v>0</v>
      </c>
      <c r="I384" s="83" t="e">
        <f t="shared" si="43"/>
        <v>#DIV/0!</v>
      </c>
      <c r="J384" s="103" t="e">
        <f t="shared" si="44"/>
        <v>#DIV/0!</v>
      </c>
    </row>
    <row r="385" spans="1:10" ht="12.75" customHeight="1" x14ac:dyDescent="0.25">
      <c r="A385" s="101"/>
      <c r="D385" s="81"/>
      <c r="E385" s="81">
        <f>(E384*Invoice!I1267)+((E384-(E384*Invoice!I1267))*Invoice!J1267)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5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Invoice!B1268</f>
        <v>0</v>
      </c>
      <c r="C390" s="88">
        <f>Invoice!E1268</f>
        <v>0</v>
      </c>
      <c r="D390" s="89">
        <f>Invoice!H1268</f>
        <v>0</v>
      </c>
      <c r="E390" s="81">
        <f t="shared" si="40"/>
        <v>0</v>
      </c>
      <c r="F390" s="81"/>
      <c r="G390" s="82">
        <f t="shared" si="41"/>
        <v>0</v>
      </c>
      <c r="H390" s="83">
        <f t="shared" si="42"/>
        <v>0</v>
      </c>
      <c r="I390" s="83" t="e">
        <f t="shared" si="43"/>
        <v>#DIV/0!</v>
      </c>
      <c r="J390" s="103" t="e">
        <f t="shared" si="44"/>
        <v>#DIV/0!</v>
      </c>
    </row>
    <row r="391" spans="1:10" ht="12.75" customHeight="1" x14ac:dyDescent="0.25">
      <c r="A391" s="101"/>
      <c r="D391" s="81"/>
      <c r="E391" s="81">
        <f>(E390*Invoice!I1268)+((E390-(E390*Invoice!I1268))*Invoice!J1268)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1">
        <v>6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2"/>
    </row>
    <row r="396" spans="1:10" ht="12.75" customHeight="1" x14ac:dyDescent="0.25">
      <c r="A396" s="101"/>
      <c r="B396" s="80">
        <f>Invoice!B1269</f>
        <v>0</v>
      </c>
      <c r="C396" s="88">
        <f>Invoice!E1269</f>
        <v>0</v>
      </c>
      <c r="D396" s="89">
        <f>Invoice!H1269</f>
        <v>0</v>
      </c>
      <c r="E396" s="81">
        <f t="shared" si="40"/>
        <v>0</v>
      </c>
      <c r="F396" s="81"/>
      <c r="G396" s="82">
        <f t="shared" si="41"/>
        <v>0</v>
      </c>
      <c r="H396" s="83">
        <f t="shared" si="42"/>
        <v>0</v>
      </c>
      <c r="I396" s="83" t="e">
        <f t="shared" si="43"/>
        <v>#DIV/0!</v>
      </c>
      <c r="J396" s="103" t="e">
        <f t="shared" si="44"/>
        <v>#DIV/0!</v>
      </c>
    </row>
    <row r="397" spans="1:10" ht="12.75" customHeight="1" x14ac:dyDescent="0.25">
      <c r="A397" s="101"/>
      <c r="D397" s="81"/>
      <c r="E397" s="81">
        <f>(E396*Invoice!I1269)+((E396-(E396*Invoice!I1269))*Invoice!J1269)</f>
        <v>0</v>
      </c>
      <c r="F397" s="81"/>
      <c r="G397" s="90">
        <f>E397/1.11</f>
        <v>0</v>
      </c>
      <c r="H397" s="91">
        <f>G397*11%</f>
        <v>0</v>
      </c>
      <c r="I397" s="91" t="e">
        <f>G397/B396</f>
        <v>#DIV/0!</v>
      </c>
      <c r="J397" s="104" t="e">
        <f>H397/B396</f>
        <v>#DIV/0!</v>
      </c>
    </row>
    <row r="398" spans="1:10" ht="12.75" customHeight="1" x14ac:dyDescent="0.25">
      <c r="A398" s="101"/>
      <c r="D398" s="81" t="s">
        <v>23</v>
      </c>
      <c r="E398" s="81">
        <f>E396-E397</f>
        <v>0</v>
      </c>
      <c r="F398" s="81"/>
      <c r="G398" s="82">
        <f>G396-G397</f>
        <v>0</v>
      </c>
      <c r="H398" s="82">
        <f>H396-H397</f>
        <v>0</v>
      </c>
      <c r="I398" s="82" t="e">
        <f>I396-I397</f>
        <v>#DIV/0!</v>
      </c>
      <c r="J398" s="105" t="e">
        <f>J396-J397</f>
        <v>#DIV/0!</v>
      </c>
    </row>
    <row r="399" spans="1:10" ht="12.75" customHeight="1" x14ac:dyDescent="0.25">
      <c r="A399" s="101"/>
      <c r="D399" s="81"/>
      <c r="E399" s="81"/>
      <c r="F399" s="81"/>
      <c r="G399" s="82"/>
      <c r="H399" s="83">
        <f>G398+H398</f>
        <v>0</v>
      </c>
      <c r="I399" s="83"/>
      <c r="J399" s="103"/>
    </row>
    <row r="400" spans="1:10" ht="12.75" customHeight="1" x14ac:dyDescent="0.25">
      <c r="A400" s="101"/>
      <c r="B400" s="79"/>
      <c r="D400" s="81"/>
      <c r="E400" s="81"/>
      <c r="F400" s="81"/>
      <c r="G400" s="82"/>
      <c r="H400" s="83"/>
      <c r="I400" s="83"/>
      <c r="J400" s="103"/>
    </row>
    <row r="401" spans="1:10" ht="12.75" customHeight="1" x14ac:dyDescent="0.25">
      <c r="A401" s="101">
        <v>7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Invoice!B1270</f>
        <v>0</v>
      </c>
      <c r="C402" s="88">
        <f>Invoice!E1270</f>
        <v>0</v>
      </c>
      <c r="D402" s="89">
        <f>Invoice!H1270</f>
        <v>0</v>
      </c>
      <c r="E402" s="81">
        <f t="shared" si="40"/>
        <v>0</v>
      </c>
      <c r="F402" s="81"/>
      <c r="G402" s="82">
        <f t="shared" si="41"/>
        <v>0</v>
      </c>
      <c r="H402" s="83">
        <f t="shared" si="42"/>
        <v>0</v>
      </c>
      <c r="I402" s="83" t="e">
        <f t="shared" si="43"/>
        <v>#DIV/0!</v>
      </c>
      <c r="J402" s="103" t="e">
        <f t="shared" si="44"/>
        <v>#DIV/0!</v>
      </c>
    </row>
    <row r="403" spans="1:10" ht="12.75" customHeight="1" x14ac:dyDescent="0.25">
      <c r="A403" s="101"/>
      <c r="D403" s="81"/>
      <c r="E403" s="81">
        <f>(E402*Invoice!I1270)+((E402-(E402*Invoice!I1270))*Invoice!J1270)</f>
        <v>0</v>
      </c>
      <c r="F403" s="81"/>
      <c r="G403" s="90">
        <f>E403/1.11</f>
        <v>0</v>
      </c>
      <c r="H403" s="91">
        <f>G403*11%</f>
        <v>0</v>
      </c>
      <c r="I403" s="91" t="e">
        <f>G403/B402</f>
        <v>#DIV/0!</v>
      </c>
      <c r="J403" s="104" t="e">
        <f>H403/B402</f>
        <v>#DIV/0!</v>
      </c>
    </row>
    <row r="404" spans="1:10" ht="12.75" customHeight="1" x14ac:dyDescent="0.25">
      <c r="A404" s="101"/>
      <c r="D404" s="81" t="s">
        <v>23</v>
      </c>
      <c r="E404" s="81">
        <f>E402-E403</f>
        <v>0</v>
      </c>
      <c r="F404" s="81"/>
      <c r="G404" s="82">
        <f>G402-G403</f>
        <v>0</v>
      </c>
      <c r="H404" s="82">
        <f>H402-H403</f>
        <v>0</v>
      </c>
      <c r="I404" s="82" t="e">
        <f>I402-I403</f>
        <v>#DIV/0!</v>
      </c>
      <c r="J404" s="105" t="e">
        <f>J402-J403</f>
        <v>#DIV/0!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0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8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Invoice!B1271</f>
        <v>0</v>
      </c>
      <c r="C408" s="88">
        <f>Invoice!E1271</f>
        <v>0</v>
      </c>
      <c r="D408" s="89">
        <f>Invoice!H1271</f>
        <v>0</v>
      </c>
      <c r="E408" s="81">
        <f t="shared" si="40"/>
        <v>0</v>
      </c>
      <c r="F408" s="81"/>
      <c r="G408" s="82">
        <f t="shared" si="41"/>
        <v>0</v>
      </c>
      <c r="H408" s="83">
        <f t="shared" si="42"/>
        <v>0</v>
      </c>
      <c r="I408" s="83" t="e">
        <f t="shared" si="43"/>
        <v>#DIV/0!</v>
      </c>
      <c r="J408" s="103" t="e">
        <f t="shared" si="44"/>
        <v>#DIV/0!</v>
      </c>
    </row>
    <row r="409" spans="1:10" ht="12.75" customHeight="1" x14ac:dyDescent="0.25">
      <c r="A409" s="101"/>
      <c r="D409" s="81"/>
      <c r="E409" s="81">
        <f>(E408*Invoice!I1271)+((E408-(E408*Invoice!I1271))*Invoice!J1271)</f>
        <v>0</v>
      </c>
      <c r="F409" s="81"/>
      <c r="G409" s="90">
        <f>E409/1.11</f>
        <v>0</v>
      </c>
      <c r="H409" s="91">
        <f>G409*11%</f>
        <v>0</v>
      </c>
      <c r="I409" s="91" t="e">
        <f>G409/B408</f>
        <v>#DIV/0!</v>
      </c>
      <c r="J409" s="104" t="e">
        <f>H409/B408</f>
        <v>#DIV/0!</v>
      </c>
    </row>
    <row r="410" spans="1:10" ht="12.75" customHeight="1" x14ac:dyDescent="0.25">
      <c r="A410" s="101"/>
      <c r="D410" s="81" t="s">
        <v>23</v>
      </c>
      <c r="E410" s="81">
        <f>E408-E409</f>
        <v>0</v>
      </c>
      <c r="F410" s="81"/>
      <c r="G410" s="82">
        <f>G408-G409</f>
        <v>0</v>
      </c>
      <c r="H410" s="82">
        <f>H408-H409</f>
        <v>0</v>
      </c>
      <c r="I410" s="82" t="e">
        <f>I408-I409</f>
        <v>#DIV/0!</v>
      </c>
      <c r="J410" s="105" t="e">
        <f>J408-J409</f>
        <v>#DIV/0!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0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9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Invoice!B1272</f>
        <v>0</v>
      </c>
      <c r="C414" s="88">
        <f>Invoice!E1272</f>
        <v>0</v>
      </c>
      <c r="D414" s="89">
        <f>Invoice!H1272</f>
        <v>0</v>
      </c>
      <c r="E414" s="81">
        <f t="shared" si="40"/>
        <v>0</v>
      </c>
      <c r="F414" s="81"/>
      <c r="G414" s="82">
        <f t="shared" si="41"/>
        <v>0</v>
      </c>
      <c r="H414" s="83">
        <f t="shared" si="42"/>
        <v>0</v>
      </c>
      <c r="I414" s="83" t="e">
        <f t="shared" si="43"/>
        <v>#DIV/0!</v>
      </c>
      <c r="J414" s="103" t="e">
        <f t="shared" si="44"/>
        <v>#DIV/0!</v>
      </c>
    </row>
    <row r="415" spans="1:10" ht="12.75" customHeight="1" x14ac:dyDescent="0.25">
      <c r="A415" s="101"/>
      <c r="D415" s="81"/>
      <c r="E415" s="81">
        <f>(E414*Invoice!I1272)+((E414-(E414*Invoice!I1272))*Invoice!J1272)</f>
        <v>0</v>
      </c>
      <c r="F415" s="81"/>
      <c r="G415" s="90">
        <f>E415/1.11</f>
        <v>0</v>
      </c>
      <c r="H415" s="91">
        <f>G415*11%</f>
        <v>0</v>
      </c>
      <c r="I415" s="91" t="e">
        <f>G415/B414</f>
        <v>#DIV/0!</v>
      </c>
      <c r="J415" s="104" t="e">
        <f>H415/B414</f>
        <v>#DIV/0!</v>
      </c>
    </row>
    <row r="416" spans="1:10" ht="12.75" customHeight="1" x14ac:dyDescent="0.25">
      <c r="A416" s="101"/>
      <c r="D416" s="81" t="s">
        <v>23</v>
      </c>
      <c r="E416" s="81">
        <f>E414-E415</f>
        <v>0</v>
      </c>
      <c r="F416" s="81"/>
      <c r="G416" s="82">
        <f>G414-G415</f>
        <v>0</v>
      </c>
      <c r="H416" s="82">
        <f>H414-H415</f>
        <v>0</v>
      </c>
      <c r="I416" s="82" t="e">
        <f>I414-I415</f>
        <v>#DIV/0!</v>
      </c>
      <c r="J416" s="105" t="e">
        <f>J414-J415</f>
        <v>#DIV/0!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0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10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Invoice!B1273</f>
        <v>0</v>
      </c>
      <c r="C420" s="88">
        <f>Invoice!E1273</f>
        <v>0</v>
      </c>
      <c r="D420" s="89">
        <f>Invoice!H1273</f>
        <v>0</v>
      </c>
      <c r="E420" s="81">
        <f t="shared" si="40"/>
        <v>0</v>
      </c>
      <c r="F420" s="81"/>
      <c r="G420" s="82">
        <f t="shared" si="41"/>
        <v>0</v>
      </c>
      <c r="H420" s="83">
        <f t="shared" si="42"/>
        <v>0</v>
      </c>
      <c r="I420" s="83" t="e">
        <f t="shared" si="43"/>
        <v>#DIV/0!</v>
      </c>
      <c r="J420" s="103" t="e">
        <f t="shared" si="44"/>
        <v>#DIV/0!</v>
      </c>
    </row>
    <row r="421" spans="1:10" ht="12.75" customHeight="1" x14ac:dyDescent="0.25">
      <c r="A421" s="101"/>
      <c r="D421" s="81"/>
      <c r="E421" s="81">
        <f>(E420*Invoice!I1273)+((E420-(E420*Invoice!I1273)*Invoice!J1273))</f>
        <v>0</v>
      </c>
      <c r="F421" s="81"/>
      <c r="G421" s="90">
        <f>E421/1.11</f>
        <v>0</v>
      </c>
      <c r="H421" s="91">
        <f>G421*11%</f>
        <v>0</v>
      </c>
      <c r="I421" s="91" t="e">
        <f>G421/B420</f>
        <v>#DIV/0!</v>
      </c>
      <c r="J421" s="104" t="e">
        <f>H421/B420</f>
        <v>#DIV/0!</v>
      </c>
    </row>
    <row r="422" spans="1:10" ht="12.75" customHeight="1" x14ac:dyDescent="0.25">
      <c r="A422" s="101"/>
      <c r="D422" s="81" t="s">
        <v>23</v>
      </c>
      <c r="E422" s="81">
        <f>E420-E421</f>
        <v>0</v>
      </c>
      <c r="F422" s="81"/>
      <c r="G422" s="82">
        <f>G420-G421</f>
        <v>0</v>
      </c>
      <c r="H422" s="82">
        <f>H420-H421</f>
        <v>0</v>
      </c>
      <c r="I422" s="82" t="e">
        <f>I420-I421</f>
        <v>#DIV/0!</v>
      </c>
      <c r="J422" s="105" t="e">
        <f>J420-J421</f>
        <v>#DIV/0!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11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Invoice!B1274</f>
        <v>0</v>
      </c>
      <c r="C426" s="88">
        <f>Invoice!E1274</f>
        <v>0</v>
      </c>
      <c r="D426" s="89">
        <f>Invoice!H1274</f>
        <v>0</v>
      </c>
      <c r="E426" s="81">
        <f t="shared" si="40"/>
        <v>0</v>
      </c>
      <c r="F426" s="81"/>
      <c r="G426" s="82">
        <f t="shared" si="41"/>
        <v>0</v>
      </c>
      <c r="H426" s="83">
        <f t="shared" si="42"/>
        <v>0</v>
      </c>
      <c r="I426" s="83" t="e">
        <f t="shared" si="43"/>
        <v>#DIV/0!</v>
      </c>
      <c r="J426" s="103" t="e">
        <f t="shared" si="44"/>
        <v>#DIV/0!</v>
      </c>
    </row>
    <row r="427" spans="1:10" ht="12.75" customHeight="1" x14ac:dyDescent="0.25">
      <c r="A427" s="101"/>
      <c r="D427" s="81"/>
      <c r="E427" s="81">
        <f>(E426*Invoice!I1274)+((E426-(E426*Invoice!I1274))*Invoice!J1274)</f>
        <v>0</v>
      </c>
      <c r="F427" s="81"/>
      <c r="G427" s="90">
        <f>E427/1.11</f>
        <v>0</v>
      </c>
      <c r="H427" s="91">
        <f>G427*11%</f>
        <v>0</v>
      </c>
      <c r="I427" s="91" t="e">
        <f>G427/B426</f>
        <v>#DIV/0!</v>
      </c>
      <c r="J427" s="104" t="e">
        <f>H427/B426</f>
        <v>#DIV/0!</v>
      </c>
    </row>
    <row r="428" spans="1:10" ht="12.75" customHeight="1" x14ac:dyDescent="0.25">
      <c r="A428" s="101"/>
      <c r="D428" s="81" t="s">
        <v>23</v>
      </c>
      <c r="E428" s="81">
        <f>E426-E427</f>
        <v>0</v>
      </c>
      <c r="F428" s="81"/>
      <c r="G428" s="82">
        <f>G426-G427</f>
        <v>0</v>
      </c>
      <c r="H428" s="82">
        <f>H426-H427</f>
        <v>0</v>
      </c>
      <c r="I428" s="82" t="e">
        <f>I426-I427</f>
        <v>#DIV/0!</v>
      </c>
      <c r="J428" s="105" t="e">
        <f>J426-J427</f>
        <v>#DIV/0!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12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Invoice!B1275</f>
        <v>0</v>
      </c>
      <c r="C432" s="88">
        <f>Invoice!E1275</f>
        <v>0</v>
      </c>
      <c r="D432" s="89">
        <f>Invoice!H1275</f>
        <v>0</v>
      </c>
      <c r="E432" s="81">
        <f t="shared" si="40"/>
        <v>0</v>
      </c>
      <c r="F432" s="81"/>
      <c r="G432" s="82">
        <f t="shared" si="41"/>
        <v>0</v>
      </c>
      <c r="H432" s="83">
        <f t="shared" si="42"/>
        <v>0</v>
      </c>
      <c r="I432" s="83" t="e">
        <f t="shared" si="43"/>
        <v>#DIV/0!</v>
      </c>
      <c r="J432" s="103" t="e">
        <f t="shared" si="44"/>
        <v>#DIV/0!</v>
      </c>
    </row>
    <row r="433" spans="1:10" ht="12.75" customHeight="1" x14ac:dyDescent="0.25">
      <c r="A433" s="101"/>
      <c r="D433" s="81"/>
      <c r="E433" s="81">
        <f>(E432*Invoice!I1275)+((E432-(E432*Invoice!I1275))*Invoice!J1275)</f>
        <v>0</v>
      </c>
      <c r="F433" s="81"/>
      <c r="G433" s="90">
        <f>E433/1.11</f>
        <v>0</v>
      </c>
      <c r="H433" s="91">
        <f>G433*11%</f>
        <v>0</v>
      </c>
      <c r="I433" s="91" t="e">
        <f>G433/B432</f>
        <v>#DIV/0!</v>
      </c>
      <c r="J433" s="104" t="e">
        <f>H433/B432</f>
        <v>#DIV/0!</v>
      </c>
    </row>
    <row r="434" spans="1:10" ht="12.75" customHeight="1" x14ac:dyDescent="0.25">
      <c r="A434" s="101"/>
      <c r="D434" s="81" t="s">
        <v>23</v>
      </c>
      <c r="E434" s="81">
        <f>E432-E433</f>
        <v>0</v>
      </c>
      <c r="F434" s="81"/>
      <c r="G434" s="82">
        <f>G432-G433</f>
        <v>0</v>
      </c>
      <c r="H434" s="82">
        <f>H432-H433</f>
        <v>0</v>
      </c>
      <c r="I434" s="82" t="e">
        <f>I432-I433</f>
        <v>#DIV/0!</v>
      </c>
      <c r="J434" s="105" t="e">
        <f>J432-J433</f>
        <v>#DIV/0!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0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1">
        <v>13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Invoice!B1276</f>
        <v>0</v>
      </c>
      <c r="C438" s="88">
        <f>Invoice!E1276</f>
        <v>0</v>
      </c>
      <c r="D438" s="89">
        <f>Invoice!H1276</f>
        <v>0</v>
      </c>
      <c r="E438" s="81">
        <f t="shared" si="40"/>
        <v>0</v>
      </c>
      <c r="F438" s="81"/>
      <c r="G438" s="82">
        <f t="shared" si="41"/>
        <v>0</v>
      </c>
      <c r="H438" s="83">
        <f t="shared" si="42"/>
        <v>0</v>
      </c>
      <c r="I438" s="83" t="e">
        <f t="shared" si="43"/>
        <v>#DIV/0!</v>
      </c>
      <c r="J438" s="103" t="e">
        <f t="shared" si="44"/>
        <v>#DIV/0!</v>
      </c>
    </row>
    <row r="439" spans="1:10" ht="12.75" customHeight="1" x14ac:dyDescent="0.25">
      <c r="A439" s="101"/>
      <c r="D439" s="81"/>
      <c r="E439" s="81">
        <f>(E438*Invoice!I1276)+((E438-(E438*Invoice!I1276))*Invoice!J1276)</f>
        <v>0</v>
      </c>
      <c r="F439" s="81"/>
      <c r="G439" s="90">
        <f>E439/1.11</f>
        <v>0</v>
      </c>
      <c r="H439" s="91">
        <f>G439*11%</f>
        <v>0</v>
      </c>
      <c r="I439" s="91" t="e">
        <f>G439/B438</f>
        <v>#DIV/0!</v>
      </c>
      <c r="J439" s="104" t="e">
        <f>H439/B438</f>
        <v>#DIV/0!</v>
      </c>
    </row>
    <row r="440" spans="1:10" ht="12.75" customHeight="1" x14ac:dyDescent="0.25">
      <c r="A440" s="101"/>
      <c r="D440" s="81" t="s">
        <v>23</v>
      </c>
      <c r="E440" s="81">
        <f>E438-E439</f>
        <v>0</v>
      </c>
      <c r="F440" s="81"/>
      <c r="G440" s="82">
        <f>G438-G439</f>
        <v>0</v>
      </c>
      <c r="H440" s="82">
        <f>H438-H439</f>
        <v>0</v>
      </c>
      <c r="I440" s="82" t="e">
        <f>I438-I439</f>
        <v>#DIV/0!</v>
      </c>
      <c r="J440" s="105" t="e">
        <f>J438-J439</f>
        <v>#DIV/0!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0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14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Invoice!B1277</f>
        <v>0</v>
      </c>
      <c r="C444" s="88">
        <f>Invoice!E1277</f>
        <v>0</v>
      </c>
      <c r="D444" s="89">
        <f>Invoice!H1277</f>
        <v>0</v>
      </c>
      <c r="E444" s="81">
        <f t="shared" si="40"/>
        <v>0</v>
      </c>
      <c r="F444" s="81"/>
      <c r="G444" s="82">
        <f t="shared" si="41"/>
        <v>0</v>
      </c>
      <c r="H444" s="83">
        <f t="shared" si="42"/>
        <v>0</v>
      </c>
      <c r="I444" s="83" t="e">
        <f t="shared" si="43"/>
        <v>#DIV/0!</v>
      </c>
      <c r="J444" s="103" t="e">
        <f t="shared" si="44"/>
        <v>#DIV/0!</v>
      </c>
    </row>
    <row r="445" spans="1:10" ht="12.75" customHeight="1" x14ac:dyDescent="0.25">
      <c r="A445" s="101"/>
      <c r="D445" s="81"/>
      <c r="E445" s="81">
        <f>(E444*Invoice!I1277)+((E444-(E444*Invoice!I1277))*Invoice!J1277)</f>
        <v>0</v>
      </c>
      <c r="F445" s="81"/>
      <c r="G445" s="90">
        <f>E445/1.11</f>
        <v>0</v>
      </c>
      <c r="H445" s="91">
        <f>G445*11%</f>
        <v>0</v>
      </c>
      <c r="I445" s="91" t="e">
        <f>G445/B444</f>
        <v>#DIV/0!</v>
      </c>
      <c r="J445" s="104" t="e">
        <f>H445/B444</f>
        <v>#DIV/0!</v>
      </c>
    </row>
    <row r="446" spans="1:10" ht="12.75" customHeight="1" x14ac:dyDescent="0.25">
      <c r="A446" s="101"/>
      <c r="D446" s="81" t="s">
        <v>23</v>
      </c>
      <c r="E446" s="81">
        <f>E444-E445</f>
        <v>0</v>
      </c>
      <c r="F446" s="81"/>
      <c r="G446" s="82">
        <f>G444-G445</f>
        <v>0</v>
      </c>
      <c r="H446" s="82">
        <f>H444-H445</f>
        <v>0</v>
      </c>
      <c r="I446" s="82" t="e">
        <f>I444-I445</f>
        <v>#DIV/0!</v>
      </c>
      <c r="J446" s="105" t="e">
        <f>J444-J445</f>
        <v>#DIV/0!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0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15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Invoice!B1278</f>
        <v>0</v>
      </c>
      <c r="C450" s="88">
        <f>Invoice!E1278</f>
        <v>0</v>
      </c>
      <c r="D450" s="89">
        <f>Invoice!H1278</f>
        <v>0</v>
      </c>
      <c r="E450" s="81">
        <f t="shared" si="40"/>
        <v>0</v>
      </c>
      <c r="F450" s="81"/>
      <c r="G450" s="82">
        <f t="shared" si="41"/>
        <v>0</v>
      </c>
      <c r="H450" s="83">
        <f t="shared" si="42"/>
        <v>0</v>
      </c>
      <c r="I450" s="83" t="e">
        <f t="shared" si="43"/>
        <v>#DIV/0!</v>
      </c>
      <c r="J450" s="103" t="e">
        <f t="shared" si="44"/>
        <v>#DIV/0!</v>
      </c>
    </row>
    <row r="451" spans="1:10" ht="12.75" customHeight="1" x14ac:dyDescent="0.25">
      <c r="A451" s="101"/>
      <c r="D451" s="81"/>
      <c r="E451" s="81">
        <f>(E450*Invoice!I1278)+((E450-(E450*Invoice!I1278))*Invoice!J1278)</f>
        <v>0</v>
      </c>
      <c r="F451" s="81"/>
      <c r="G451" s="90">
        <f>E451/1.11</f>
        <v>0</v>
      </c>
      <c r="H451" s="91">
        <f>G451*11%</f>
        <v>0</v>
      </c>
      <c r="I451" s="91" t="e">
        <f>G451/B450</f>
        <v>#DIV/0!</v>
      </c>
      <c r="J451" s="104" t="e">
        <f>H451/B450</f>
        <v>#DIV/0!</v>
      </c>
    </row>
    <row r="452" spans="1:10" ht="12.75" customHeight="1" x14ac:dyDescent="0.25">
      <c r="A452" s="101"/>
      <c r="D452" s="81" t="s">
        <v>23</v>
      </c>
      <c r="E452" s="81">
        <f>E450-E451</f>
        <v>0</v>
      </c>
      <c r="F452" s="81"/>
      <c r="G452" s="82">
        <f>G450-G451</f>
        <v>0</v>
      </c>
      <c r="H452" s="82">
        <f>H450-H451</f>
        <v>0</v>
      </c>
      <c r="I452" s="82" t="e">
        <f>I450-I451</f>
        <v>#DIV/0!</v>
      </c>
      <c r="J452" s="105" t="e">
        <f>J450-J451</f>
        <v>#DIV/0!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0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16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Invoice!B1279</f>
        <v>0</v>
      </c>
      <c r="C456" s="88">
        <f>Invoice!E1279</f>
        <v>0</v>
      </c>
      <c r="D456" s="89">
        <f>Invoice!H1279</f>
        <v>0</v>
      </c>
      <c r="E456" s="81">
        <f t="shared" si="40"/>
        <v>0</v>
      </c>
      <c r="F456" s="81"/>
      <c r="G456" s="82">
        <f t="shared" si="41"/>
        <v>0</v>
      </c>
      <c r="H456" s="83">
        <f t="shared" si="42"/>
        <v>0</v>
      </c>
      <c r="I456" s="83" t="e">
        <f t="shared" si="43"/>
        <v>#DIV/0!</v>
      </c>
      <c r="J456" s="103" t="e">
        <f t="shared" si="44"/>
        <v>#DIV/0!</v>
      </c>
    </row>
    <row r="457" spans="1:10" ht="12.75" customHeight="1" x14ac:dyDescent="0.25">
      <c r="A457" s="101"/>
      <c r="D457" s="81"/>
      <c r="E457" s="81">
        <f>(E456*Invoice!I1279)+((E456-(E456*Invoice!I1279))*Invoice!J1279)</f>
        <v>0</v>
      </c>
      <c r="F457" s="81"/>
      <c r="G457" s="90">
        <f>E457/1.11</f>
        <v>0</v>
      </c>
      <c r="H457" s="91">
        <f>G457*11%</f>
        <v>0</v>
      </c>
      <c r="I457" s="91" t="e">
        <f>G457/B456</f>
        <v>#DIV/0!</v>
      </c>
      <c r="J457" s="104" t="e">
        <f>H457/B456</f>
        <v>#DIV/0!</v>
      </c>
    </row>
    <row r="458" spans="1:10" ht="12.75" customHeight="1" x14ac:dyDescent="0.25">
      <c r="A458" s="101"/>
      <c r="D458" s="81" t="s">
        <v>23</v>
      </c>
      <c r="E458" s="81">
        <f>E456-E457</f>
        <v>0</v>
      </c>
      <c r="F458" s="81"/>
      <c r="G458" s="82">
        <f>G456-G457</f>
        <v>0</v>
      </c>
      <c r="H458" s="82">
        <f>H456-H457</f>
        <v>0</v>
      </c>
      <c r="I458" s="82" t="e">
        <f>I456-I457</f>
        <v>#DIV/0!</v>
      </c>
      <c r="J458" s="105" t="e">
        <f>J456-J457</f>
        <v>#DIV/0!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0</v>
      </c>
      <c r="I459" s="83"/>
      <c r="J459" s="103"/>
    </row>
    <row r="460" spans="1:10" ht="12.75" customHeight="1" x14ac:dyDescent="0.25">
      <c r="A460" s="101"/>
      <c r="C460" s="88"/>
      <c r="D460" s="89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6"/>
      <c r="B461" s="107"/>
      <c r="C461" s="107"/>
      <c r="D461" s="107"/>
      <c r="E461" s="107"/>
      <c r="F461" s="107"/>
      <c r="G461" s="108">
        <f>G368+G374+G380+G386+G392+G398+G404+G410+G416+G422+G428+G434+G440+G446+G452+G458</f>
        <v>2688063.0630630627</v>
      </c>
      <c r="H461" s="108">
        <f>H368+H374+H380+H386+H392+H398+H404+H410+H416+H422+H428+H434+H440+H446+H452+H458</f>
        <v>295686.93693693692</v>
      </c>
      <c r="I461" s="107"/>
      <c r="J461" s="109">
        <f>H369+H375+H381+H387+H393+H399+H405+H411+H417+H423+H429+H435+H441+H447+H453+H459</f>
        <v>2983749.9999999995</v>
      </c>
    </row>
    <row r="463" spans="1:10" ht="12.75" customHeight="1" x14ac:dyDescent="0.25">
      <c r="A463" s="94" t="s">
        <v>1</v>
      </c>
      <c r="B463" s="95">
        <f>Invoice!E1370</f>
        <v>23050013</v>
      </c>
      <c r="C463" s="96"/>
      <c r="D463" s="97"/>
      <c r="E463" s="97"/>
      <c r="F463" s="97"/>
      <c r="G463" s="98"/>
      <c r="H463" s="99"/>
      <c r="I463" s="99"/>
      <c r="J463" s="100"/>
    </row>
    <row r="464" spans="1:10" ht="12.75" customHeight="1" x14ac:dyDescent="0.25">
      <c r="A464" s="101">
        <v>1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Invoice!B1378</f>
        <v>120</v>
      </c>
      <c r="C465" s="88" t="str">
        <f>Invoice!E1378</f>
        <v>PENSIL WARNA KENKO CP-12F CLASSIC (PANJANG)</v>
      </c>
      <c r="D465" s="89">
        <f>Invoice!H1378</f>
        <v>124200</v>
      </c>
      <c r="E465" s="81">
        <f>D465*B465</f>
        <v>14904000</v>
      </c>
      <c r="F465" s="81"/>
      <c r="G465" s="82">
        <f>E465/1.11</f>
        <v>13427027.027027026</v>
      </c>
      <c r="H465" s="83">
        <f>G465*11%</f>
        <v>1476972.9729729728</v>
      </c>
      <c r="I465" s="83">
        <f>G465/B465</f>
        <v>111891.89189189188</v>
      </c>
      <c r="J465" s="103">
        <f>H465/B465</f>
        <v>12308.108108108107</v>
      </c>
    </row>
    <row r="466" spans="1:10" ht="12.75" customHeight="1" x14ac:dyDescent="0.25">
      <c r="A466" s="101"/>
      <c r="D466" s="81"/>
      <c r="E466" s="81">
        <f>(E465*Invoice!I1378)+((E465-(E465*Invoice!I1378))*Invoice!J1378)</f>
        <v>2012040.0000000002</v>
      </c>
      <c r="F466" s="81"/>
      <c r="G466" s="90">
        <f>E466/1.11</f>
        <v>1812648.6486486488</v>
      </c>
      <c r="H466" s="91">
        <f>G466*11%</f>
        <v>199391.35135135136</v>
      </c>
      <c r="I466" s="91">
        <f>G466/B465</f>
        <v>15105.405405405407</v>
      </c>
      <c r="J466" s="104">
        <f>H466/B465</f>
        <v>1661.5945945945946</v>
      </c>
    </row>
    <row r="467" spans="1:10" ht="12.75" customHeight="1" x14ac:dyDescent="0.25">
      <c r="A467" s="101"/>
      <c r="D467" s="81" t="s">
        <v>23</v>
      </c>
      <c r="E467" s="81">
        <f>E465-E466</f>
        <v>12891960</v>
      </c>
      <c r="F467" s="81"/>
      <c r="G467" s="82">
        <f>G465-G466</f>
        <v>11614378.378378376</v>
      </c>
      <c r="H467" s="82">
        <f>H465-H466</f>
        <v>1277581.6216216213</v>
      </c>
      <c r="I467" s="82">
        <f>I465-I466</f>
        <v>96786.486486486479</v>
      </c>
      <c r="J467" s="105">
        <f>J465-J466</f>
        <v>10646.513513513511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12891959.999999998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2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Invoice!B1379</f>
        <v>0</v>
      </c>
      <c r="C471" s="88">
        <f>Invoice!E1379</f>
        <v>0</v>
      </c>
      <c r="D471" s="89">
        <f>Invoice!H1379</f>
        <v>0</v>
      </c>
      <c r="E471" s="81">
        <f t="shared" ref="E471:E555" si="45">D471*B471</f>
        <v>0</v>
      </c>
      <c r="F471" s="81"/>
      <c r="G471" s="82">
        <f t="shared" ref="G471:G555" si="46">E471/1.11</f>
        <v>0</v>
      </c>
      <c r="H471" s="83">
        <f t="shared" ref="H471:H555" si="47">G471*11%</f>
        <v>0</v>
      </c>
      <c r="I471" s="83" t="e">
        <f t="shared" ref="I471:I555" si="48">G471/B471</f>
        <v>#DIV/0!</v>
      </c>
      <c r="J471" s="103" t="e">
        <f t="shared" ref="J471:J555" si="49">H471/B471</f>
        <v>#DIV/0!</v>
      </c>
    </row>
    <row r="472" spans="1:10" ht="12.75" customHeight="1" x14ac:dyDescent="0.25">
      <c r="A472" s="101"/>
      <c r="D472" s="81"/>
      <c r="E472" s="81">
        <f>(E471*Invoice!I1379)+((E471-(E471*Invoice!I1379))*Invoice!J1379)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3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Invoice!B1380</f>
        <v>0</v>
      </c>
      <c r="C477" s="88">
        <f>Invoice!E1380</f>
        <v>0</v>
      </c>
      <c r="D477" s="89">
        <f>Invoice!H1380</f>
        <v>0</v>
      </c>
      <c r="E477" s="81">
        <f t="shared" si="45"/>
        <v>0</v>
      </c>
      <c r="F477" s="81"/>
      <c r="G477" s="82">
        <f t="shared" si="46"/>
        <v>0</v>
      </c>
      <c r="H477" s="83">
        <f t="shared" si="47"/>
        <v>0</v>
      </c>
      <c r="I477" s="83" t="e">
        <f t="shared" si="48"/>
        <v>#DIV/0!</v>
      </c>
      <c r="J477" s="103" t="e">
        <f t="shared" si="49"/>
        <v>#DIV/0!</v>
      </c>
    </row>
    <row r="478" spans="1:10" ht="12.75" customHeight="1" x14ac:dyDescent="0.25">
      <c r="A478" s="101"/>
      <c r="D478" s="81"/>
      <c r="E478" s="81">
        <f>(E477*Invoice!I1380)+((E477-(E477*Invoice!I1380))*Invoice!J1380)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4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Invoice!B1381</f>
        <v>0</v>
      </c>
      <c r="C483" s="88">
        <f>Invoice!E1381</f>
        <v>0</v>
      </c>
      <c r="D483" s="89">
        <f>Invoice!H1381</f>
        <v>0</v>
      </c>
      <c r="E483" s="81">
        <f t="shared" si="45"/>
        <v>0</v>
      </c>
      <c r="F483" s="81"/>
      <c r="G483" s="82">
        <f t="shared" si="46"/>
        <v>0</v>
      </c>
      <c r="H483" s="83">
        <f t="shared" si="47"/>
        <v>0</v>
      </c>
      <c r="I483" s="83" t="e">
        <f t="shared" si="48"/>
        <v>#DIV/0!</v>
      </c>
      <c r="J483" s="103" t="e">
        <f t="shared" si="49"/>
        <v>#DIV/0!</v>
      </c>
    </row>
    <row r="484" spans="1:10" ht="12.75" customHeight="1" x14ac:dyDescent="0.25">
      <c r="A484" s="101"/>
      <c r="D484" s="81"/>
      <c r="E484" s="81">
        <f>(E483*Invoice!I1381)+((E483-(E483*Invoice!I1381))*Invoice!J1381)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5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Invoice!B1382</f>
        <v>0</v>
      </c>
      <c r="C489" s="88">
        <f>Invoice!E1382</f>
        <v>0</v>
      </c>
      <c r="D489" s="89">
        <f>Invoice!H1382</f>
        <v>0</v>
      </c>
      <c r="E489" s="81">
        <f t="shared" si="45"/>
        <v>0</v>
      </c>
      <c r="F489" s="81"/>
      <c r="G489" s="82">
        <f t="shared" si="46"/>
        <v>0</v>
      </c>
      <c r="H489" s="83">
        <f t="shared" si="47"/>
        <v>0</v>
      </c>
      <c r="I489" s="83" t="e">
        <f t="shared" si="48"/>
        <v>#DIV/0!</v>
      </c>
      <c r="J489" s="103" t="e">
        <f t="shared" si="49"/>
        <v>#DIV/0!</v>
      </c>
    </row>
    <row r="490" spans="1:10" ht="12.75" customHeight="1" x14ac:dyDescent="0.25">
      <c r="A490" s="101"/>
      <c r="D490" s="81"/>
      <c r="E490" s="81">
        <f>(E489*Invoice!I1382)+((E489-(E489*Invoice!I1382))*Invoice!J1382)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6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Invoice!B1383</f>
        <v>0</v>
      </c>
      <c r="C495" s="88">
        <f>Invoice!E1383</f>
        <v>0</v>
      </c>
      <c r="D495" s="89">
        <f>Invoice!H1383</f>
        <v>0</v>
      </c>
      <c r="E495" s="81">
        <f t="shared" si="45"/>
        <v>0</v>
      </c>
      <c r="F495" s="81"/>
      <c r="G495" s="82">
        <f t="shared" si="46"/>
        <v>0</v>
      </c>
      <c r="H495" s="83">
        <f t="shared" si="47"/>
        <v>0</v>
      </c>
      <c r="I495" s="83" t="e">
        <f t="shared" si="48"/>
        <v>#DIV/0!</v>
      </c>
      <c r="J495" s="103" t="e">
        <f t="shared" si="49"/>
        <v>#DIV/0!</v>
      </c>
    </row>
    <row r="496" spans="1:10" ht="12.75" customHeight="1" x14ac:dyDescent="0.25">
      <c r="A496" s="101"/>
      <c r="D496" s="81"/>
      <c r="E496" s="81">
        <f>(E495*Invoice!I1383)+((E495-(E495*Invoice!I1383))*Invoice!J1383)</f>
        <v>0</v>
      </c>
      <c r="F496" s="81"/>
      <c r="G496" s="90">
        <f>E496/1.11</f>
        <v>0</v>
      </c>
      <c r="H496" s="91">
        <f>G496*11%</f>
        <v>0</v>
      </c>
      <c r="I496" s="91" t="e">
        <f>G496/B495</f>
        <v>#DIV/0!</v>
      </c>
      <c r="J496" s="104" t="e">
        <f>H496/B495</f>
        <v>#DIV/0!</v>
      </c>
    </row>
    <row r="497" spans="1:10" ht="12.75" customHeight="1" x14ac:dyDescent="0.25">
      <c r="A497" s="101"/>
      <c r="D497" s="81" t="s">
        <v>23</v>
      </c>
      <c r="E497" s="81">
        <f>E495-E496</f>
        <v>0</v>
      </c>
      <c r="F497" s="81"/>
      <c r="G497" s="82">
        <f>G495-G496</f>
        <v>0</v>
      </c>
      <c r="H497" s="82">
        <f>H495-H496</f>
        <v>0</v>
      </c>
      <c r="I497" s="82" t="e">
        <f>I495-I496</f>
        <v>#DIV/0!</v>
      </c>
      <c r="J497" s="105" t="e">
        <f>J495-J496</f>
        <v>#DIV/0!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0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7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Invoice!B1384</f>
        <v>0</v>
      </c>
      <c r="C501" s="88">
        <f>Invoice!E1384</f>
        <v>0</v>
      </c>
      <c r="D501" s="89">
        <f>Invoice!H1384</f>
        <v>0</v>
      </c>
      <c r="E501" s="81">
        <f t="shared" si="45"/>
        <v>0</v>
      </c>
      <c r="F501" s="81"/>
      <c r="G501" s="82">
        <f t="shared" si="46"/>
        <v>0</v>
      </c>
      <c r="H501" s="83">
        <f t="shared" si="47"/>
        <v>0</v>
      </c>
      <c r="I501" s="83" t="e">
        <f t="shared" si="48"/>
        <v>#DIV/0!</v>
      </c>
      <c r="J501" s="103" t="e">
        <f t="shared" si="49"/>
        <v>#DIV/0!</v>
      </c>
    </row>
    <row r="502" spans="1:10" ht="12.75" customHeight="1" x14ac:dyDescent="0.25">
      <c r="A502" s="101"/>
      <c r="D502" s="81"/>
      <c r="E502" s="81">
        <f>(E501*Invoice!I1384)+((E501-(E501*Invoice!I1384))*Invoice!J1384)</f>
        <v>0</v>
      </c>
      <c r="F502" s="81"/>
      <c r="G502" s="90">
        <f>E502/1.11</f>
        <v>0</v>
      </c>
      <c r="H502" s="91">
        <f>G502*11%</f>
        <v>0</v>
      </c>
      <c r="I502" s="91" t="e">
        <f>G502/B501</f>
        <v>#DIV/0!</v>
      </c>
      <c r="J502" s="104" t="e">
        <f>H502/B501</f>
        <v>#DIV/0!</v>
      </c>
    </row>
    <row r="503" spans="1:10" ht="12.75" customHeight="1" x14ac:dyDescent="0.25">
      <c r="A503" s="101"/>
      <c r="D503" s="81" t="s">
        <v>23</v>
      </c>
      <c r="E503" s="81">
        <f>E501-E502</f>
        <v>0</v>
      </c>
      <c r="F503" s="81"/>
      <c r="G503" s="82">
        <f>G501-G502</f>
        <v>0</v>
      </c>
      <c r="H503" s="82">
        <f>H501-H502</f>
        <v>0</v>
      </c>
      <c r="I503" s="82" t="e">
        <f>I501-I502</f>
        <v>#DIV/0!</v>
      </c>
      <c r="J503" s="105" t="e">
        <f>J501-J502</f>
        <v>#DIV/0!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8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Invoice!B1385</f>
        <v>0</v>
      </c>
      <c r="C507" s="88">
        <f>Invoice!E1385</f>
        <v>0</v>
      </c>
      <c r="D507" s="89">
        <f>Invoice!H1385</f>
        <v>0</v>
      </c>
      <c r="E507" s="81">
        <f t="shared" si="45"/>
        <v>0</v>
      </c>
      <c r="F507" s="81"/>
      <c r="G507" s="82">
        <f t="shared" si="46"/>
        <v>0</v>
      </c>
      <c r="H507" s="83">
        <f t="shared" si="47"/>
        <v>0</v>
      </c>
      <c r="I507" s="83" t="e">
        <f t="shared" si="48"/>
        <v>#DIV/0!</v>
      </c>
      <c r="J507" s="103" t="e">
        <f t="shared" si="49"/>
        <v>#DIV/0!</v>
      </c>
    </row>
    <row r="508" spans="1:10" ht="12.75" customHeight="1" x14ac:dyDescent="0.25">
      <c r="A508" s="101"/>
      <c r="D508" s="81"/>
      <c r="E508" s="81">
        <f>(E507*Invoice!I1385)+((E507-(E507*Invoice!I1385))*Invoice!J1385)</f>
        <v>0</v>
      </c>
      <c r="F508" s="81"/>
      <c r="G508" s="90">
        <f>E508/1.11</f>
        <v>0</v>
      </c>
      <c r="H508" s="91">
        <f>G508*11%</f>
        <v>0</v>
      </c>
      <c r="I508" s="91" t="e">
        <f>G508/B507</f>
        <v>#DIV/0!</v>
      </c>
      <c r="J508" s="104" t="e">
        <f>H508/B507</f>
        <v>#DIV/0!</v>
      </c>
    </row>
    <row r="509" spans="1:10" ht="12.75" customHeight="1" x14ac:dyDescent="0.25">
      <c r="A509" s="101"/>
      <c r="D509" s="81" t="s">
        <v>23</v>
      </c>
      <c r="E509" s="81">
        <f>E507-E508</f>
        <v>0</v>
      </c>
      <c r="F509" s="81"/>
      <c r="G509" s="82">
        <f>G507-G508</f>
        <v>0</v>
      </c>
      <c r="H509" s="82">
        <f>H507-H508</f>
        <v>0</v>
      </c>
      <c r="I509" s="82" t="e">
        <f>I507-I508</f>
        <v>#DIV/0!</v>
      </c>
      <c r="J509" s="105" t="e">
        <f>J507-J508</f>
        <v>#DIV/0!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9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Invoice!B1386</f>
        <v>0</v>
      </c>
      <c r="C513" s="88">
        <f>Invoice!E1386</f>
        <v>0</v>
      </c>
      <c r="D513" s="89">
        <f>Invoice!H1386</f>
        <v>0</v>
      </c>
      <c r="E513" s="81">
        <f t="shared" si="45"/>
        <v>0</v>
      </c>
      <c r="F513" s="81"/>
      <c r="G513" s="82">
        <f t="shared" si="46"/>
        <v>0</v>
      </c>
      <c r="H513" s="83">
        <f t="shared" si="47"/>
        <v>0</v>
      </c>
      <c r="I513" s="83" t="e">
        <f t="shared" si="48"/>
        <v>#DIV/0!</v>
      </c>
      <c r="J513" s="103" t="e">
        <f t="shared" si="49"/>
        <v>#DIV/0!</v>
      </c>
    </row>
    <row r="514" spans="1:10" ht="12.75" customHeight="1" x14ac:dyDescent="0.25">
      <c r="A514" s="101"/>
      <c r="D514" s="81"/>
      <c r="E514" s="81">
        <f>(E513*Invoice!I1386)+((E513-(E513*Invoice!I1386))*Invoice!J1386)</f>
        <v>0</v>
      </c>
      <c r="F514" s="81"/>
      <c r="G514" s="90">
        <f>E514/1.11</f>
        <v>0</v>
      </c>
      <c r="H514" s="91">
        <f>G514*11%</f>
        <v>0</v>
      </c>
      <c r="I514" s="91" t="e">
        <f>G514/B513</f>
        <v>#DIV/0!</v>
      </c>
      <c r="J514" s="104" t="e">
        <f>H514/B513</f>
        <v>#DIV/0!</v>
      </c>
    </row>
    <row r="515" spans="1:10" ht="12.75" customHeight="1" x14ac:dyDescent="0.25">
      <c r="A515" s="101"/>
      <c r="D515" s="81" t="s">
        <v>23</v>
      </c>
      <c r="E515" s="81">
        <f>E513-E514</f>
        <v>0</v>
      </c>
      <c r="F515" s="81"/>
      <c r="G515" s="82">
        <f>G513-G514</f>
        <v>0</v>
      </c>
      <c r="H515" s="82">
        <f>H513-H514</f>
        <v>0</v>
      </c>
      <c r="I515" s="82" t="e">
        <f>I513-I514</f>
        <v>#DIV/0!</v>
      </c>
      <c r="J515" s="105" t="e">
        <f>J513-J514</f>
        <v>#DIV/0!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10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Invoice!B1387</f>
        <v>0</v>
      </c>
      <c r="C519" s="88">
        <f>Invoice!E1387</f>
        <v>0</v>
      </c>
      <c r="D519" s="89">
        <f>Invoice!H1387</f>
        <v>0</v>
      </c>
      <c r="E519" s="81">
        <f t="shared" si="45"/>
        <v>0</v>
      </c>
      <c r="F519" s="81"/>
      <c r="G519" s="82">
        <f t="shared" si="46"/>
        <v>0</v>
      </c>
      <c r="H519" s="83">
        <f t="shared" si="47"/>
        <v>0</v>
      </c>
      <c r="I519" s="83" t="e">
        <f t="shared" si="48"/>
        <v>#DIV/0!</v>
      </c>
      <c r="J519" s="103" t="e">
        <f t="shared" si="49"/>
        <v>#DIV/0!</v>
      </c>
    </row>
    <row r="520" spans="1:10" ht="12.75" customHeight="1" x14ac:dyDescent="0.25">
      <c r="A520" s="101"/>
      <c r="D520" s="81"/>
      <c r="E520" s="81">
        <f>(E519*Invoice!I1387)+((E519-(E519*Invoice!I1387))*Invoice!J1387)</f>
        <v>0</v>
      </c>
      <c r="F520" s="81"/>
      <c r="G520" s="90">
        <f>E520/1.11</f>
        <v>0</v>
      </c>
      <c r="H520" s="91">
        <f>G520*11%</f>
        <v>0</v>
      </c>
      <c r="I520" s="91" t="e">
        <f>G520/B519</f>
        <v>#DIV/0!</v>
      </c>
      <c r="J520" s="104" t="e">
        <f>H520/B519</f>
        <v>#DIV/0!</v>
      </c>
    </row>
    <row r="521" spans="1:10" ht="12.75" customHeight="1" x14ac:dyDescent="0.25">
      <c r="A521" s="101"/>
      <c r="D521" s="81" t="s">
        <v>23</v>
      </c>
      <c r="E521" s="81">
        <f>E519-E520</f>
        <v>0</v>
      </c>
      <c r="F521" s="81"/>
      <c r="G521" s="82">
        <f>G519-G520</f>
        <v>0</v>
      </c>
      <c r="H521" s="82">
        <f>H519-H520</f>
        <v>0</v>
      </c>
      <c r="I521" s="82" t="e">
        <f>I519-I520</f>
        <v>#DIV/0!</v>
      </c>
      <c r="J521" s="105" t="e">
        <f>J519-J520</f>
        <v>#DIV/0!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11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Invoice!B1388</f>
        <v>0</v>
      </c>
      <c r="C525" s="88">
        <f>Invoice!E1388</f>
        <v>0</v>
      </c>
      <c r="D525" s="89">
        <f>Invoice!H1388</f>
        <v>0</v>
      </c>
      <c r="E525" s="81">
        <f t="shared" si="45"/>
        <v>0</v>
      </c>
      <c r="F525" s="81"/>
      <c r="G525" s="82">
        <f t="shared" si="46"/>
        <v>0</v>
      </c>
      <c r="H525" s="83">
        <f t="shared" si="47"/>
        <v>0</v>
      </c>
      <c r="I525" s="83" t="e">
        <f t="shared" si="48"/>
        <v>#DIV/0!</v>
      </c>
      <c r="J525" s="103" t="e">
        <f t="shared" si="49"/>
        <v>#DIV/0!</v>
      </c>
    </row>
    <row r="526" spans="1:10" ht="12.75" customHeight="1" x14ac:dyDescent="0.25">
      <c r="A526" s="101"/>
      <c r="D526" s="81"/>
      <c r="E526" s="81">
        <f>(E525*Invoice!I1388)+((E525-(E525*Invoice!I1388))*Invoice!J1388)</f>
        <v>0</v>
      </c>
      <c r="F526" s="81"/>
      <c r="G526" s="90">
        <f>E526/1.11</f>
        <v>0</v>
      </c>
      <c r="H526" s="91">
        <f>G526*11%</f>
        <v>0</v>
      </c>
      <c r="I526" s="91" t="e">
        <f>G526/B525</f>
        <v>#DIV/0!</v>
      </c>
      <c r="J526" s="104" t="e">
        <f>H526/B525</f>
        <v>#DIV/0!</v>
      </c>
    </row>
    <row r="527" spans="1:10" ht="12.75" customHeight="1" x14ac:dyDescent="0.25">
      <c r="A527" s="101"/>
      <c r="D527" s="81" t="s">
        <v>23</v>
      </c>
      <c r="E527" s="81">
        <f>E525-E526</f>
        <v>0</v>
      </c>
      <c r="F527" s="81"/>
      <c r="G527" s="82">
        <f>G525-G526</f>
        <v>0</v>
      </c>
      <c r="H527" s="82">
        <f>H525-H526</f>
        <v>0</v>
      </c>
      <c r="I527" s="82" t="e">
        <f>I525-I526</f>
        <v>#DIV/0!</v>
      </c>
      <c r="J527" s="105" t="e">
        <f>J525-J526</f>
        <v>#DIV/0!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12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Invoice!B1389</f>
        <v>0</v>
      </c>
      <c r="C531" s="88">
        <f>Invoice!E1389</f>
        <v>0</v>
      </c>
      <c r="D531" s="89">
        <f>Invoice!H1389</f>
        <v>0</v>
      </c>
      <c r="E531" s="81">
        <f t="shared" si="45"/>
        <v>0</v>
      </c>
      <c r="F531" s="81"/>
      <c r="G531" s="82">
        <f t="shared" si="46"/>
        <v>0</v>
      </c>
      <c r="H531" s="83">
        <f t="shared" si="47"/>
        <v>0</v>
      </c>
      <c r="I531" s="83" t="e">
        <f t="shared" si="48"/>
        <v>#DIV/0!</v>
      </c>
      <c r="J531" s="103" t="e">
        <f t="shared" si="49"/>
        <v>#DIV/0!</v>
      </c>
    </row>
    <row r="532" spans="1:10" ht="12.75" customHeight="1" x14ac:dyDescent="0.25">
      <c r="A532" s="101"/>
      <c r="D532" s="81"/>
      <c r="E532" s="81">
        <f>(E531*Invoice!I1389)+((E531-(E531*Invoice!I1389))*Invoice!J1389)</f>
        <v>0</v>
      </c>
      <c r="F532" s="81"/>
      <c r="G532" s="90">
        <f>E532/1.11</f>
        <v>0</v>
      </c>
      <c r="H532" s="91">
        <f>G532*11%</f>
        <v>0</v>
      </c>
      <c r="I532" s="91" t="e">
        <f>G532/B531</f>
        <v>#DIV/0!</v>
      </c>
      <c r="J532" s="104" t="e">
        <f>H532/B531</f>
        <v>#DIV/0!</v>
      </c>
    </row>
    <row r="533" spans="1:10" ht="12.75" customHeight="1" x14ac:dyDescent="0.25">
      <c r="A533" s="101"/>
      <c r="D533" s="81" t="s">
        <v>23</v>
      </c>
      <c r="E533" s="81">
        <f>E531-E532</f>
        <v>0</v>
      </c>
      <c r="F533" s="81"/>
      <c r="G533" s="82">
        <f>G531-G532</f>
        <v>0</v>
      </c>
      <c r="H533" s="82">
        <f>H531-H532</f>
        <v>0</v>
      </c>
      <c r="I533" s="82" t="e">
        <f>I531-I532</f>
        <v>#DIV/0!</v>
      </c>
      <c r="J533" s="105" t="e">
        <f>J531-J532</f>
        <v>#DIV/0!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13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Invoice!B1390</f>
        <v>0</v>
      </c>
      <c r="C537" s="88">
        <f>Invoice!E1390</f>
        <v>0</v>
      </c>
      <c r="D537" s="89">
        <f>Invoice!H1390</f>
        <v>0</v>
      </c>
      <c r="E537" s="81">
        <f t="shared" si="45"/>
        <v>0</v>
      </c>
      <c r="F537" s="81"/>
      <c r="G537" s="82">
        <f t="shared" si="46"/>
        <v>0</v>
      </c>
      <c r="H537" s="83">
        <f t="shared" si="47"/>
        <v>0</v>
      </c>
      <c r="I537" s="83" t="e">
        <f t="shared" si="48"/>
        <v>#DIV/0!</v>
      </c>
      <c r="J537" s="103" t="e">
        <f t="shared" si="49"/>
        <v>#DIV/0!</v>
      </c>
    </row>
    <row r="538" spans="1:10" ht="12.75" customHeight="1" x14ac:dyDescent="0.25">
      <c r="A538" s="101"/>
      <c r="D538" s="81"/>
      <c r="E538" s="81">
        <f>(E537*Invoice!I1390)+((E537-(E537*Invoice!I1390))*Invoice!J1390)</f>
        <v>0</v>
      </c>
      <c r="F538" s="81"/>
      <c r="G538" s="90">
        <f>E538/1.11</f>
        <v>0</v>
      </c>
      <c r="H538" s="91">
        <f>G538*11%</f>
        <v>0</v>
      </c>
      <c r="I538" s="91" t="e">
        <f>G538/B537</f>
        <v>#DIV/0!</v>
      </c>
      <c r="J538" s="104" t="e">
        <f>H538/B537</f>
        <v>#DIV/0!</v>
      </c>
    </row>
    <row r="539" spans="1:10" ht="12.75" customHeight="1" x14ac:dyDescent="0.25">
      <c r="A539" s="101"/>
      <c r="D539" s="81" t="s">
        <v>23</v>
      </c>
      <c r="E539" s="81">
        <f>E537-E538</f>
        <v>0</v>
      </c>
      <c r="F539" s="81"/>
      <c r="G539" s="82">
        <f>G537-G538</f>
        <v>0</v>
      </c>
      <c r="H539" s="82">
        <f>H537-H538</f>
        <v>0</v>
      </c>
      <c r="I539" s="82" t="e">
        <f>I537-I538</f>
        <v>#DIV/0!</v>
      </c>
      <c r="J539" s="105" t="e">
        <f>J537-J538</f>
        <v>#DIV/0!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14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Invoice!B1391</f>
        <v>0</v>
      </c>
      <c r="C543" s="88">
        <f>Invoice!E1391</f>
        <v>0</v>
      </c>
      <c r="D543" s="89">
        <f>Invoice!H1391</f>
        <v>0</v>
      </c>
      <c r="E543" s="81">
        <f t="shared" si="45"/>
        <v>0</v>
      </c>
      <c r="F543" s="81"/>
      <c r="G543" s="82">
        <f t="shared" si="46"/>
        <v>0</v>
      </c>
      <c r="H543" s="83">
        <f t="shared" si="47"/>
        <v>0</v>
      </c>
      <c r="I543" s="83" t="e">
        <f t="shared" si="48"/>
        <v>#DIV/0!</v>
      </c>
      <c r="J543" s="103" t="e">
        <f t="shared" si="49"/>
        <v>#DIV/0!</v>
      </c>
    </row>
    <row r="544" spans="1:10" ht="12.75" customHeight="1" x14ac:dyDescent="0.25">
      <c r="A544" s="101"/>
      <c r="D544" s="81"/>
      <c r="E544" s="81">
        <f>(E543*Invoice!I1391)+((E543-(E543*Invoice!I1391))*Invoice!J1391)</f>
        <v>0</v>
      </c>
      <c r="F544" s="81"/>
      <c r="G544" s="90">
        <f>E544/1.11</f>
        <v>0</v>
      </c>
      <c r="H544" s="91">
        <f>G544*11%</f>
        <v>0</v>
      </c>
      <c r="I544" s="91" t="e">
        <f>G544/B543</f>
        <v>#DIV/0!</v>
      </c>
      <c r="J544" s="104" t="e">
        <f>H544/B543</f>
        <v>#DIV/0!</v>
      </c>
    </row>
    <row r="545" spans="1:10" ht="12.75" customHeight="1" x14ac:dyDescent="0.25">
      <c r="A545" s="101"/>
      <c r="D545" s="81" t="s">
        <v>23</v>
      </c>
      <c r="E545" s="81">
        <f>E543-E544</f>
        <v>0</v>
      </c>
      <c r="F545" s="81"/>
      <c r="G545" s="82">
        <f>G543-G544</f>
        <v>0</v>
      </c>
      <c r="H545" s="82">
        <f>H543-H544</f>
        <v>0</v>
      </c>
      <c r="I545" s="82" t="e">
        <f>I543-I544</f>
        <v>#DIV/0!</v>
      </c>
      <c r="J545" s="105" t="e">
        <f>J543-J544</f>
        <v>#DIV/0!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15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Invoice!B1392</f>
        <v>0</v>
      </c>
      <c r="C549" s="88">
        <f>Invoice!E1392</f>
        <v>0</v>
      </c>
      <c r="D549" s="89">
        <f>Invoice!H1392</f>
        <v>0</v>
      </c>
      <c r="E549" s="81">
        <f t="shared" si="45"/>
        <v>0</v>
      </c>
      <c r="F549" s="81"/>
      <c r="G549" s="82">
        <f t="shared" si="46"/>
        <v>0</v>
      </c>
      <c r="H549" s="83">
        <f t="shared" si="47"/>
        <v>0</v>
      </c>
      <c r="I549" s="83" t="e">
        <f t="shared" si="48"/>
        <v>#DIV/0!</v>
      </c>
      <c r="J549" s="103" t="e">
        <f t="shared" si="49"/>
        <v>#DIV/0!</v>
      </c>
    </row>
    <row r="550" spans="1:10" ht="12.75" customHeight="1" x14ac:dyDescent="0.25">
      <c r="A550" s="101"/>
      <c r="D550" s="81"/>
      <c r="E550" s="81">
        <f>(E549*Invoice!I1392)+((E549-(E549*Invoice!I1392))*Invoice!J1392)</f>
        <v>0</v>
      </c>
      <c r="F550" s="81"/>
      <c r="G550" s="90">
        <f>E550/1.11</f>
        <v>0</v>
      </c>
      <c r="H550" s="91">
        <f>G550*11%</f>
        <v>0</v>
      </c>
      <c r="I550" s="91" t="e">
        <f>G550/B549</f>
        <v>#DIV/0!</v>
      </c>
      <c r="J550" s="104" t="e">
        <f>H550/B549</f>
        <v>#DIV/0!</v>
      </c>
    </row>
    <row r="551" spans="1:10" ht="12.75" customHeight="1" x14ac:dyDescent="0.25">
      <c r="A551" s="101"/>
      <c r="D551" s="81" t="s">
        <v>23</v>
      </c>
      <c r="E551" s="81">
        <f>E549-E550</f>
        <v>0</v>
      </c>
      <c r="F551" s="81"/>
      <c r="G551" s="82">
        <f>G549-G550</f>
        <v>0</v>
      </c>
      <c r="H551" s="82">
        <f>H549-H550</f>
        <v>0</v>
      </c>
      <c r="I551" s="82" t="e">
        <f>I549-I550</f>
        <v>#DIV/0!</v>
      </c>
      <c r="J551" s="105" t="e">
        <f>J549-J550</f>
        <v>#DIV/0!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16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Invoice!B1393</f>
        <v>0</v>
      </c>
      <c r="C555" s="88">
        <f>Invoice!E1393</f>
        <v>0</v>
      </c>
      <c r="D555" s="89">
        <f>Invoice!H1393</f>
        <v>0</v>
      </c>
      <c r="E555" s="81">
        <f t="shared" si="45"/>
        <v>0</v>
      </c>
      <c r="F555" s="81"/>
      <c r="G555" s="82">
        <f t="shared" si="46"/>
        <v>0</v>
      </c>
      <c r="H555" s="83">
        <f t="shared" si="47"/>
        <v>0</v>
      </c>
      <c r="I555" s="83" t="e">
        <f t="shared" si="48"/>
        <v>#DIV/0!</v>
      </c>
      <c r="J555" s="103" t="e">
        <f t="shared" si="49"/>
        <v>#DIV/0!</v>
      </c>
    </row>
    <row r="556" spans="1:10" ht="12.75" customHeight="1" x14ac:dyDescent="0.25">
      <c r="A556" s="101"/>
      <c r="D556" s="81"/>
      <c r="E556" s="81">
        <f>(E555*Invoice!I1393)+((E555-(E555*Invoice!I1393))*Invoice!J1393)</f>
        <v>0</v>
      </c>
      <c r="F556" s="81"/>
      <c r="G556" s="90">
        <f>E556/1.11</f>
        <v>0</v>
      </c>
      <c r="H556" s="91">
        <f>G556*11%</f>
        <v>0</v>
      </c>
      <c r="I556" s="91" t="e">
        <f>G556/B555</f>
        <v>#DIV/0!</v>
      </c>
      <c r="J556" s="104" t="e">
        <f>H556/B555</f>
        <v>#DIV/0!</v>
      </c>
    </row>
    <row r="557" spans="1:10" ht="12.75" customHeight="1" x14ac:dyDescent="0.25">
      <c r="A557" s="101"/>
      <c r="D557" s="81" t="s">
        <v>23</v>
      </c>
      <c r="E557" s="81">
        <f>E555-E556</f>
        <v>0</v>
      </c>
      <c r="F557" s="81"/>
      <c r="G557" s="82">
        <f>G555-G556</f>
        <v>0</v>
      </c>
      <c r="H557" s="82">
        <f>H555-H556</f>
        <v>0</v>
      </c>
      <c r="I557" s="82" t="e">
        <f>I555-I556</f>
        <v>#DIV/0!</v>
      </c>
      <c r="J557" s="105" t="e">
        <f>J555-J556</f>
        <v>#DIV/0!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0</v>
      </c>
      <c r="I558" s="83"/>
      <c r="J558" s="103"/>
    </row>
    <row r="559" spans="1:10" ht="12.75" customHeight="1" x14ac:dyDescent="0.25">
      <c r="A559" s="101"/>
      <c r="C559" s="88"/>
      <c r="D559" s="89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6"/>
      <c r="B560" s="107"/>
      <c r="C560" s="107"/>
      <c r="D560" s="107"/>
      <c r="E560" s="107"/>
      <c r="F560" s="107"/>
      <c r="G560" s="108">
        <f>G467+G473+G479+G485+G491+G497+G503+G509+G515+G521+G527+G533+G539+G545+G551+G557</f>
        <v>11614378.378378376</v>
      </c>
      <c r="H560" s="108">
        <f>H467+H473+H479+H485+H491+H497+H503+H509+H515+H521+H527+H533+H539+H545+H551+H557</f>
        <v>1277581.6216216213</v>
      </c>
      <c r="I560" s="107"/>
      <c r="J560" s="109">
        <f>H468+H474+H480+H486+H492+H498+H504+H510+H516+H522+H528+H534+H540+H546+H552+H558</f>
        <v>12891959.999999998</v>
      </c>
    </row>
    <row r="562" spans="1:10" ht="12.75" customHeight="1" x14ac:dyDescent="0.25">
      <c r="A562" s="94" t="s">
        <v>1</v>
      </c>
      <c r="B562" s="95">
        <f>Invoice!E1484</f>
        <v>23050014</v>
      </c>
      <c r="C562" s="96"/>
      <c r="D562" s="97"/>
      <c r="E562" s="97"/>
      <c r="F562" s="97"/>
      <c r="G562" s="98"/>
      <c r="H562" s="99"/>
      <c r="I562" s="99"/>
      <c r="J562" s="100"/>
    </row>
    <row r="563" spans="1:10" ht="12.75" customHeight="1" x14ac:dyDescent="0.25">
      <c r="A563" s="101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Invoice!B1492</f>
        <v>30</v>
      </c>
      <c r="C564" s="88" t="str">
        <f>Invoice!E1492</f>
        <v>CUTTER 9 MM KENKO A-300 (KECIL)</v>
      </c>
      <c r="D564" s="89">
        <f>Invoice!H1492</f>
        <v>57000</v>
      </c>
      <c r="E564" s="81">
        <f>D564*B564</f>
        <v>1710000</v>
      </c>
      <c r="F564" s="81"/>
      <c r="G564" s="82">
        <f>E564/1.11</f>
        <v>1540540.5405405404</v>
      </c>
      <c r="H564" s="83">
        <f>G564*11%</f>
        <v>169459.45945945944</v>
      </c>
      <c r="I564" s="83">
        <f>G564/B564</f>
        <v>51351.351351351346</v>
      </c>
      <c r="J564" s="103">
        <f>H564/B564</f>
        <v>5648.6486486486483</v>
      </c>
    </row>
    <row r="565" spans="1:10" ht="12.75" customHeight="1" x14ac:dyDescent="0.25">
      <c r="A565" s="101"/>
      <c r="D565" s="81"/>
      <c r="E565" s="81">
        <f>(E564*Invoice!I1492)+((E564-(E564*Invoice!I1492))*Invoice!J1492)</f>
        <v>213750</v>
      </c>
      <c r="F565" s="81"/>
      <c r="G565" s="90">
        <f>E565/1.11</f>
        <v>192567.56756756754</v>
      </c>
      <c r="H565" s="91">
        <f>G565*11%</f>
        <v>21182.43243243243</v>
      </c>
      <c r="I565" s="91">
        <f>G565/B564</f>
        <v>6418.9189189189183</v>
      </c>
      <c r="J565" s="104">
        <f>H565/B564</f>
        <v>706.08108108108104</v>
      </c>
    </row>
    <row r="566" spans="1:10" ht="12.75" customHeight="1" x14ac:dyDescent="0.25">
      <c r="A566" s="101"/>
      <c r="D566" s="81" t="s">
        <v>23</v>
      </c>
      <c r="E566" s="81">
        <f>E564-E565</f>
        <v>1496250</v>
      </c>
      <c r="F566" s="81"/>
      <c r="G566" s="82">
        <f>G564-G565</f>
        <v>1347972.9729729728</v>
      </c>
      <c r="H566" s="82">
        <f>H564-H565</f>
        <v>148277.02702702701</v>
      </c>
      <c r="I566" s="82">
        <f>I564-I565</f>
        <v>44932.432432432426</v>
      </c>
      <c r="J566" s="105">
        <f>J564-J565</f>
        <v>4942.5675675675675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1496249.9999999998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Invoice!B1493</f>
        <v>72</v>
      </c>
      <c r="C570" s="88" t="str">
        <f>Invoice!E1493</f>
        <v>CORRECTION FLUID KENKO KE-108</v>
      </c>
      <c r="D570" s="89">
        <f>Invoice!H1493</f>
        <v>47100</v>
      </c>
      <c r="E570" s="81">
        <f t="shared" ref="E570:E654" si="50">D570*B570</f>
        <v>3391200</v>
      </c>
      <c r="F570" s="81"/>
      <c r="G570" s="82">
        <f t="shared" ref="G570:G654" si="51">E570/1.11</f>
        <v>3055135.1351351347</v>
      </c>
      <c r="H570" s="83">
        <f t="shared" ref="H570:H654" si="52">G570*11%</f>
        <v>336064.86486486479</v>
      </c>
      <c r="I570" s="83">
        <f t="shared" ref="I570:I654" si="53">G570/B570</f>
        <v>42432.432432432426</v>
      </c>
      <c r="J570" s="103">
        <f t="shared" ref="J570:J654" si="54">H570/B570</f>
        <v>4667.5675675675666</v>
      </c>
    </row>
    <row r="571" spans="1:10" ht="12.75" customHeight="1" x14ac:dyDescent="0.25">
      <c r="A571" s="101"/>
      <c r="D571" s="81"/>
      <c r="E571" s="81">
        <f>(E570*Invoice!I1493)+((E570-(E570*Invoice!I1493))*Invoice!J1493)</f>
        <v>423900</v>
      </c>
      <c r="F571" s="81"/>
      <c r="G571" s="90">
        <f>E571/1.11</f>
        <v>381891.89189189184</v>
      </c>
      <c r="H571" s="91">
        <f>G571*11%</f>
        <v>42008.108108108099</v>
      </c>
      <c r="I571" s="91">
        <f>G571/B570</f>
        <v>5304.0540540540533</v>
      </c>
      <c r="J571" s="104">
        <f>H571/B570</f>
        <v>583.44594594594582</v>
      </c>
    </row>
    <row r="572" spans="1:10" ht="12.75" customHeight="1" x14ac:dyDescent="0.25">
      <c r="A572" s="101"/>
      <c r="D572" s="81" t="s">
        <v>23</v>
      </c>
      <c r="E572" s="81">
        <f>E570-E571</f>
        <v>2967300</v>
      </c>
      <c r="F572" s="81"/>
      <c r="G572" s="82">
        <f>G570-G571</f>
        <v>2673243.2432432426</v>
      </c>
      <c r="H572" s="82">
        <f>H570-H571</f>
        <v>294056.75675675669</v>
      </c>
      <c r="I572" s="82">
        <f>I570-I571</f>
        <v>37128.378378378373</v>
      </c>
      <c r="J572" s="105">
        <f>J570-J571</f>
        <v>4084.1216216216208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2967299.9999999991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Invoice!B1494</f>
        <v>20</v>
      </c>
      <c r="C576" s="88" t="str">
        <f>Invoice!E1494</f>
        <v>CUTTER 18 MM KENKO L-500 (BESAR)</v>
      </c>
      <c r="D576" s="89">
        <f>Invoice!H1494</f>
        <v>147600</v>
      </c>
      <c r="E576" s="81">
        <f t="shared" si="50"/>
        <v>2952000</v>
      </c>
      <c r="F576" s="81"/>
      <c r="G576" s="82">
        <f t="shared" si="51"/>
        <v>2659459.4594594594</v>
      </c>
      <c r="H576" s="83">
        <f t="shared" si="52"/>
        <v>292540.54054054053</v>
      </c>
      <c r="I576" s="83">
        <f t="shared" si="53"/>
        <v>132972.97297297296</v>
      </c>
      <c r="J576" s="103">
        <f t="shared" si="54"/>
        <v>14627.027027027027</v>
      </c>
    </row>
    <row r="577" spans="1:10" ht="12.75" customHeight="1" x14ac:dyDescent="0.25">
      <c r="A577" s="101"/>
      <c r="D577" s="81"/>
      <c r="E577" s="81">
        <f>(E576*Invoice!I1494)+((E576-(E576*Invoice!I1494))*Invoice!J1494)</f>
        <v>369000</v>
      </c>
      <c r="F577" s="81"/>
      <c r="G577" s="90">
        <f>E577/1.11</f>
        <v>332432.43243243243</v>
      </c>
      <c r="H577" s="91">
        <f>G577*11%</f>
        <v>36567.567567567567</v>
      </c>
      <c r="I577" s="91">
        <f>G577/B576</f>
        <v>16621.62162162162</v>
      </c>
      <c r="J577" s="104">
        <f>H577/B576</f>
        <v>1828.3783783783783</v>
      </c>
    </row>
    <row r="578" spans="1:10" ht="12.75" customHeight="1" x14ac:dyDescent="0.25">
      <c r="A578" s="101"/>
      <c r="D578" s="81" t="s">
        <v>23</v>
      </c>
      <c r="E578" s="81">
        <f>E576-E577</f>
        <v>2583000</v>
      </c>
      <c r="F578" s="81"/>
      <c r="G578" s="82">
        <f>G576-G577</f>
        <v>2327027.0270270268</v>
      </c>
      <c r="H578" s="82">
        <f>H576-H577</f>
        <v>255972.97297297296</v>
      </c>
      <c r="I578" s="82">
        <f>I576-I577</f>
        <v>116351.35135135133</v>
      </c>
      <c r="J578" s="105">
        <f>J576-J577</f>
        <v>12798.648648648648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2582999.9999999995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Invoice!B1495</f>
        <v>0</v>
      </c>
      <c r="C582" s="88">
        <f>Invoice!E1495</f>
        <v>0</v>
      </c>
      <c r="D582" s="89">
        <f>Invoice!H1495</f>
        <v>0</v>
      </c>
      <c r="E582" s="81">
        <f t="shared" si="50"/>
        <v>0</v>
      </c>
      <c r="F582" s="81"/>
      <c r="G582" s="82">
        <f t="shared" si="51"/>
        <v>0</v>
      </c>
      <c r="H582" s="83">
        <f t="shared" si="52"/>
        <v>0</v>
      </c>
      <c r="I582" s="83" t="e">
        <f t="shared" si="53"/>
        <v>#DIV/0!</v>
      </c>
      <c r="J582" s="103" t="e">
        <f t="shared" si="54"/>
        <v>#DIV/0!</v>
      </c>
    </row>
    <row r="583" spans="1:10" ht="12.75" customHeight="1" x14ac:dyDescent="0.25">
      <c r="A583" s="101"/>
      <c r="D583" s="81"/>
      <c r="E583" s="81">
        <f>(E582*Invoice!I1495)+((E582-(E582*Invoice!I1495))*Invoice!J1495)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Invoice!B1496</f>
        <v>0</v>
      </c>
      <c r="C588" s="88">
        <f>Invoice!E1496</f>
        <v>0</v>
      </c>
      <c r="D588" s="89">
        <f>Invoice!H1496</f>
        <v>0</v>
      </c>
      <c r="E588" s="81">
        <f t="shared" si="50"/>
        <v>0</v>
      </c>
      <c r="F588" s="81"/>
      <c r="G588" s="82">
        <f t="shared" si="51"/>
        <v>0</v>
      </c>
      <c r="H588" s="83">
        <f t="shared" si="52"/>
        <v>0</v>
      </c>
      <c r="I588" s="83" t="e">
        <f t="shared" si="53"/>
        <v>#DIV/0!</v>
      </c>
      <c r="J588" s="103" t="e">
        <f t="shared" si="54"/>
        <v>#DIV/0!</v>
      </c>
    </row>
    <row r="589" spans="1:10" ht="12.75" customHeight="1" x14ac:dyDescent="0.25">
      <c r="A589" s="101"/>
      <c r="D589" s="81"/>
      <c r="E589" s="81">
        <f>(E588*Invoice!I1496)+((E588-(E588*Invoice!I1496))*Invoice!J1496)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Invoice!B1497</f>
        <v>0</v>
      </c>
      <c r="C594" s="88">
        <f>Invoice!E1497</f>
        <v>0</v>
      </c>
      <c r="D594" s="89">
        <f>Invoice!H1497</f>
        <v>0</v>
      </c>
      <c r="E594" s="81">
        <f t="shared" si="50"/>
        <v>0</v>
      </c>
      <c r="F594" s="81"/>
      <c r="G594" s="82">
        <f t="shared" si="51"/>
        <v>0</v>
      </c>
      <c r="H594" s="83">
        <f t="shared" si="52"/>
        <v>0</v>
      </c>
      <c r="I594" s="83" t="e">
        <f t="shared" si="53"/>
        <v>#DIV/0!</v>
      </c>
      <c r="J594" s="103" t="e">
        <f t="shared" si="54"/>
        <v>#DIV/0!</v>
      </c>
    </row>
    <row r="595" spans="1:10" ht="12.75" customHeight="1" x14ac:dyDescent="0.25">
      <c r="A595" s="101"/>
      <c r="D595" s="81"/>
      <c r="E595" s="81">
        <f>(E594*Invoice!I1497)+((E594-(E594*Invoice!I1497))*Invoice!J1497)</f>
        <v>0</v>
      </c>
      <c r="F595" s="81"/>
      <c r="G595" s="90">
        <f>E595/1.11</f>
        <v>0</v>
      </c>
      <c r="H595" s="91">
        <f>G595*11%</f>
        <v>0</v>
      </c>
      <c r="I595" s="91" t="e">
        <f>G595/B594</f>
        <v>#DIV/0!</v>
      </c>
      <c r="J595" s="104" t="e">
        <f>H595/B594</f>
        <v>#DIV/0!</v>
      </c>
    </row>
    <row r="596" spans="1:10" ht="12.75" customHeight="1" x14ac:dyDescent="0.25">
      <c r="A596" s="101"/>
      <c r="D596" s="81" t="s">
        <v>23</v>
      </c>
      <c r="E596" s="81">
        <f>E594-E595</f>
        <v>0</v>
      </c>
      <c r="F596" s="81"/>
      <c r="G596" s="82">
        <f>G594-G595</f>
        <v>0</v>
      </c>
      <c r="H596" s="82">
        <f>H594-H595</f>
        <v>0</v>
      </c>
      <c r="I596" s="82" t="e">
        <f>I594-I595</f>
        <v>#DIV/0!</v>
      </c>
      <c r="J596" s="105" t="e">
        <f>J594-J595</f>
        <v>#DIV/0!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7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Invoice!B1498</f>
        <v>0</v>
      </c>
      <c r="C600" s="88">
        <f>Invoice!E1498</f>
        <v>0</v>
      </c>
      <c r="D600" s="89">
        <f>Invoice!H1498</f>
        <v>0</v>
      </c>
      <c r="E600" s="81">
        <f t="shared" si="50"/>
        <v>0</v>
      </c>
      <c r="F600" s="81"/>
      <c r="G600" s="82">
        <f t="shared" si="51"/>
        <v>0</v>
      </c>
      <c r="H600" s="83">
        <f t="shared" si="52"/>
        <v>0</v>
      </c>
      <c r="I600" s="83" t="e">
        <f t="shared" si="53"/>
        <v>#DIV/0!</v>
      </c>
      <c r="J600" s="103" t="e">
        <f t="shared" si="54"/>
        <v>#DIV/0!</v>
      </c>
    </row>
    <row r="601" spans="1:10" ht="12.75" customHeight="1" x14ac:dyDescent="0.25">
      <c r="A601" s="101"/>
      <c r="D601" s="81"/>
      <c r="E601" s="81">
        <f>(E600*Invoice!I1498)+((E600-(E600*Invoice!I1498))*Invoice!J1498)</f>
        <v>0</v>
      </c>
      <c r="F601" s="81"/>
      <c r="G601" s="90">
        <f>E601/1.11</f>
        <v>0</v>
      </c>
      <c r="H601" s="91">
        <f>G601*11%</f>
        <v>0</v>
      </c>
      <c r="I601" s="91" t="e">
        <f>G601/B600</f>
        <v>#DIV/0!</v>
      </c>
      <c r="J601" s="104" t="e">
        <f>H601/B600</f>
        <v>#DIV/0!</v>
      </c>
    </row>
    <row r="602" spans="1:10" ht="12.75" customHeight="1" x14ac:dyDescent="0.25">
      <c r="A602" s="101"/>
      <c r="D602" s="81" t="s">
        <v>23</v>
      </c>
      <c r="E602" s="81">
        <f>E600-E601</f>
        <v>0</v>
      </c>
      <c r="F602" s="81"/>
      <c r="G602" s="82">
        <f>G600-G601</f>
        <v>0</v>
      </c>
      <c r="H602" s="82">
        <f>H600-H601</f>
        <v>0</v>
      </c>
      <c r="I602" s="82" t="e">
        <f>I600-I601</f>
        <v>#DIV/0!</v>
      </c>
      <c r="J602" s="105" t="e">
        <f>J600-J601</f>
        <v>#DIV/0!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0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8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Invoice!B1499</f>
        <v>0</v>
      </c>
      <c r="C606" s="88">
        <f>Invoice!E1499</f>
        <v>0</v>
      </c>
      <c r="D606" s="89">
        <f>Invoice!H1499</f>
        <v>0</v>
      </c>
      <c r="E606" s="81">
        <f t="shared" si="50"/>
        <v>0</v>
      </c>
      <c r="F606" s="81"/>
      <c r="G606" s="82">
        <f t="shared" si="51"/>
        <v>0</v>
      </c>
      <c r="H606" s="83">
        <f t="shared" si="52"/>
        <v>0</v>
      </c>
      <c r="I606" s="83" t="e">
        <f t="shared" si="53"/>
        <v>#DIV/0!</v>
      </c>
      <c r="J606" s="103" t="e">
        <f t="shared" si="54"/>
        <v>#DIV/0!</v>
      </c>
    </row>
    <row r="607" spans="1:10" ht="12.75" customHeight="1" x14ac:dyDescent="0.25">
      <c r="A607" s="101"/>
      <c r="D607" s="81"/>
      <c r="E607" s="81">
        <f>(E606*Invoice!I1499)+((E606-(E606*Invoice!I1499))*Invoice!J1499)</f>
        <v>0</v>
      </c>
      <c r="F607" s="81"/>
      <c r="G607" s="90">
        <f>E607/1.11</f>
        <v>0</v>
      </c>
      <c r="H607" s="91">
        <f>G607*11%</f>
        <v>0</v>
      </c>
      <c r="I607" s="91" t="e">
        <f>G607/B606</f>
        <v>#DIV/0!</v>
      </c>
      <c r="J607" s="104" t="e">
        <f>H607/B606</f>
        <v>#DIV/0!</v>
      </c>
    </row>
    <row r="608" spans="1:10" ht="12.75" customHeight="1" x14ac:dyDescent="0.25">
      <c r="A608" s="101"/>
      <c r="D608" s="81" t="s">
        <v>23</v>
      </c>
      <c r="E608" s="81">
        <f>E606-E607</f>
        <v>0</v>
      </c>
      <c r="F608" s="81"/>
      <c r="G608" s="82">
        <f>G606-G607</f>
        <v>0</v>
      </c>
      <c r="H608" s="82">
        <f>H606-H607</f>
        <v>0</v>
      </c>
      <c r="I608" s="82" t="e">
        <f>I606-I607</f>
        <v>#DIV/0!</v>
      </c>
      <c r="J608" s="105" t="e">
        <f>J606-J607</f>
        <v>#DIV/0!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0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9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Invoice!B1500</f>
        <v>0</v>
      </c>
      <c r="C612" s="88">
        <f>Invoice!E1500</f>
        <v>0</v>
      </c>
      <c r="D612" s="89">
        <f>Invoice!H1500</f>
        <v>0</v>
      </c>
      <c r="E612" s="81">
        <f t="shared" si="50"/>
        <v>0</v>
      </c>
      <c r="F612" s="81"/>
      <c r="G612" s="82">
        <f t="shared" si="51"/>
        <v>0</v>
      </c>
      <c r="H612" s="83">
        <f t="shared" si="52"/>
        <v>0</v>
      </c>
      <c r="I612" s="83" t="e">
        <f t="shared" si="53"/>
        <v>#DIV/0!</v>
      </c>
      <c r="J612" s="103" t="e">
        <f t="shared" si="54"/>
        <v>#DIV/0!</v>
      </c>
    </row>
    <row r="613" spans="1:10" ht="12.75" customHeight="1" x14ac:dyDescent="0.25">
      <c r="A613" s="101"/>
      <c r="D613" s="81"/>
      <c r="E613" s="81">
        <f>(E612*Invoice!I1500)+((E612-(E612*Invoice!I1500))*Invoice!J1500)</f>
        <v>0</v>
      </c>
      <c r="F613" s="81"/>
      <c r="G613" s="90">
        <f>E613/1.11</f>
        <v>0</v>
      </c>
      <c r="H613" s="91">
        <f>G613*11%</f>
        <v>0</v>
      </c>
      <c r="I613" s="91" t="e">
        <f>G613/B612</f>
        <v>#DIV/0!</v>
      </c>
      <c r="J613" s="104" t="e">
        <f>H613/B612</f>
        <v>#DIV/0!</v>
      </c>
    </row>
    <row r="614" spans="1:10" ht="12.75" customHeight="1" x14ac:dyDescent="0.25">
      <c r="A614" s="101"/>
      <c r="D614" s="81" t="s">
        <v>23</v>
      </c>
      <c r="E614" s="81">
        <f>E612-E613</f>
        <v>0</v>
      </c>
      <c r="F614" s="81"/>
      <c r="G614" s="82">
        <f>G612-G613</f>
        <v>0</v>
      </c>
      <c r="H614" s="82">
        <f>H612-H613</f>
        <v>0</v>
      </c>
      <c r="I614" s="82" t="e">
        <f>I612-I613</f>
        <v>#DIV/0!</v>
      </c>
      <c r="J614" s="105" t="e">
        <f>J612-J613</f>
        <v>#DIV/0!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10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Invoice!B1501</f>
        <v>0</v>
      </c>
      <c r="C618" s="88">
        <f>Invoice!E1501</f>
        <v>0</v>
      </c>
      <c r="D618" s="89">
        <f>Invoice!H1501</f>
        <v>0</v>
      </c>
      <c r="E618" s="81">
        <f t="shared" si="50"/>
        <v>0</v>
      </c>
      <c r="F618" s="81"/>
      <c r="G618" s="82">
        <f t="shared" si="51"/>
        <v>0</v>
      </c>
      <c r="H618" s="83">
        <f t="shared" si="52"/>
        <v>0</v>
      </c>
      <c r="I618" s="83" t="e">
        <f t="shared" si="53"/>
        <v>#DIV/0!</v>
      </c>
      <c r="J618" s="103" t="e">
        <f t="shared" si="54"/>
        <v>#DIV/0!</v>
      </c>
    </row>
    <row r="619" spans="1:10" ht="12.75" customHeight="1" x14ac:dyDescent="0.25">
      <c r="A619" s="101"/>
      <c r="D619" s="81"/>
      <c r="E619" s="81">
        <f>(E618*Invoice!I1501)+((E618-(E618*Invoice!I1501))*Invoice!J1501)</f>
        <v>0</v>
      </c>
      <c r="F619" s="81"/>
      <c r="G619" s="90">
        <f>E619/1.11</f>
        <v>0</v>
      </c>
      <c r="H619" s="91">
        <f>G619*11%</f>
        <v>0</v>
      </c>
      <c r="I619" s="91" t="e">
        <f>G619/B618</f>
        <v>#DIV/0!</v>
      </c>
      <c r="J619" s="104" t="e">
        <f>H619/B618</f>
        <v>#DIV/0!</v>
      </c>
    </row>
    <row r="620" spans="1:10" ht="12.75" customHeight="1" x14ac:dyDescent="0.25">
      <c r="A620" s="101"/>
      <c r="D620" s="81" t="s">
        <v>23</v>
      </c>
      <c r="E620" s="81">
        <f>E618-E619</f>
        <v>0</v>
      </c>
      <c r="F620" s="81"/>
      <c r="G620" s="82">
        <f>G618-G619</f>
        <v>0</v>
      </c>
      <c r="H620" s="82">
        <f>H618-H619</f>
        <v>0</v>
      </c>
      <c r="I620" s="82" t="e">
        <f>I618-I619</f>
        <v>#DIV/0!</v>
      </c>
      <c r="J620" s="105" t="e">
        <f>J618-J619</f>
        <v>#DIV/0!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11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Invoice!B1502</f>
        <v>0</v>
      </c>
      <c r="C624" s="88">
        <f>Invoice!E1502</f>
        <v>0</v>
      </c>
      <c r="D624" s="89">
        <f>Invoice!H1502</f>
        <v>0</v>
      </c>
      <c r="E624" s="81">
        <f t="shared" si="50"/>
        <v>0</v>
      </c>
      <c r="F624" s="81"/>
      <c r="G624" s="82">
        <f t="shared" si="51"/>
        <v>0</v>
      </c>
      <c r="H624" s="83">
        <f t="shared" si="52"/>
        <v>0</v>
      </c>
      <c r="I624" s="83" t="e">
        <f t="shared" si="53"/>
        <v>#DIV/0!</v>
      </c>
      <c r="J624" s="103" t="e">
        <f t="shared" si="54"/>
        <v>#DIV/0!</v>
      </c>
    </row>
    <row r="625" spans="1:10" ht="12.75" customHeight="1" x14ac:dyDescent="0.25">
      <c r="A625" s="101"/>
      <c r="D625" s="81"/>
      <c r="E625" s="81">
        <f>(E624*Invoice!I1502)+((E624-(E624*Invoice!I1502))*Invoice!J1502)</f>
        <v>0</v>
      </c>
      <c r="F625" s="81"/>
      <c r="G625" s="90">
        <f>E625/1.11</f>
        <v>0</v>
      </c>
      <c r="H625" s="91">
        <f>G625*11%</f>
        <v>0</v>
      </c>
      <c r="I625" s="91" t="e">
        <f>G625/B624</f>
        <v>#DIV/0!</v>
      </c>
      <c r="J625" s="104" t="e">
        <f>H625/B624</f>
        <v>#DIV/0!</v>
      </c>
    </row>
    <row r="626" spans="1:10" ht="12.75" customHeight="1" x14ac:dyDescent="0.25">
      <c r="A626" s="101"/>
      <c r="D626" s="81" t="s">
        <v>23</v>
      </c>
      <c r="E626" s="81">
        <f>E624-E625</f>
        <v>0</v>
      </c>
      <c r="F626" s="81"/>
      <c r="G626" s="82">
        <f>G624-G625</f>
        <v>0</v>
      </c>
      <c r="H626" s="82">
        <f>H624-H625</f>
        <v>0</v>
      </c>
      <c r="I626" s="82" t="e">
        <f>I624-I625</f>
        <v>#DIV/0!</v>
      </c>
      <c r="J626" s="105" t="e">
        <f>J624-J625</f>
        <v>#DIV/0!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0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12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Invoice!B1503</f>
        <v>0</v>
      </c>
      <c r="C630" s="88">
        <f>Invoice!E1503</f>
        <v>0</v>
      </c>
      <c r="D630" s="89">
        <f>Invoice!H1503</f>
        <v>0</v>
      </c>
      <c r="E630" s="81">
        <f t="shared" si="50"/>
        <v>0</v>
      </c>
      <c r="F630" s="81"/>
      <c r="G630" s="82">
        <f t="shared" si="51"/>
        <v>0</v>
      </c>
      <c r="H630" s="83">
        <f t="shared" si="52"/>
        <v>0</v>
      </c>
      <c r="I630" s="83" t="e">
        <f t="shared" si="53"/>
        <v>#DIV/0!</v>
      </c>
      <c r="J630" s="103" t="e">
        <f t="shared" si="54"/>
        <v>#DIV/0!</v>
      </c>
    </row>
    <row r="631" spans="1:10" ht="12.75" customHeight="1" x14ac:dyDescent="0.25">
      <c r="A631" s="101"/>
      <c r="D631" s="81"/>
      <c r="E631" s="81">
        <f>(E630*Invoice!I1503)+((E630-(E630*Invoice!I1503))*Invoice!J1503)</f>
        <v>0</v>
      </c>
      <c r="F631" s="81"/>
      <c r="G631" s="90">
        <f>E631/1.11</f>
        <v>0</v>
      </c>
      <c r="H631" s="91">
        <f>G631*11%</f>
        <v>0</v>
      </c>
      <c r="I631" s="91" t="e">
        <f>G631/B630</f>
        <v>#DIV/0!</v>
      </c>
      <c r="J631" s="104" t="e">
        <f>H631/B630</f>
        <v>#DIV/0!</v>
      </c>
    </row>
    <row r="632" spans="1:10" ht="12.75" customHeight="1" x14ac:dyDescent="0.25">
      <c r="A632" s="101"/>
      <c r="D632" s="81" t="s">
        <v>23</v>
      </c>
      <c r="E632" s="81">
        <f>E630-E631</f>
        <v>0</v>
      </c>
      <c r="F632" s="81"/>
      <c r="G632" s="82">
        <f>G630-G631</f>
        <v>0</v>
      </c>
      <c r="H632" s="82">
        <f>H630-H631</f>
        <v>0</v>
      </c>
      <c r="I632" s="82" t="e">
        <f>I630-I631</f>
        <v>#DIV/0!</v>
      </c>
      <c r="J632" s="105" t="e">
        <f>J630-J631</f>
        <v>#DIV/0!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13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Invoice!B1504</f>
        <v>0</v>
      </c>
      <c r="C636" s="88">
        <f>Invoice!E1504</f>
        <v>0</v>
      </c>
      <c r="D636" s="89">
        <f>Invoice!H1504</f>
        <v>0</v>
      </c>
      <c r="E636" s="81">
        <f t="shared" si="50"/>
        <v>0</v>
      </c>
      <c r="F636" s="81"/>
      <c r="G636" s="82">
        <f t="shared" si="51"/>
        <v>0</v>
      </c>
      <c r="H636" s="83">
        <f t="shared" si="52"/>
        <v>0</v>
      </c>
      <c r="I636" s="83" t="e">
        <f t="shared" si="53"/>
        <v>#DIV/0!</v>
      </c>
      <c r="J636" s="103" t="e">
        <f t="shared" si="54"/>
        <v>#DIV/0!</v>
      </c>
    </row>
    <row r="637" spans="1:10" ht="12.75" customHeight="1" x14ac:dyDescent="0.25">
      <c r="A637" s="101"/>
      <c r="D637" s="81"/>
      <c r="E637" s="81">
        <f>(E636*Invoice!I1504)+((E636-(E636*Invoice!I1504))*Invoice!J1504)</f>
        <v>0</v>
      </c>
      <c r="F637" s="81"/>
      <c r="G637" s="90">
        <f>E637/1.11</f>
        <v>0</v>
      </c>
      <c r="H637" s="91">
        <f>G637*11%</f>
        <v>0</v>
      </c>
      <c r="I637" s="91" t="e">
        <f>G637/B636</f>
        <v>#DIV/0!</v>
      </c>
      <c r="J637" s="104" t="e">
        <f>H637/B636</f>
        <v>#DIV/0!</v>
      </c>
    </row>
    <row r="638" spans="1:10" ht="12.75" customHeight="1" x14ac:dyDescent="0.25">
      <c r="A638" s="101"/>
      <c r="D638" s="81" t="s">
        <v>23</v>
      </c>
      <c r="E638" s="81">
        <f>E636-E637</f>
        <v>0</v>
      </c>
      <c r="F638" s="81"/>
      <c r="G638" s="82">
        <f>G636-G637</f>
        <v>0</v>
      </c>
      <c r="H638" s="82">
        <f>H636-H637</f>
        <v>0</v>
      </c>
      <c r="I638" s="82" t="e">
        <f>I636-I637</f>
        <v>#DIV/0!</v>
      </c>
      <c r="J638" s="105" t="e">
        <f>J636-J637</f>
        <v>#DIV/0!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14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Invoice!B1505</f>
        <v>0</v>
      </c>
      <c r="C642" s="88">
        <f>Invoice!E1505</f>
        <v>0</v>
      </c>
      <c r="D642" s="89">
        <f>Invoice!H1505</f>
        <v>0</v>
      </c>
      <c r="E642" s="81">
        <f t="shared" si="50"/>
        <v>0</v>
      </c>
      <c r="F642" s="81"/>
      <c r="G642" s="82">
        <f t="shared" si="51"/>
        <v>0</v>
      </c>
      <c r="H642" s="83">
        <f t="shared" si="52"/>
        <v>0</v>
      </c>
      <c r="I642" s="83" t="e">
        <f t="shared" si="53"/>
        <v>#DIV/0!</v>
      </c>
      <c r="J642" s="103" t="e">
        <f t="shared" si="54"/>
        <v>#DIV/0!</v>
      </c>
    </row>
    <row r="643" spans="1:10" ht="12.75" customHeight="1" x14ac:dyDescent="0.25">
      <c r="A643" s="101"/>
      <c r="D643" s="81"/>
      <c r="E643" s="81">
        <f>(E642*Invoice!I1505)+((E642-(E642*Invoice!I1505))*Invoice!J1505)</f>
        <v>0</v>
      </c>
      <c r="F643" s="81"/>
      <c r="G643" s="90">
        <f>E643/1.11</f>
        <v>0</v>
      </c>
      <c r="H643" s="91">
        <f>G643*11%</f>
        <v>0</v>
      </c>
      <c r="I643" s="91" t="e">
        <f>G643/B642</f>
        <v>#DIV/0!</v>
      </c>
      <c r="J643" s="104" t="e">
        <f>H643/B642</f>
        <v>#DIV/0!</v>
      </c>
    </row>
    <row r="644" spans="1:10" ht="12.75" customHeight="1" x14ac:dyDescent="0.25">
      <c r="A644" s="101"/>
      <c r="D644" s="81" t="s">
        <v>23</v>
      </c>
      <c r="E644" s="81">
        <f>E642-E643</f>
        <v>0</v>
      </c>
      <c r="F644" s="81"/>
      <c r="G644" s="82">
        <f>G642-G643</f>
        <v>0</v>
      </c>
      <c r="H644" s="82">
        <f>H642-H643</f>
        <v>0</v>
      </c>
      <c r="I644" s="82" t="e">
        <f>I642-I643</f>
        <v>#DIV/0!</v>
      </c>
      <c r="J644" s="105" t="e">
        <f>J642-J643</f>
        <v>#DIV/0!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0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15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Invoice!B1506</f>
        <v>0</v>
      </c>
      <c r="C648" s="88">
        <f>Invoice!E1506</f>
        <v>0</v>
      </c>
      <c r="D648" s="89">
        <f>Invoice!H1506</f>
        <v>0</v>
      </c>
      <c r="E648" s="81">
        <f t="shared" si="50"/>
        <v>0</v>
      </c>
      <c r="F648" s="81"/>
      <c r="G648" s="82">
        <f t="shared" si="51"/>
        <v>0</v>
      </c>
      <c r="H648" s="83">
        <f t="shared" si="52"/>
        <v>0</v>
      </c>
      <c r="I648" s="83" t="e">
        <f t="shared" si="53"/>
        <v>#DIV/0!</v>
      </c>
      <c r="J648" s="103" t="e">
        <f t="shared" si="54"/>
        <v>#DIV/0!</v>
      </c>
    </row>
    <row r="649" spans="1:10" ht="12.75" customHeight="1" x14ac:dyDescent="0.25">
      <c r="A649" s="101"/>
      <c r="D649" s="81"/>
      <c r="E649" s="81">
        <f>(E648*Invoice!I1506)+((E648-(E648*Invoice!I1506))*Invoice!J1506)</f>
        <v>0</v>
      </c>
      <c r="F649" s="81"/>
      <c r="G649" s="90">
        <f>E649/1.11</f>
        <v>0</v>
      </c>
      <c r="H649" s="91">
        <f>G649*11%</f>
        <v>0</v>
      </c>
      <c r="I649" s="91" t="e">
        <f>G649/B648</f>
        <v>#DIV/0!</v>
      </c>
      <c r="J649" s="104" t="e">
        <f>H649/B648</f>
        <v>#DIV/0!</v>
      </c>
    </row>
    <row r="650" spans="1:10" ht="12.75" customHeight="1" x14ac:dyDescent="0.25">
      <c r="A650" s="101"/>
      <c r="D650" s="81" t="s">
        <v>23</v>
      </c>
      <c r="E650" s="81">
        <f>E648-E649</f>
        <v>0</v>
      </c>
      <c r="F650" s="81"/>
      <c r="G650" s="82">
        <f>G648-G649</f>
        <v>0</v>
      </c>
      <c r="H650" s="82">
        <f>H648-H649</f>
        <v>0</v>
      </c>
      <c r="I650" s="82" t="e">
        <f>I648-I649</f>
        <v>#DIV/0!</v>
      </c>
      <c r="J650" s="105" t="e">
        <f>J648-J649</f>
        <v>#DIV/0!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0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16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Invoice!B1507</f>
        <v>0</v>
      </c>
      <c r="C654" s="88">
        <f>Invoice!E1507</f>
        <v>0</v>
      </c>
      <c r="D654" s="89">
        <f>Invoice!H1507</f>
        <v>0</v>
      </c>
      <c r="E654" s="81">
        <f t="shared" si="50"/>
        <v>0</v>
      </c>
      <c r="F654" s="81"/>
      <c r="G654" s="82">
        <f t="shared" si="51"/>
        <v>0</v>
      </c>
      <c r="H654" s="83">
        <f t="shared" si="52"/>
        <v>0</v>
      </c>
      <c r="I654" s="83" t="e">
        <f t="shared" si="53"/>
        <v>#DIV/0!</v>
      </c>
      <c r="J654" s="103" t="e">
        <f t="shared" si="54"/>
        <v>#DIV/0!</v>
      </c>
    </row>
    <row r="655" spans="1:10" ht="12.75" customHeight="1" x14ac:dyDescent="0.25">
      <c r="A655" s="101"/>
      <c r="D655" s="81"/>
      <c r="E655" s="81">
        <f>(E654*Invoice!I1507)+((E654-(E654*Invoice!I1507))*Invoice!J1507)</f>
        <v>0</v>
      </c>
      <c r="F655" s="81"/>
      <c r="G655" s="90">
        <f>E655/1.11</f>
        <v>0</v>
      </c>
      <c r="H655" s="91">
        <f>G655*11%</f>
        <v>0</v>
      </c>
      <c r="I655" s="91" t="e">
        <f>G655/B654</f>
        <v>#DIV/0!</v>
      </c>
      <c r="J655" s="104" t="e">
        <f>H655/B654</f>
        <v>#DIV/0!</v>
      </c>
    </row>
    <row r="656" spans="1:10" ht="12.75" customHeight="1" x14ac:dyDescent="0.25">
      <c r="A656" s="101"/>
      <c r="D656" s="81" t="s">
        <v>23</v>
      </c>
      <c r="E656" s="81">
        <f>E654-E655</f>
        <v>0</v>
      </c>
      <c r="F656" s="81"/>
      <c r="G656" s="82">
        <f>G654-G655</f>
        <v>0</v>
      </c>
      <c r="H656" s="82">
        <f>H654-H655</f>
        <v>0</v>
      </c>
      <c r="I656" s="82" t="e">
        <f>I654-I655</f>
        <v>#DIV/0!</v>
      </c>
      <c r="J656" s="105" t="e">
        <f>J654-J655</f>
        <v>#DIV/0!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0</v>
      </c>
      <c r="I657" s="83"/>
      <c r="J657" s="103"/>
    </row>
    <row r="658" spans="1:10" ht="12.75" customHeight="1" x14ac:dyDescent="0.25">
      <c r="A658" s="101"/>
      <c r="C658" s="88"/>
      <c r="D658" s="89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6"/>
      <c r="B659" s="107"/>
      <c r="C659" s="107"/>
      <c r="D659" s="107"/>
      <c r="E659" s="107"/>
      <c r="F659" s="107"/>
      <c r="G659" s="108">
        <f>G566+G572+G578+G584+G590+G596+G602+G608+G614+G620+G626+G632+G638+G644+G650+G656</f>
        <v>6348243.2432432417</v>
      </c>
      <c r="H659" s="108">
        <f>H566+H572+H578+H584+H590+H596+H602+H608+H614+H620+H626+H632+H638+H644+H650+H656</f>
        <v>698306.75675675669</v>
      </c>
      <c r="I659" s="107"/>
      <c r="J659" s="109">
        <f>H567+H573+H579+H585+H591+H597+H603+H609+H615+H621+H627+H633+H639+H645+H651+H657</f>
        <v>7046549.9999999981</v>
      </c>
    </row>
    <row r="661" spans="1:10" ht="12.75" customHeight="1" x14ac:dyDescent="0.25">
      <c r="A661" s="94" t="s">
        <v>1</v>
      </c>
      <c r="B661" s="95">
        <f>Invoice!E1598</f>
        <v>23050015</v>
      </c>
      <c r="C661" s="96"/>
      <c r="D661" s="97"/>
      <c r="E661" s="97"/>
      <c r="F661" s="97"/>
      <c r="G661" s="98"/>
      <c r="H661" s="99"/>
      <c r="I661" s="99"/>
      <c r="J661" s="100"/>
    </row>
    <row r="662" spans="1:10" ht="12.75" customHeight="1" x14ac:dyDescent="0.25">
      <c r="A662" s="101">
        <v>1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Invoice!B1606</f>
        <v>5</v>
      </c>
      <c r="C663" s="88" t="str">
        <f>Invoice!E1606</f>
        <v>KARTU STOCK KWARTO PUTIH</v>
      </c>
      <c r="D663" s="89">
        <f>Invoice!H1606</f>
        <v>19000</v>
      </c>
      <c r="E663" s="81">
        <f>D663*B663</f>
        <v>95000</v>
      </c>
      <c r="F663" s="81"/>
      <c r="G663" s="82">
        <f>E663/1.11</f>
        <v>85585.585585585577</v>
      </c>
      <c r="H663" s="83">
        <f>G663*11%</f>
        <v>9414.4144144144138</v>
      </c>
      <c r="I663" s="83">
        <f>G663/B663</f>
        <v>17117.117117117115</v>
      </c>
      <c r="J663" s="103">
        <f>H663/B663</f>
        <v>1882.8828828828828</v>
      </c>
    </row>
    <row r="664" spans="1:10" ht="12.75" customHeight="1" x14ac:dyDescent="0.25">
      <c r="A664" s="101"/>
      <c r="D664" s="81"/>
      <c r="E664" s="81">
        <f>(E663*Invoice!I1606)+((E663-(E663*Invoice!I1606))*Invoice!J1606)</f>
        <v>0</v>
      </c>
      <c r="F664" s="81"/>
      <c r="G664" s="90">
        <f>E664/1.11</f>
        <v>0</v>
      </c>
      <c r="H664" s="91">
        <f>G664*11%</f>
        <v>0</v>
      </c>
      <c r="I664" s="91">
        <f>G664/B663</f>
        <v>0</v>
      </c>
      <c r="J664" s="104">
        <f>H664/B663</f>
        <v>0</v>
      </c>
    </row>
    <row r="665" spans="1:10" ht="12.75" customHeight="1" x14ac:dyDescent="0.25">
      <c r="A665" s="101"/>
      <c r="D665" s="81" t="s">
        <v>23</v>
      </c>
      <c r="E665" s="81">
        <f>E663-E664</f>
        <v>95000</v>
      </c>
      <c r="F665" s="81"/>
      <c r="G665" s="82">
        <f>G663-G664</f>
        <v>85585.585585585577</v>
      </c>
      <c r="H665" s="82">
        <f>H663-H664</f>
        <v>9414.4144144144138</v>
      </c>
      <c r="I665" s="82">
        <f>I663-I664</f>
        <v>17117.117117117115</v>
      </c>
      <c r="J665" s="105">
        <f>J663-J664</f>
        <v>1882.8828828828828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94999.999999999985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2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Invoice!B1607</f>
        <v>5</v>
      </c>
      <c r="C669" s="88" t="str">
        <f>Invoice!E1607</f>
        <v>KARTU STOCK FOLIO PUTIH</v>
      </c>
      <c r="D669" s="89">
        <f>Invoice!H1607</f>
        <v>37500</v>
      </c>
      <c r="E669" s="81">
        <f t="shared" ref="E669:E753" si="55">D669*B669</f>
        <v>187500</v>
      </c>
      <c r="F669" s="81"/>
      <c r="G669" s="82">
        <f t="shared" ref="G669:G753" si="56">E669/1.11</f>
        <v>168918.91891891891</v>
      </c>
      <c r="H669" s="83">
        <f t="shared" ref="H669:H753" si="57">G669*11%</f>
        <v>18581.08108108108</v>
      </c>
      <c r="I669" s="83">
        <f t="shared" ref="I669:I753" si="58">G669/B669</f>
        <v>33783.78378378378</v>
      </c>
      <c r="J669" s="103">
        <f t="shared" ref="J669:J753" si="59">H669/B669</f>
        <v>3716.2162162162158</v>
      </c>
    </row>
    <row r="670" spans="1:10" ht="12.75" customHeight="1" x14ac:dyDescent="0.25">
      <c r="A670" s="101"/>
      <c r="D670" s="81"/>
      <c r="E670" s="81">
        <f>(E669*Invoice!I1607)+((E669-(E669*Invoice!I1607))*Invoice!J1607)</f>
        <v>0</v>
      </c>
      <c r="F670" s="81"/>
      <c r="G670" s="90">
        <f>E670/1.11</f>
        <v>0</v>
      </c>
      <c r="H670" s="91">
        <f>G670*11%</f>
        <v>0</v>
      </c>
      <c r="I670" s="91">
        <f>G670/B669</f>
        <v>0</v>
      </c>
      <c r="J670" s="104">
        <f>H670/B669</f>
        <v>0</v>
      </c>
    </row>
    <row r="671" spans="1:10" ht="12.75" customHeight="1" x14ac:dyDescent="0.25">
      <c r="A671" s="101"/>
      <c r="D671" s="81" t="s">
        <v>23</v>
      </c>
      <c r="E671" s="81">
        <f>E669-E670</f>
        <v>187500</v>
      </c>
      <c r="F671" s="81"/>
      <c r="G671" s="82">
        <f>G669-G670</f>
        <v>168918.91891891891</v>
      </c>
      <c r="H671" s="82">
        <f>H669-H670</f>
        <v>18581.08108108108</v>
      </c>
      <c r="I671" s="82">
        <f>I669-I670</f>
        <v>33783.78378378378</v>
      </c>
      <c r="J671" s="105">
        <f>J669-J670</f>
        <v>3716.2162162162158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187500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3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Invoice!B1608</f>
        <v>0</v>
      </c>
      <c r="C675" s="88">
        <f>Invoice!E1608</f>
        <v>0</v>
      </c>
      <c r="D675" s="89">
        <f>Invoice!H1608</f>
        <v>0</v>
      </c>
      <c r="E675" s="81">
        <f t="shared" si="55"/>
        <v>0</v>
      </c>
      <c r="F675" s="81"/>
      <c r="G675" s="82">
        <f t="shared" si="56"/>
        <v>0</v>
      </c>
      <c r="H675" s="83">
        <f t="shared" si="57"/>
        <v>0</v>
      </c>
      <c r="I675" s="83" t="e">
        <f t="shared" si="58"/>
        <v>#DIV/0!</v>
      </c>
      <c r="J675" s="103" t="e">
        <f t="shared" si="59"/>
        <v>#DIV/0!</v>
      </c>
    </row>
    <row r="676" spans="1:10" ht="12.75" customHeight="1" x14ac:dyDescent="0.25">
      <c r="A676" s="101"/>
      <c r="D676" s="81"/>
      <c r="E676" s="81">
        <f>(E675*Invoice!I1608)+((E675-(E675*Invoice!I1608))*Invoice!J1608)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4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Invoice!B1609</f>
        <v>0</v>
      </c>
      <c r="C681" s="88">
        <f>Invoice!E1609</f>
        <v>0</v>
      </c>
      <c r="D681" s="89">
        <f>Invoice!H1609</f>
        <v>0</v>
      </c>
      <c r="E681" s="81">
        <f t="shared" si="55"/>
        <v>0</v>
      </c>
      <c r="F681" s="81"/>
      <c r="G681" s="82">
        <f t="shared" si="56"/>
        <v>0</v>
      </c>
      <c r="H681" s="83">
        <f t="shared" si="57"/>
        <v>0</v>
      </c>
      <c r="I681" s="83" t="e">
        <f t="shared" si="58"/>
        <v>#DIV/0!</v>
      </c>
      <c r="J681" s="103" t="e">
        <f t="shared" si="59"/>
        <v>#DIV/0!</v>
      </c>
    </row>
    <row r="682" spans="1:10" ht="12.75" customHeight="1" x14ac:dyDescent="0.25">
      <c r="A682" s="101"/>
      <c r="D682" s="81"/>
      <c r="E682" s="81">
        <f>(E681*Invoice!I1609)+((E681-(E681*Invoice!I1609))*Invoice!J1609)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5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Invoice!B1610</f>
        <v>0</v>
      </c>
      <c r="C687" s="88">
        <f>Invoice!E1610</f>
        <v>0</v>
      </c>
      <c r="D687" s="89">
        <f>Invoice!H1610</f>
        <v>0</v>
      </c>
      <c r="E687" s="81">
        <f t="shared" si="55"/>
        <v>0</v>
      </c>
      <c r="F687" s="81"/>
      <c r="G687" s="82">
        <f t="shared" si="56"/>
        <v>0</v>
      </c>
      <c r="H687" s="83">
        <f t="shared" si="57"/>
        <v>0</v>
      </c>
      <c r="I687" s="83" t="e">
        <f t="shared" si="58"/>
        <v>#DIV/0!</v>
      </c>
      <c r="J687" s="103" t="e">
        <f t="shared" si="59"/>
        <v>#DIV/0!</v>
      </c>
    </row>
    <row r="688" spans="1:10" ht="12.75" customHeight="1" x14ac:dyDescent="0.25">
      <c r="A688" s="101"/>
      <c r="D688" s="81"/>
      <c r="E688" s="81">
        <f>(E687*Invoice!I1610)+((E687-(E687*Invoice!I1610))*Invoice!J1610)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6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Invoice!B1611</f>
        <v>0</v>
      </c>
      <c r="C693" s="88">
        <f>Invoice!E1611</f>
        <v>0</v>
      </c>
      <c r="D693" s="89">
        <f>Invoice!H1611</f>
        <v>0</v>
      </c>
      <c r="E693" s="81">
        <f t="shared" si="55"/>
        <v>0</v>
      </c>
      <c r="F693" s="81"/>
      <c r="G693" s="82">
        <f t="shared" si="56"/>
        <v>0</v>
      </c>
      <c r="H693" s="83">
        <f t="shared" si="57"/>
        <v>0</v>
      </c>
      <c r="I693" s="83" t="e">
        <f t="shared" si="58"/>
        <v>#DIV/0!</v>
      </c>
      <c r="J693" s="103" t="e">
        <f t="shared" si="59"/>
        <v>#DIV/0!</v>
      </c>
    </row>
    <row r="694" spans="1:10" ht="12.75" customHeight="1" x14ac:dyDescent="0.25">
      <c r="A694" s="101"/>
      <c r="D694" s="81"/>
      <c r="E694" s="81">
        <f>(E693*Invoice!I1611)+((E693-(E693*Invoice!I1611))*Invoice!J1611)</f>
        <v>0</v>
      </c>
      <c r="F694" s="81"/>
      <c r="G694" s="90">
        <f>E694/1.11</f>
        <v>0</v>
      </c>
      <c r="H694" s="91">
        <f>G694*11%</f>
        <v>0</v>
      </c>
      <c r="I694" s="91" t="e">
        <f>G694/B693</f>
        <v>#DIV/0!</v>
      </c>
      <c r="J694" s="104" t="e">
        <f>H694/B693</f>
        <v>#DIV/0!</v>
      </c>
    </row>
    <row r="695" spans="1:10" ht="12.75" customHeight="1" x14ac:dyDescent="0.25">
      <c r="A695" s="101"/>
      <c r="D695" s="81" t="s">
        <v>23</v>
      </c>
      <c r="E695" s="81">
        <f>E693-E694</f>
        <v>0</v>
      </c>
      <c r="F695" s="81"/>
      <c r="G695" s="82">
        <f>G693-G694</f>
        <v>0</v>
      </c>
      <c r="H695" s="82">
        <f>H693-H694</f>
        <v>0</v>
      </c>
      <c r="I695" s="82" t="e">
        <f>I693-I694</f>
        <v>#DIV/0!</v>
      </c>
      <c r="J695" s="105" t="e">
        <f>J693-J694</f>
        <v>#DIV/0!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0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1">
        <v>7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Invoice!B1612</f>
        <v>0</v>
      </c>
      <c r="C699" s="88">
        <f>Invoice!E1612</f>
        <v>0</v>
      </c>
      <c r="D699" s="89">
        <f>Invoice!H1612</f>
        <v>0</v>
      </c>
      <c r="E699" s="81">
        <f t="shared" si="55"/>
        <v>0</v>
      </c>
      <c r="F699" s="81"/>
      <c r="G699" s="82">
        <f t="shared" si="56"/>
        <v>0</v>
      </c>
      <c r="H699" s="83">
        <f t="shared" si="57"/>
        <v>0</v>
      </c>
      <c r="I699" s="83" t="e">
        <f t="shared" si="58"/>
        <v>#DIV/0!</v>
      </c>
      <c r="J699" s="103" t="e">
        <f t="shared" si="59"/>
        <v>#DIV/0!</v>
      </c>
    </row>
    <row r="700" spans="1:10" ht="12.75" customHeight="1" x14ac:dyDescent="0.25">
      <c r="A700" s="101"/>
      <c r="D700" s="81"/>
      <c r="E700" s="81">
        <f>(E699*Invoice!I1612)+((E699-(E699*Invoice!I1612))*Invoice!J1612)</f>
        <v>0</v>
      </c>
      <c r="F700" s="81"/>
      <c r="G700" s="90">
        <f>E700/1.11</f>
        <v>0</v>
      </c>
      <c r="H700" s="91">
        <f>G700*11%</f>
        <v>0</v>
      </c>
      <c r="I700" s="91" t="e">
        <f>G700/B699</f>
        <v>#DIV/0!</v>
      </c>
      <c r="J700" s="104" t="e">
        <f>H700/B699</f>
        <v>#DIV/0!</v>
      </c>
    </row>
    <row r="701" spans="1:10" ht="12.75" customHeight="1" x14ac:dyDescent="0.25">
      <c r="A701" s="101"/>
      <c r="D701" s="81" t="s">
        <v>23</v>
      </c>
      <c r="E701" s="81">
        <f>E699-E700</f>
        <v>0</v>
      </c>
      <c r="F701" s="81"/>
      <c r="G701" s="82">
        <f>G699-G700</f>
        <v>0</v>
      </c>
      <c r="H701" s="82">
        <f>H699-H700</f>
        <v>0</v>
      </c>
      <c r="I701" s="82" t="e">
        <f>I699-I700</f>
        <v>#DIV/0!</v>
      </c>
      <c r="J701" s="105" t="e">
        <f>J699-J700</f>
        <v>#DIV/0!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0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8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Invoice!B1613</f>
        <v>0</v>
      </c>
      <c r="C705" s="88">
        <f>Invoice!E1613</f>
        <v>0</v>
      </c>
      <c r="D705" s="89">
        <f>Invoice!H1613</f>
        <v>0</v>
      </c>
      <c r="E705" s="81">
        <f t="shared" si="55"/>
        <v>0</v>
      </c>
      <c r="F705" s="81"/>
      <c r="G705" s="82">
        <f t="shared" si="56"/>
        <v>0</v>
      </c>
      <c r="H705" s="83">
        <f t="shared" si="57"/>
        <v>0</v>
      </c>
      <c r="I705" s="83" t="e">
        <f t="shared" si="58"/>
        <v>#DIV/0!</v>
      </c>
      <c r="J705" s="103" t="e">
        <f t="shared" si="59"/>
        <v>#DIV/0!</v>
      </c>
    </row>
    <row r="706" spans="1:10" ht="12.75" customHeight="1" x14ac:dyDescent="0.25">
      <c r="A706" s="101"/>
      <c r="D706" s="81"/>
      <c r="E706" s="81">
        <f>(E705*Invoice!I1613)+((E705-(E705*Invoice!I1613))*Invoice!J1613)</f>
        <v>0</v>
      </c>
      <c r="F706" s="81"/>
      <c r="G706" s="90">
        <f>E706/1.11</f>
        <v>0</v>
      </c>
      <c r="H706" s="91">
        <f>G706*11%</f>
        <v>0</v>
      </c>
      <c r="I706" s="91" t="e">
        <f>G706/B705</f>
        <v>#DIV/0!</v>
      </c>
      <c r="J706" s="104" t="e">
        <f>H706/B705</f>
        <v>#DIV/0!</v>
      </c>
    </row>
    <row r="707" spans="1:10" ht="12.75" customHeight="1" x14ac:dyDescent="0.25">
      <c r="A707" s="101"/>
      <c r="D707" s="81" t="s">
        <v>23</v>
      </c>
      <c r="E707" s="81">
        <f>E705-E706</f>
        <v>0</v>
      </c>
      <c r="F707" s="81"/>
      <c r="G707" s="82">
        <f>G705-G706</f>
        <v>0</v>
      </c>
      <c r="H707" s="82">
        <f>H705-H706</f>
        <v>0</v>
      </c>
      <c r="I707" s="82" t="e">
        <f>I705-I706</f>
        <v>#DIV/0!</v>
      </c>
      <c r="J707" s="105" t="e">
        <f>J705-J706</f>
        <v>#DIV/0!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0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9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Invoice!B1614</f>
        <v>0</v>
      </c>
      <c r="C711" s="88">
        <f>Invoice!E1614</f>
        <v>0</v>
      </c>
      <c r="D711" s="89">
        <f>Invoice!H1614</f>
        <v>0</v>
      </c>
      <c r="E711" s="81">
        <f t="shared" si="55"/>
        <v>0</v>
      </c>
      <c r="F711" s="81"/>
      <c r="G711" s="82">
        <f t="shared" si="56"/>
        <v>0</v>
      </c>
      <c r="H711" s="83">
        <f t="shared" si="57"/>
        <v>0</v>
      </c>
      <c r="I711" s="83" t="e">
        <f t="shared" si="58"/>
        <v>#DIV/0!</v>
      </c>
      <c r="J711" s="103" t="e">
        <f t="shared" si="59"/>
        <v>#DIV/0!</v>
      </c>
    </row>
    <row r="712" spans="1:10" ht="12.75" customHeight="1" x14ac:dyDescent="0.25">
      <c r="A712" s="101"/>
      <c r="D712" s="81"/>
      <c r="E712" s="81">
        <f>(E711*Invoice!I1614)+((E711-(E711*Invoice!I1614))*Invoice!J1614)</f>
        <v>0</v>
      </c>
      <c r="F712" s="81"/>
      <c r="G712" s="90">
        <f>E712/1.11</f>
        <v>0</v>
      </c>
      <c r="H712" s="91">
        <f>G712*11%</f>
        <v>0</v>
      </c>
      <c r="I712" s="91" t="e">
        <f>G712/B711</f>
        <v>#DIV/0!</v>
      </c>
      <c r="J712" s="104" t="e">
        <f>H712/B711</f>
        <v>#DIV/0!</v>
      </c>
    </row>
    <row r="713" spans="1:10" ht="12.75" customHeight="1" x14ac:dyDescent="0.25">
      <c r="A713" s="101"/>
      <c r="D713" s="81" t="s">
        <v>23</v>
      </c>
      <c r="E713" s="81">
        <f>E711-E712</f>
        <v>0</v>
      </c>
      <c r="F713" s="81"/>
      <c r="G713" s="82">
        <f>G711-G712</f>
        <v>0</v>
      </c>
      <c r="H713" s="82">
        <f>H711-H712</f>
        <v>0</v>
      </c>
      <c r="I713" s="82" t="e">
        <f>I711-I712</f>
        <v>#DIV/0!</v>
      </c>
      <c r="J713" s="105" t="e">
        <f>J711-J712</f>
        <v>#DIV/0!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0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10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Invoice!B1615</f>
        <v>0</v>
      </c>
      <c r="C717" s="88">
        <f>Invoice!E1615</f>
        <v>0</v>
      </c>
      <c r="D717" s="89">
        <f>Invoice!H1615</f>
        <v>0</v>
      </c>
      <c r="E717" s="81">
        <f t="shared" si="55"/>
        <v>0</v>
      </c>
      <c r="F717" s="81"/>
      <c r="G717" s="82">
        <f t="shared" si="56"/>
        <v>0</v>
      </c>
      <c r="H717" s="83">
        <f t="shared" si="57"/>
        <v>0</v>
      </c>
      <c r="I717" s="83" t="e">
        <f t="shared" si="58"/>
        <v>#DIV/0!</v>
      </c>
      <c r="J717" s="103" t="e">
        <f t="shared" si="59"/>
        <v>#DIV/0!</v>
      </c>
    </row>
    <row r="718" spans="1:10" ht="12.75" customHeight="1" x14ac:dyDescent="0.25">
      <c r="A718" s="101"/>
      <c r="D718" s="81"/>
      <c r="E718" s="81">
        <f>(E717*Invoice!I1615)+((E717-(E717*Invoice!I1615))*Invoice!J1615)</f>
        <v>0</v>
      </c>
      <c r="F718" s="81"/>
      <c r="G718" s="90">
        <f>E718/1.11</f>
        <v>0</v>
      </c>
      <c r="H718" s="91">
        <f>G718*11%</f>
        <v>0</v>
      </c>
      <c r="I718" s="91" t="e">
        <f>G718/B717</f>
        <v>#DIV/0!</v>
      </c>
      <c r="J718" s="104" t="e">
        <f>H718/B717</f>
        <v>#DIV/0!</v>
      </c>
    </row>
    <row r="719" spans="1:10" ht="12.75" customHeight="1" x14ac:dyDescent="0.25">
      <c r="A719" s="101"/>
      <c r="D719" s="81" t="s">
        <v>23</v>
      </c>
      <c r="E719" s="81">
        <f>E717-E718</f>
        <v>0</v>
      </c>
      <c r="F719" s="81"/>
      <c r="G719" s="82">
        <f>G717-G718</f>
        <v>0</v>
      </c>
      <c r="H719" s="82">
        <f>H717-H718</f>
        <v>0</v>
      </c>
      <c r="I719" s="82" t="e">
        <f>I717-I718</f>
        <v>#DIV/0!</v>
      </c>
      <c r="J719" s="105" t="e">
        <f>J717-J718</f>
        <v>#DIV/0!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0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11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Invoice!B1616</f>
        <v>0</v>
      </c>
      <c r="C723" s="88">
        <f>Invoice!E1616</f>
        <v>0</v>
      </c>
      <c r="D723" s="89">
        <f>Invoice!H1616</f>
        <v>0</v>
      </c>
      <c r="E723" s="81">
        <f t="shared" si="55"/>
        <v>0</v>
      </c>
      <c r="F723" s="81"/>
      <c r="G723" s="82">
        <f t="shared" si="56"/>
        <v>0</v>
      </c>
      <c r="H723" s="83">
        <f t="shared" si="57"/>
        <v>0</v>
      </c>
      <c r="I723" s="83" t="e">
        <f t="shared" si="58"/>
        <v>#DIV/0!</v>
      </c>
      <c r="J723" s="103" t="e">
        <f t="shared" si="59"/>
        <v>#DIV/0!</v>
      </c>
    </row>
    <row r="724" spans="1:10" ht="12.75" customHeight="1" x14ac:dyDescent="0.25">
      <c r="A724" s="101"/>
      <c r="D724" s="81"/>
      <c r="E724" s="81">
        <f>(E723*Invoice!I1616)+((E723-(E723*Invoice!I1616))*Invoice!J1616)</f>
        <v>0</v>
      </c>
      <c r="F724" s="81"/>
      <c r="G724" s="90">
        <f>E724/1.11</f>
        <v>0</v>
      </c>
      <c r="H724" s="91">
        <f>G724*11%</f>
        <v>0</v>
      </c>
      <c r="I724" s="91" t="e">
        <f>G724/B723</f>
        <v>#DIV/0!</v>
      </c>
      <c r="J724" s="104" t="e">
        <f>H724/B723</f>
        <v>#DIV/0!</v>
      </c>
    </row>
    <row r="725" spans="1:10" ht="12.75" customHeight="1" x14ac:dyDescent="0.25">
      <c r="A725" s="101"/>
      <c r="D725" s="81" t="s">
        <v>23</v>
      </c>
      <c r="E725" s="81">
        <f>E723-E724</f>
        <v>0</v>
      </c>
      <c r="F725" s="81"/>
      <c r="G725" s="82">
        <f>G723-G724</f>
        <v>0</v>
      </c>
      <c r="H725" s="82">
        <f>H723-H724</f>
        <v>0</v>
      </c>
      <c r="I725" s="82" t="e">
        <f>I723-I724</f>
        <v>#DIV/0!</v>
      </c>
      <c r="J725" s="105" t="e">
        <f>J723-J724</f>
        <v>#DIV/0!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0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1">
        <v>12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Invoice!B1617</f>
        <v>0</v>
      </c>
      <c r="C729" s="88">
        <f>Invoice!E1617</f>
        <v>0</v>
      </c>
      <c r="D729" s="89">
        <f>Invoice!H1617</f>
        <v>0</v>
      </c>
      <c r="E729" s="81">
        <f t="shared" si="55"/>
        <v>0</v>
      </c>
      <c r="F729" s="81"/>
      <c r="G729" s="82">
        <f t="shared" si="56"/>
        <v>0</v>
      </c>
      <c r="H729" s="83">
        <f t="shared" si="57"/>
        <v>0</v>
      </c>
      <c r="I729" s="83" t="e">
        <f t="shared" si="58"/>
        <v>#DIV/0!</v>
      </c>
      <c r="J729" s="103" t="e">
        <f t="shared" si="59"/>
        <v>#DIV/0!</v>
      </c>
    </row>
    <row r="730" spans="1:10" ht="12.75" customHeight="1" x14ac:dyDescent="0.25">
      <c r="A730" s="101"/>
      <c r="D730" s="81"/>
      <c r="E730" s="81">
        <f>(E729*Invoice!I1617)+((E729-(E729*Invoice!I1617))*Invoice!J1617)</f>
        <v>0</v>
      </c>
      <c r="F730" s="81"/>
      <c r="G730" s="90">
        <f>E730/1.11</f>
        <v>0</v>
      </c>
      <c r="H730" s="91">
        <f>G730*11%</f>
        <v>0</v>
      </c>
      <c r="I730" s="91" t="e">
        <f>G730/B729</f>
        <v>#DIV/0!</v>
      </c>
      <c r="J730" s="104" t="e">
        <f>H730/B729</f>
        <v>#DIV/0!</v>
      </c>
    </row>
    <row r="731" spans="1:10" ht="12.75" customHeight="1" x14ac:dyDescent="0.25">
      <c r="A731" s="101"/>
      <c r="D731" s="81" t="s">
        <v>23</v>
      </c>
      <c r="E731" s="81">
        <f>E729-E730</f>
        <v>0</v>
      </c>
      <c r="F731" s="81"/>
      <c r="G731" s="82">
        <f>G729-G730</f>
        <v>0</v>
      </c>
      <c r="H731" s="82">
        <f>H729-H730</f>
        <v>0</v>
      </c>
      <c r="I731" s="82" t="e">
        <f>I729-I730</f>
        <v>#DIV/0!</v>
      </c>
      <c r="J731" s="105" t="e">
        <f>J729-J730</f>
        <v>#DIV/0!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0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13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Invoice!B1618</f>
        <v>0</v>
      </c>
      <c r="C735" s="88">
        <f>Invoice!E1618</f>
        <v>0</v>
      </c>
      <c r="D735" s="89">
        <f>Invoice!H1618</f>
        <v>0</v>
      </c>
      <c r="E735" s="81">
        <f t="shared" si="55"/>
        <v>0</v>
      </c>
      <c r="F735" s="81"/>
      <c r="G735" s="82">
        <f t="shared" si="56"/>
        <v>0</v>
      </c>
      <c r="H735" s="83">
        <f t="shared" si="57"/>
        <v>0</v>
      </c>
      <c r="I735" s="83" t="e">
        <f t="shared" si="58"/>
        <v>#DIV/0!</v>
      </c>
      <c r="J735" s="103" t="e">
        <f t="shared" si="59"/>
        <v>#DIV/0!</v>
      </c>
    </row>
    <row r="736" spans="1:10" ht="12.75" customHeight="1" x14ac:dyDescent="0.25">
      <c r="A736" s="101"/>
      <c r="D736" s="81"/>
      <c r="E736" s="81">
        <f>(E735*Invoice!I1618)+((E735-(E735*Invoice!I1618))*Invoice!J1618)</f>
        <v>0</v>
      </c>
      <c r="F736" s="81"/>
      <c r="G736" s="90">
        <f>E736/1.11</f>
        <v>0</v>
      </c>
      <c r="H736" s="91">
        <f>G736*11%</f>
        <v>0</v>
      </c>
      <c r="I736" s="91" t="e">
        <f>G736/B735</f>
        <v>#DIV/0!</v>
      </c>
      <c r="J736" s="104" t="e">
        <f>H736/B735</f>
        <v>#DIV/0!</v>
      </c>
    </row>
    <row r="737" spans="1:10" ht="12.75" customHeight="1" x14ac:dyDescent="0.25">
      <c r="A737" s="101"/>
      <c r="D737" s="81" t="s">
        <v>23</v>
      </c>
      <c r="E737" s="81">
        <f>E735-E736</f>
        <v>0</v>
      </c>
      <c r="F737" s="81"/>
      <c r="G737" s="82">
        <f>G735-G736</f>
        <v>0</v>
      </c>
      <c r="H737" s="82">
        <f>H735-H736</f>
        <v>0</v>
      </c>
      <c r="I737" s="82" t="e">
        <f>I735-I736</f>
        <v>#DIV/0!</v>
      </c>
      <c r="J737" s="105" t="e">
        <f>J735-J736</f>
        <v>#DIV/0!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14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Invoice!B1619</f>
        <v>0</v>
      </c>
      <c r="C741" s="88">
        <f>Invoice!E1619</f>
        <v>0</v>
      </c>
      <c r="D741" s="89">
        <f>Invoice!H1619</f>
        <v>0</v>
      </c>
      <c r="E741" s="81">
        <f t="shared" si="55"/>
        <v>0</v>
      </c>
      <c r="F741" s="81"/>
      <c r="G741" s="82">
        <f t="shared" si="56"/>
        <v>0</v>
      </c>
      <c r="H741" s="83">
        <f t="shared" si="57"/>
        <v>0</v>
      </c>
      <c r="I741" s="83" t="e">
        <f t="shared" si="58"/>
        <v>#DIV/0!</v>
      </c>
      <c r="J741" s="103" t="e">
        <f t="shared" si="59"/>
        <v>#DIV/0!</v>
      </c>
    </row>
    <row r="742" spans="1:10" ht="12.75" customHeight="1" x14ac:dyDescent="0.25">
      <c r="A742" s="101"/>
      <c r="D742" s="81"/>
      <c r="E742" s="81">
        <f>(E741*Invoice!I1619)+((E741-(E741*Invoice!I1619))*Invoice!J1619)</f>
        <v>0</v>
      </c>
      <c r="F742" s="81"/>
      <c r="G742" s="90">
        <f>E742/1.11</f>
        <v>0</v>
      </c>
      <c r="H742" s="91">
        <f>G742*11%</f>
        <v>0</v>
      </c>
      <c r="I742" s="91" t="e">
        <f>G742/B741</f>
        <v>#DIV/0!</v>
      </c>
      <c r="J742" s="104" t="e">
        <f>H742/B741</f>
        <v>#DIV/0!</v>
      </c>
    </row>
    <row r="743" spans="1:10" ht="12.75" customHeight="1" x14ac:dyDescent="0.25">
      <c r="A743" s="101"/>
      <c r="D743" s="81" t="s">
        <v>23</v>
      </c>
      <c r="E743" s="81">
        <f>E741-E742</f>
        <v>0</v>
      </c>
      <c r="F743" s="81"/>
      <c r="G743" s="82">
        <f>G741-G742</f>
        <v>0</v>
      </c>
      <c r="H743" s="82">
        <f>H741-H742</f>
        <v>0</v>
      </c>
      <c r="I743" s="82" t="e">
        <f>I741-I742</f>
        <v>#DIV/0!</v>
      </c>
      <c r="J743" s="105" t="e">
        <f>J741-J742</f>
        <v>#DIV/0!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15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Invoice!B1620</f>
        <v>0</v>
      </c>
      <c r="C747" s="88">
        <f>Invoice!E1620</f>
        <v>0</v>
      </c>
      <c r="D747" s="89">
        <f>Invoice!H1620</f>
        <v>0</v>
      </c>
      <c r="E747" s="81">
        <f t="shared" si="55"/>
        <v>0</v>
      </c>
      <c r="F747" s="81"/>
      <c r="G747" s="82">
        <f t="shared" si="56"/>
        <v>0</v>
      </c>
      <c r="H747" s="83">
        <f t="shared" si="57"/>
        <v>0</v>
      </c>
      <c r="I747" s="83" t="e">
        <f t="shared" si="58"/>
        <v>#DIV/0!</v>
      </c>
      <c r="J747" s="103" t="e">
        <f t="shared" si="59"/>
        <v>#DIV/0!</v>
      </c>
    </row>
    <row r="748" spans="1:10" ht="12.75" customHeight="1" x14ac:dyDescent="0.25">
      <c r="A748" s="101"/>
      <c r="D748" s="81"/>
      <c r="E748" s="81">
        <f>(E747*Invoice!I1620)+((E747-(E747*Invoice!I1620))*Invoice!J1620)</f>
        <v>0</v>
      </c>
      <c r="F748" s="81"/>
      <c r="G748" s="90">
        <f>E748/1.11</f>
        <v>0</v>
      </c>
      <c r="H748" s="91">
        <f>G748*11%</f>
        <v>0</v>
      </c>
      <c r="I748" s="91" t="e">
        <f>G748/B747</f>
        <v>#DIV/0!</v>
      </c>
      <c r="J748" s="104" t="e">
        <f>H748/B747</f>
        <v>#DIV/0!</v>
      </c>
    </row>
    <row r="749" spans="1:10" ht="12.75" customHeight="1" x14ac:dyDescent="0.25">
      <c r="A749" s="101"/>
      <c r="D749" s="81" t="s">
        <v>23</v>
      </c>
      <c r="E749" s="81">
        <f>E747-E748</f>
        <v>0</v>
      </c>
      <c r="F749" s="81"/>
      <c r="G749" s="82">
        <f>G747-G748</f>
        <v>0</v>
      </c>
      <c r="H749" s="82">
        <f>H747-H748</f>
        <v>0</v>
      </c>
      <c r="I749" s="82" t="e">
        <f>I747-I748</f>
        <v>#DIV/0!</v>
      </c>
      <c r="J749" s="105" t="e">
        <f>J747-J748</f>
        <v>#DIV/0!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16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Invoice!B1621</f>
        <v>0</v>
      </c>
      <c r="C753" s="88">
        <f>Invoice!E1621</f>
        <v>0</v>
      </c>
      <c r="D753" s="89">
        <f>Invoice!H1621</f>
        <v>0</v>
      </c>
      <c r="E753" s="81">
        <f t="shared" si="55"/>
        <v>0</v>
      </c>
      <c r="F753" s="81"/>
      <c r="G753" s="82">
        <f t="shared" si="56"/>
        <v>0</v>
      </c>
      <c r="H753" s="83">
        <f t="shared" si="57"/>
        <v>0</v>
      </c>
      <c r="I753" s="83" t="e">
        <f t="shared" si="58"/>
        <v>#DIV/0!</v>
      </c>
      <c r="J753" s="103" t="e">
        <f t="shared" si="59"/>
        <v>#DIV/0!</v>
      </c>
    </row>
    <row r="754" spans="1:10" ht="12.75" customHeight="1" x14ac:dyDescent="0.25">
      <c r="A754" s="101"/>
      <c r="D754" s="81"/>
      <c r="E754" s="81">
        <f>(E753*Invoice!I1621)+((E753-(E753*Invoice!I1621))*Invoice!J1621)</f>
        <v>0</v>
      </c>
      <c r="F754" s="81"/>
      <c r="G754" s="90">
        <f>E754/1.11</f>
        <v>0</v>
      </c>
      <c r="H754" s="91">
        <f>G754*11%</f>
        <v>0</v>
      </c>
      <c r="I754" s="91" t="e">
        <f>G754/B753</f>
        <v>#DIV/0!</v>
      </c>
      <c r="J754" s="104" t="e">
        <f>H754/B753</f>
        <v>#DIV/0!</v>
      </c>
    </row>
    <row r="755" spans="1:10" ht="12.75" customHeight="1" x14ac:dyDescent="0.25">
      <c r="A755" s="101"/>
      <c r="D755" s="81" t="s">
        <v>23</v>
      </c>
      <c r="E755" s="81">
        <f>E753-E754</f>
        <v>0</v>
      </c>
      <c r="F755" s="81"/>
      <c r="G755" s="82">
        <f>G753-G754</f>
        <v>0</v>
      </c>
      <c r="H755" s="82">
        <f>H753-H754</f>
        <v>0</v>
      </c>
      <c r="I755" s="82" t="e">
        <f>I753-I754</f>
        <v>#DIV/0!</v>
      </c>
      <c r="J755" s="105" t="e">
        <f>J753-J754</f>
        <v>#DIV/0!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0</v>
      </c>
      <c r="I756" s="83"/>
      <c r="J756" s="103"/>
    </row>
    <row r="757" spans="1:10" ht="12.75" customHeight="1" x14ac:dyDescent="0.25">
      <c r="A757" s="101"/>
      <c r="C757" s="88"/>
      <c r="D757" s="89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6"/>
      <c r="B758" s="107"/>
      <c r="C758" s="107"/>
      <c r="D758" s="107"/>
      <c r="E758" s="107"/>
      <c r="F758" s="107"/>
      <c r="G758" s="108">
        <f>G665+G671+G677+G683+G689+G695+G701+G707+G713+G719+G725+G731+G737+G743+G749+G755</f>
        <v>254504.5045045045</v>
      </c>
      <c r="H758" s="108">
        <f>H665+H671+H677+H683+H689+H695+H701+H707+H713+H719+H725+H731+H737+H743+H749+H755</f>
        <v>27995.495495495496</v>
      </c>
      <c r="I758" s="107"/>
      <c r="J758" s="109">
        <f>H666+H672+H678+H684+H690+H696+H702+H708+H714+H720+H726+H732+H738+H744+H750+H756</f>
        <v>282500</v>
      </c>
    </row>
    <row r="760" spans="1:10" ht="12.75" customHeight="1" x14ac:dyDescent="0.25">
      <c r="A760" s="94" t="s">
        <v>1</v>
      </c>
      <c r="B760" s="95">
        <f>Invoice!E1712</f>
        <v>23050016</v>
      </c>
      <c r="C760" s="96"/>
      <c r="D760" s="97"/>
      <c r="E760" s="97"/>
      <c r="F760" s="97"/>
      <c r="G760" s="98"/>
      <c r="H760" s="99"/>
      <c r="I760" s="99"/>
      <c r="J760" s="100"/>
    </row>
    <row r="761" spans="1:10" ht="12.75" customHeight="1" x14ac:dyDescent="0.25">
      <c r="A761" s="101">
        <v>1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Invoice!B1720</f>
        <v>72</v>
      </c>
      <c r="C762" s="88" t="str">
        <f>Invoice!E1720</f>
        <v>STAND PEN SPIRAL KENKO STP-300SG</v>
      </c>
      <c r="D762" s="89">
        <f>Invoice!H1720</f>
        <v>4100</v>
      </c>
      <c r="E762" s="81">
        <f>D762*B762</f>
        <v>295200</v>
      </c>
      <c r="F762" s="81"/>
      <c r="G762" s="82">
        <f>E762/1.11</f>
        <v>265945.94594594592</v>
      </c>
      <c r="H762" s="83">
        <f>G762*11%</f>
        <v>29254.05405405405</v>
      </c>
      <c r="I762" s="83">
        <f>G762/B762</f>
        <v>3693.6936936936931</v>
      </c>
      <c r="J762" s="103">
        <f>H762/B762</f>
        <v>406.30630630630623</v>
      </c>
    </row>
    <row r="763" spans="1:10" ht="12.75" customHeight="1" x14ac:dyDescent="0.25">
      <c r="A763" s="101"/>
      <c r="D763" s="81"/>
      <c r="E763" s="81">
        <f>(E762*Invoice!I1720)+((E762-(E762*Invoice!I1720))*Invoice!J1720)</f>
        <v>42804</v>
      </c>
      <c r="F763" s="81"/>
      <c r="G763" s="90">
        <f>E763/1.11</f>
        <v>38562.16216216216</v>
      </c>
      <c r="H763" s="91">
        <f>G763*11%</f>
        <v>4241.8378378378375</v>
      </c>
      <c r="I763" s="91">
        <f>G763/B762</f>
        <v>535.58558558558559</v>
      </c>
      <c r="J763" s="104">
        <f>H763/B762</f>
        <v>58.914414414414409</v>
      </c>
    </row>
    <row r="764" spans="1:10" ht="12.75" customHeight="1" x14ac:dyDescent="0.25">
      <c r="A764" s="101"/>
      <c r="D764" s="81" t="s">
        <v>23</v>
      </c>
      <c r="E764" s="81">
        <f>E762-E763</f>
        <v>252396</v>
      </c>
      <c r="F764" s="81"/>
      <c r="G764" s="82">
        <f>G762-G763</f>
        <v>227383.78378378376</v>
      </c>
      <c r="H764" s="82">
        <f>H762-H763</f>
        <v>25012.216216216213</v>
      </c>
      <c r="I764" s="82">
        <f>I762-I763</f>
        <v>3158.1081081081074</v>
      </c>
      <c r="J764" s="105">
        <f>J762-J763</f>
        <v>347.39189189189182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252395.99999999997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2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Invoice!B1721</f>
        <v>48</v>
      </c>
      <c r="C768" s="88" t="str">
        <f>Invoice!E1721</f>
        <v>JANGKA (COMPASS SET) KENKO C-2011</v>
      </c>
      <c r="D768" s="89">
        <f>Invoice!H1721</f>
        <v>21000</v>
      </c>
      <c r="E768" s="81">
        <f t="shared" ref="E768:E852" si="60">D768*B768</f>
        <v>1008000</v>
      </c>
      <c r="F768" s="81"/>
      <c r="G768" s="82">
        <f t="shared" ref="G768:G852" si="61">E768/1.11</f>
        <v>908108.10810810805</v>
      </c>
      <c r="H768" s="83">
        <f t="shared" ref="H768:H852" si="62">G768*11%</f>
        <v>99891.891891891879</v>
      </c>
      <c r="I768" s="83">
        <f t="shared" ref="I768:I852" si="63">G768/B768</f>
        <v>18918.918918918916</v>
      </c>
      <c r="J768" s="103">
        <f t="shared" ref="J768:J852" si="64">H768/B768</f>
        <v>2081.0810810810808</v>
      </c>
    </row>
    <row r="769" spans="1:10" ht="12.75" customHeight="1" x14ac:dyDescent="0.25">
      <c r="A769" s="101"/>
      <c r="D769" s="81"/>
      <c r="E769" s="81">
        <f>(E768*Invoice!I1721)+((E768-(E768*Invoice!I1721))*Invoice!J1721)</f>
        <v>146160</v>
      </c>
      <c r="F769" s="81"/>
      <c r="G769" s="90">
        <f>E769/1.11</f>
        <v>131675.67567567565</v>
      </c>
      <c r="H769" s="91">
        <f>G769*11%</f>
        <v>14484.324324324321</v>
      </c>
      <c r="I769" s="91">
        <f>G769/B768</f>
        <v>2743.2432432432429</v>
      </c>
      <c r="J769" s="104">
        <f>H769/B768</f>
        <v>301.75675675675672</v>
      </c>
    </row>
    <row r="770" spans="1:10" ht="12.75" customHeight="1" x14ac:dyDescent="0.25">
      <c r="A770" s="101"/>
      <c r="D770" s="81" t="s">
        <v>23</v>
      </c>
      <c r="E770" s="81">
        <f>E768-E769</f>
        <v>861840</v>
      </c>
      <c r="F770" s="81"/>
      <c r="G770" s="82">
        <f>G768-G769</f>
        <v>776432.43243243243</v>
      </c>
      <c r="H770" s="82">
        <f>H768-H769</f>
        <v>85407.567567567559</v>
      </c>
      <c r="I770" s="82">
        <f>I768-I769</f>
        <v>16175.675675675673</v>
      </c>
      <c r="J770" s="105">
        <f>J768-J769</f>
        <v>1779.3243243243242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861840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3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Invoice!B1722</f>
        <v>120</v>
      </c>
      <c r="C774" s="88" t="str">
        <f>Invoice!E1722</f>
        <v>PENSIL WARNA KENKO CP-12HALF CLASSIC (PENDEK)</v>
      </c>
      <c r="D774" s="89">
        <f>Invoice!H1722</f>
        <v>6600</v>
      </c>
      <c r="E774" s="81">
        <f t="shared" si="60"/>
        <v>792000</v>
      </c>
      <c r="F774" s="81"/>
      <c r="G774" s="82">
        <f t="shared" si="61"/>
        <v>713513.51351351349</v>
      </c>
      <c r="H774" s="83">
        <f t="shared" si="62"/>
        <v>78486.486486486479</v>
      </c>
      <c r="I774" s="83">
        <f t="shared" si="63"/>
        <v>5945.9459459459458</v>
      </c>
      <c r="J774" s="103">
        <f t="shared" si="64"/>
        <v>654.05405405405395</v>
      </c>
    </row>
    <row r="775" spans="1:10" ht="12.75" customHeight="1" x14ac:dyDescent="0.25">
      <c r="A775" s="101"/>
      <c r="D775" s="81"/>
      <c r="E775" s="81">
        <f>(E774*Invoice!I1722)+((E774-(E774*Invoice!I1722))*Invoice!J1722)</f>
        <v>114839.99999999999</v>
      </c>
      <c r="F775" s="81"/>
      <c r="G775" s="90">
        <f>E775/1.11</f>
        <v>103459.45945945944</v>
      </c>
      <c r="H775" s="91">
        <f>G775*11%</f>
        <v>11380.540540540538</v>
      </c>
      <c r="I775" s="91">
        <f>G775/B774</f>
        <v>862.16216216216196</v>
      </c>
      <c r="J775" s="104">
        <f>H775/B774</f>
        <v>94.837837837837824</v>
      </c>
    </row>
    <row r="776" spans="1:10" ht="12.75" customHeight="1" x14ac:dyDescent="0.25">
      <c r="A776" s="101"/>
      <c r="D776" s="81" t="s">
        <v>23</v>
      </c>
      <c r="E776" s="81">
        <f>E774-E775</f>
        <v>677160</v>
      </c>
      <c r="F776" s="81"/>
      <c r="G776" s="82">
        <f>G774-G775</f>
        <v>610054.05405405408</v>
      </c>
      <c r="H776" s="82">
        <f>H774-H775</f>
        <v>67105.945945945947</v>
      </c>
      <c r="I776" s="82">
        <f>I774-I775</f>
        <v>5083.7837837837842</v>
      </c>
      <c r="J776" s="105">
        <f>J774-J775</f>
        <v>559.21621621621614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677160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4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Invoice!B1723</f>
        <v>12</v>
      </c>
      <c r="C780" s="88" t="str">
        <f>Invoice!E1723</f>
        <v>DESK SET KENKO K-8312 ORGANIZER</v>
      </c>
      <c r="D780" s="89">
        <f>Invoice!H1723</f>
        <v>29000</v>
      </c>
      <c r="E780" s="81">
        <f t="shared" si="60"/>
        <v>348000</v>
      </c>
      <c r="F780" s="81"/>
      <c r="G780" s="82">
        <f t="shared" si="61"/>
        <v>313513.51351351349</v>
      </c>
      <c r="H780" s="83">
        <f t="shared" si="62"/>
        <v>34486.486486486487</v>
      </c>
      <c r="I780" s="83">
        <f t="shared" si="63"/>
        <v>26126.126126126124</v>
      </c>
      <c r="J780" s="103">
        <f t="shared" si="64"/>
        <v>2873.8738738738739</v>
      </c>
    </row>
    <row r="781" spans="1:10" ht="12.75" customHeight="1" x14ac:dyDescent="0.25">
      <c r="A781" s="101"/>
      <c r="D781" s="81"/>
      <c r="E781" s="81">
        <f>(E780*Invoice!I1723)+((E780-(E780*Invoice!I1723))*Invoice!J1723)</f>
        <v>50460</v>
      </c>
      <c r="F781" s="81"/>
      <c r="G781" s="90">
        <f>E781/1.11</f>
        <v>45459.459459459453</v>
      </c>
      <c r="H781" s="91">
        <f>G781*11%</f>
        <v>5000.54054054054</v>
      </c>
      <c r="I781" s="91">
        <f>G781/B780</f>
        <v>3788.2882882882877</v>
      </c>
      <c r="J781" s="104">
        <f>H781/B780</f>
        <v>416.71171171171164</v>
      </c>
    </row>
    <row r="782" spans="1:10" ht="12.75" customHeight="1" x14ac:dyDescent="0.25">
      <c r="A782" s="101"/>
      <c r="D782" s="81" t="s">
        <v>23</v>
      </c>
      <c r="E782" s="81">
        <f>E780-E781</f>
        <v>297540</v>
      </c>
      <c r="F782" s="81"/>
      <c r="G782" s="82">
        <f>G780-G781</f>
        <v>268054.05405405402</v>
      </c>
      <c r="H782" s="82">
        <f>H780-H781</f>
        <v>29485.945945945947</v>
      </c>
      <c r="I782" s="82">
        <f>I780-I781</f>
        <v>22337.837837837837</v>
      </c>
      <c r="J782" s="105">
        <f>J780-J781</f>
        <v>2457.1621621621621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297540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5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Invoice!B1724</f>
        <v>180</v>
      </c>
      <c r="C786" s="88" t="str">
        <f>Invoice!E1724</f>
        <v>PUSH PIN KENKO PN-30 TRANSPARAN</v>
      </c>
      <c r="D786" s="89">
        <f>Invoice!H1724</f>
        <v>2750</v>
      </c>
      <c r="E786" s="81">
        <f t="shared" si="60"/>
        <v>495000</v>
      </c>
      <c r="F786" s="81"/>
      <c r="G786" s="82">
        <f t="shared" si="61"/>
        <v>445945.94594594592</v>
      </c>
      <c r="H786" s="83">
        <f t="shared" si="62"/>
        <v>49054.054054054053</v>
      </c>
      <c r="I786" s="83">
        <f t="shared" si="63"/>
        <v>2477.4774774774774</v>
      </c>
      <c r="J786" s="103">
        <f t="shared" si="64"/>
        <v>272.52252252252254</v>
      </c>
    </row>
    <row r="787" spans="1:10" ht="12.75" customHeight="1" x14ac:dyDescent="0.25">
      <c r="A787" s="101"/>
      <c r="D787" s="81"/>
      <c r="E787" s="81">
        <f>(E786*Invoice!I1724)+((E786-(E786*Invoice!I1724))*Invoice!J1724)</f>
        <v>71775</v>
      </c>
      <c r="F787" s="81"/>
      <c r="G787" s="90">
        <f>E787/1.11</f>
        <v>64662.16216216216</v>
      </c>
      <c r="H787" s="91">
        <f>G787*11%</f>
        <v>7112.8378378378375</v>
      </c>
      <c r="I787" s="91">
        <f>G787/B786</f>
        <v>359.23423423423424</v>
      </c>
      <c r="J787" s="104">
        <f>H787/B786</f>
        <v>39.515765765765764</v>
      </c>
    </row>
    <row r="788" spans="1:10" ht="12.75" customHeight="1" x14ac:dyDescent="0.25">
      <c r="A788" s="101"/>
      <c r="D788" s="81" t="s">
        <v>23</v>
      </c>
      <c r="E788" s="81">
        <f>E786-E787</f>
        <v>423225</v>
      </c>
      <c r="F788" s="81"/>
      <c r="G788" s="82">
        <f>G786-G787</f>
        <v>381283.78378378379</v>
      </c>
      <c r="H788" s="82">
        <f>H786-H787</f>
        <v>41941.216216216213</v>
      </c>
      <c r="I788" s="82">
        <f>I786-I787</f>
        <v>2118.2432432432433</v>
      </c>
      <c r="J788" s="105">
        <f>J786-J787</f>
        <v>233.00675675675677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423225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1">
        <v>6</v>
      </c>
      <c r="B791" s="84" t="s">
        <v>20</v>
      </c>
      <c r="C791" s="84" t="s">
        <v>21</v>
      </c>
      <c r="D791" s="85" t="s">
        <v>22</v>
      </c>
      <c r="E791" s="85" t="s">
        <v>23</v>
      </c>
      <c r="F791" s="85"/>
      <c r="G791" s="86" t="s">
        <v>24</v>
      </c>
      <c r="H791" s="87" t="s">
        <v>25</v>
      </c>
      <c r="I791" s="87" t="s">
        <v>26</v>
      </c>
      <c r="J791" s="102"/>
    </row>
    <row r="792" spans="1:10" ht="12.75" customHeight="1" x14ac:dyDescent="0.25">
      <c r="A792" s="101"/>
      <c r="B792" s="80">
        <f>Invoice!B1725</f>
        <v>60</v>
      </c>
      <c r="C792" s="88" t="str">
        <f>Invoice!E1725</f>
        <v>STAMP PLATE NUMBER KENKO N-38 (Cap Nomer)</v>
      </c>
      <c r="D792" s="89">
        <f>Invoice!H1725</f>
        <v>7000</v>
      </c>
      <c r="E792" s="81">
        <f t="shared" si="60"/>
        <v>420000</v>
      </c>
      <c r="F792" s="81"/>
      <c r="G792" s="82">
        <f t="shared" si="61"/>
        <v>378378.37837837834</v>
      </c>
      <c r="H792" s="83">
        <f t="shared" si="62"/>
        <v>41621.62162162162</v>
      </c>
      <c r="I792" s="83">
        <f t="shared" si="63"/>
        <v>6306.3063063063055</v>
      </c>
      <c r="J792" s="103">
        <f t="shared" si="64"/>
        <v>693.69369369369372</v>
      </c>
    </row>
    <row r="793" spans="1:10" ht="12.75" customHeight="1" x14ac:dyDescent="0.25">
      <c r="A793" s="101"/>
      <c r="D793" s="81"/>
      <c r="E793" s="81">
        <f>(E792*Invoice!I1725)+((E792-(E792*Invoice!I1725))*Invoice!J1725)</f>
        <v>60899.999999999993</v>
      </c>
      <c r="F793" s="81"/>
      <c r="G793" s="90">
        <f>E793/1.11</f>
        <v>54864.864864864852</v>
      </c>
      <c r="H793" s="91">
        <f>G793*11%</f>
        <v>6035.1351351351341</v>
      </c>
      <c r="I793" s="91">
        <f>G793/B792</f>
        <v>914.41441441441418</v>
      </c>
      <c r="J793" s="104">
        <f>H793/B792</f>
        <v>100.58558558558556</v>
      </c>
    </row>
    <row r="794" spans="1:10" ht="12.75" customHeight="1" x14ac:dyDescent="0.25">
      <c r="A794" s="101"/>
      <c r="D794" s="81" t="s">
        <v>23</v>
      </c>
      <c r="E794" s="81">
        <f>E792-E793</f>
        <v>359100</v>
      </c>
      <c r="F794" s="81"/>
      <c r="G794" s="82">
        <f>G792-G793</f>
        <v>323513.51351351349</v>
      </c>
      <c r="H794" s="82">
        <f>H792-H793</f>
        <v>35586.486486486487</v>
      </c>
      <c r="I794" s="82">
        <f>I792-I793</f>
        <v>5391.8918918918916</v>
      </c>
      <c r="J794" s="105">
        <f>J792-J793</f>
        <v>593.10810810810813</v>
      </c>
    </row>
    <row r="795" spans="1:10" ht="12.75" customHeight="1" x14ac:dyDescent="0.25">
      <c r="A795" s="101"/>
      <c r="D795" s="81"/>
      <c r="E795" s="81"/>
      <c r="F795" s="81"/>
      <c r="G795" s="82"/>
      <c r="H795" s="83">
        <f>G794+H794</f>
        <v>359100</v>
      </c>
      <c r="I795" s="83"/>
      <c r="J795" s="103"/>
    </row>
    <row r="796" spans="1:10" ht="12.75" customHeight="1" x14ac:dyDescent="0.25">
      <c r="A796" s="101"/>
      <c r="B796" s="79"/>
      <c r="D796" s="81"/>
      <c r="E796" s="81"/>
      <c r="F796" s="81"/>
      <c r="G796" s="82"/>
      <c r="H796" s="83"/>
      <c r="I796" s="83"/>
      <c r="J796" s="103"/>
    </row>
    <row r="797" spans="1:10" ht="12.75" customHeight="1" x14ac:dyDescent="0.25">
      <c r="A797" s="101">
        <v>7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Invoice!B1726</f>
        <v>48</v>
      </c>
      <c r="C798" s="88" t="str">
        <f>Invoice!E1726</f>
        <v>DATE STAMP KENKO D-4 (Cap Tanggal 4 Mm)</v>
      </c>
      <c r="D798" s="89">
        <f>Invoice!H1726</f>
        <v>6200</v>
      </c>
      <c r="E798" s="81">
        <f t="shared" si="60"/>
        <v>297600</v>
      </c>
      <c r="F798" s="81"/>
      <c r="G798" s="82">
        <f t="shared" si="61"/>
        <v>268108.10810810811</v>
      </c>
      <c r="H798" s="83">
        <f t="shared" si="62"/>
        <v>29491.891891891893</v>
      </c>
      <c r="I798" s="83">
        <f t="shared" si="63"/>
        <v>5585.5855855855852</v>
      </c>
      <c r="J798" s="103">
        <f t="shared" si="64"/>
        <v>614.41441441441441</v>
      </c>
    </row>
    <row r="799" spans="1:10" ht="12.75" customHeight="1" x14ac:dyDescent="0.25">
      <c r="A799" s="101"/>
      <c r="D799" s="81"/>
      <c r="E799" s="81">
        <f>(E798*Invoice!I1726)+((E798-(E798*Invoice!I1726))*Invoice!J1726)</f>
        <v>43152</v>
      </c>
      <c r="F799" s="81"/>
      <c r="G799" s="90">
        <f>E799/1.11</f>
        <v>38875.675675675673</v>
      </c>
      <c r="H799" s="91">
        <f>G799*11%</f>
        <v>4276.3243243243242</v>
      </c>
      <c r="I799" s="91">
        <f>G799/B798</f>
        <v>809.90990990990986</v>
      </c>
      <c r="J799" s="104">
        <f>H799/B798</f>
        <v>89.090090090090087</v>
      </c>
    </row>
    <row r="800" spans="1:10" ht="12.75" customHeight="1" x14ac:dyDescent="0.25">
      <c r="A800" s="101"/>
      <c r="D800" s="81" t="s">
        <v>23</v>
      </c>
      <c r="E800" s="81">
        <f>E798-E799</f>
        <v>254448</v>
      </c>
      <c r="F800" s="81"/>
      <c r="G800" s="82">
        <f>G798-G799</f>
        <v>229232.43243243243</v>
      </c>
      <c r="H800" s="82">
        <f>H798-H799</f>
        <v>25215.56756756757</v>
      </c>
      <c r="I800" s="82">
        <f>I798-I799</f>
        <v>4775.6756756756749</v>
      </c>
      <c r="J800" s="105">
        <f>J798-J799</f>
        <v>525.32432432432438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254448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8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Invoice!B1727</f>
        <v>48</v>
      </c>
      <c r="C804" s="88" t="str">
        <f>Invoice!E1727</f>
        <v>STAMP PLATE DATER KENKO S-68 (Cap Lunas)</v>
      </c>
      <c r="D804" s="89">
        <f>Invoice!H1727</f>
        <v>8300</v>
      </c>
      <c r="E804" s="81">
        <f t="shared" si="60"/>
        <v>398400</v>
      </c>
      <c r="F804" s="81"/>
      <c r="G804" s="82">
        <f t="shared" si="61"/>
        <v>358918.91891891888</v>
      </c>
      <c r="H804" s="83">
        <f t="shared" si="62"/>
        <v>39481.08108108108</v>
      </c>
      <c r="I804" s="83">
        <f t="shared" si="63"/>
        <v>7477.4774774774769</v>
      </c>
      <c r="J804" s="103">
        <f t="shared" si="64"/>
        <v>822.52252252252254</v>
      </c>
    </row>
    <row r="805" spans="1:10" ht="12.75" customHeight="1" x14ac:dyDescent="0.25">
      <c r="A805" s="101"/>
      <c r="D805" s="81"/>
      <c r="E805" s="81">
        <f>(E804*Invoice!I1727)+((E804-(E804*Invoice!I1727))*Invoice!J1727)</f>
        <v>57767.999999999993</v>
      </c>
      <c r="F805" s="81"/>
      <c r="G805" s="90">
        <f>E805/1.11</f>
        <v>52043.243243243232</v>
      </c>
      <c r="H805" s="91">
        <f>G805*11%</f>
        <v>5724.7567567567557</v>
      </c>
      <c r="I805" s="91">
        <f>G805/B804</f>
        <v>1084.234234234234</v>
      </c>
      <c r="J805" s="104">
        <f>H805/B804</f>
        <v>119.26576576576575</v>
      </c>
    </row>
    <row r="806" spans="1:10" ht="12.75" customHeight="1" x14ac:dyDescent="0.25">
      <c r="A806" s="101"/>
      <c r="D806" s="81" t="s">
        <v>23</v>
      </c>
      <c r="E806" s="81">
        <f>E804-E805</f>
        <v>340632</v>
      </c>
      <c r="F806" s="81"/>
      <c r="G806" s="82">
        <f>G804-G805</f>
        <v>306875.67567567562</v>
      </c>
      <c r="H806" s="82">
        <f>H804-H805</f>
        <v>33756.324324324327</v>
      </c>
      <c r="I806" s="82">
        <f>I804-I805</f>
        <v>6393.2432432432433</v>
      </c>
      <c r="J806" s="105">
        <f>J804-J805</f>
        <v>703.25675675675677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340631.99999999994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9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Invoice!B1728</f>
        <v>48</v>
      </c>
      <c r="C810" s="88" t="str">
        <f>Invoice!E1728</f>
        <v>DATE STAMP KENKO D-3 (Cap Tanggal 5 Mm)</v>
      </c>
      <c r="D810" s="89">
        <f>Invoice!H1728</f>
        <v>6450</v>
      </c>
      <c r="E810" s="81">
        <f t="shared" si="60"/>
        <v>309600</v>
      </c>
      <c r="F810" s="81"/>
      <c r="G810" s="82">
        <f t="shared" si="61"/>
        <v>278918.91891891888</v>
      </c>
      <c r="H810" s="83">
        <f t="shared" si="62"/>
        <v>30681.081081081076</v>
      </c>
      <c r="I810" s="83">
        <f t="shared" si="63"/>
        <v>5810.8108108108099</v>
      </c>
      <c r="J810" s="103">
        <f t="shared" si="64"/>
        <v>639.18918918918905</v>
      </c>
    </row>
    <row r="811" spans="1:10" ht="12.75" customHeight="1" x14ac:dyDescent="0.25">
      <c r="A811" s="101"/>
      <c r="D811" s="81"/>
      <c r="E811" s="81">
        <f>(E810*Invoice!I1728)+((E810-(E810*Invoice!I1728))*Invoice!J1728)</f>
        <v>44892</v>
      </c>
      <c r="F811" s="81"/>
      <c r="G811" s="90">
        <f>E811/1.11</f>
        <v>40443.24324324324</v>
      </c>
      <c r="H811" s="91">
        <f>G811*11%</f>
        <v>4448.7567567567567</v>
      </c>
      <c r="I811" s="91">
        <f>G811/B810</f>
        <v>842.56756756756749</v>
      </c>
      <c r="J811" s="104">
        <f>H811/B810</f>
        <v>92.682432432432435</v>
      </c>
    </row>
    <row r="812" spans="1:10" ht="12.75" customHeight="1" x14ac:dyDescent="0.25">
      <c r="A812" s="101"/>
      <c r="D812" s="81" t="s">
        <v>23</v>
      </c>
      <c r="E812" s="81">
        <f>E810-E811</f>
        <v>264708</v>
      </c>
      <c r="F812" s="81"/>
      <c r="G812" s="82">
        <f>G810-G811</f>
        <v>238475.67567567562</v>
      </c>
      <c r="H812" s="82">
        <f>H810-H811</f>
        <v>26232.32432432432</v>
      </c>
      <c r="I812" s="82">
        <f>I810-I811</f>
        <v>4968.2432432432424</v>
      </c>
      <c r="J812" s="105">
        <f>J810-J811</f>
        <v>546.50675675675666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264707.99999999994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10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Invoice!B1729</f>
        <v>0</v>
      </c>
      <c r="C816" s="88">
        <f>Invoice!E1729</f>
        <v>0</v>
      </c>
      <c r="D816" s="89">
        <f>Invoice!H1729</f>
        <v>0</v>
      </c>
      <c r="E816" s="81">
        <f t="shared" si="60"/>
        <v>0</v>
      </c>
      <c r="F816" s="81"/>
      <c r="G816" s="82">
        <f t="shared" si="61"/>
        <v>0</v>
      </c>
      <c r="H816" s="83">
        <f t="shared" si="62"/>
        <v>0</v>
      </c>
      <c r="I816" s="83" t="e">
        <f t="shared" si="63"/>
        <v>#DIV/0!</v>
      </c>
      <c r="J816" s="103" t="e">
        <f t="shared" si="64"/>
        <v>#DIV/0!</v>
      </c>
    </row>
    <row r="817" spans="1:10" ht="12.75" customHeight="1" x14ac:dyDescent="0.25">
      <c r="A817" s="101"/>
      <c r="D817" s="81"/>
      <c r="E817" s="81">
        <f>(E816*Invoice!I1729)+((E816-(E816*Invoice!I1729))*Invoice!J1729)</f>
        <v>0</v>
      </c>
      <c r="F817" s="81"/>
      <c r="G817" s="90">
        <f>E817/1.11</f>
        <v>0</v>
      </c>
      <c r="H817" s="91">
        <f>G817*11%</f>
        <v>0</v>
      </c>
      <c r="I817" s="91" t="e">
        <f>G817/B816</f>
        <v>#DIV/0!</v>
      </c>
      <c r="J817" s="104" t="e">
        <f>H817/B816</f>
        <v>#DIV/0!</v>
      </c>
    </row>
    <row r="818" spans="1:10" ht="12.75" customHeight="1" x14ac:dyDescent="0.25">
      <c r="A818" s="101"/>
      <c r="D818" s="81" t="s">
        <v>23</v>
      </c>
      <c r="E818" s="81">
        <f>E816-E817</f>
        <v>0</v>
      </c>
      <c r="F818" s="81"/>
      <c r="G818" s="82">
        <f>G816-G817</f>
        <v>0</v>
      </c>
      <c r="H818" s="82">
        <f>H816-H817</f>
        <v>0</v>
      </c>
      <c r="I818" s="82" t="e">
        <f>I816-I817</f>
        <v>#DIV/0!</v>
      </c>
      <c r="J818" s="105" t="e">
        <f>J816-J817</f>
        <v>#DIV/0!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0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11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Invoice!B1730</f>
        <v>0</v>
      </c>
      <c r="C822" s="88">
        <f>Invoice!E1730</f>
        <v>0</v>
      </c>
      <c r="D822" s="89">
        <f>Invoice!H1730</f>
        <v>0</v>
      </c>
      <c r="E822" s="81">
        <f t="shared" si="60"/>
        <v>0</v>
      </c>
      <c r="F822" s="81"/>
      <c r="G822" s="82">
        <f t="shared" si="61"/>
        <v>0</v>
      </c>
      <c r="H822" s="83">
        <f t="shared" si="62"/>
        <v>0</v>
      </c>
      <c r="I822" s="83" t="e">
        <f t="shared" si="63"/>
        <v>#DIV/0!</v>
      </c>
      <c r="J822" s="103" t="e">
        <f t="shared" si="64"/>
        <v>#DIV/0!</v>
      </c>
    </row>
    <row r="823" spans="1:10" ht="12.75" customHeight="1" x14ac:dyDescent="0.25">
      <c r="A823" s="101"/>
      <c r="D823" s="81"/>
      <c r="E823" s="81">
        <f>(E822*Invoice!I1730)+((E822-(E822*Invoice!I1730))*Invoice!J1730)</f>
        <v>0</v>
      </c>
      <c r="F823" s="81"/>
      <c r="G823" s="90">
        <f>E823/1.11</f>
        <v>0</v>
      </c>
      <c r="H823" s="91">
        <f>G823*11%</f>
        <v>0</v>
      </c>
      <c r="I823" s="91" t="e">
        <f>G823/B822</f>
        <v>#DIV/0!</v>
      </c>
      <c r="J823" s="104" t="e">
        <f>H823/B822</f>
        <v>#DIV/0!</v>
      </c>
    </row>
    <row r="824" spans="1:10" ht="12.75" customHeight="1" x14ac:dyDescent="0.25">
      <c r="A824" s="101"/>
      <c r="D824" s="81" t="s">
        <v>23</v>
      </c>
      <c r="E824" s="81">
        <f>E822-E823</f>
        <v>0</v>
      </c>
      <c r="F824" s="81"/>
      <c r="G824" s="82">
        <f>G822-G823</f>
        <v>0</v>
      </c>
      <c r="H824" s="82">
        <f>H822-H823</f>
        <v>0</v>
      </c>
      <c r="I824" s="82" t="e">
        <f>I822-I823</f>
        <v>#DIV/0!</v>
      </c>
      <c r="J824" s="105" t="e">
        <f>J822-J823</f>
        <v>#DIV/0!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0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1">
        <v>12</v>
      </c>
      <c r="B827" s="84" t="s">
        <v>20</v>
      </c>
      <c r="C827" s="84" t="s">
        <v>21</v>
      </c>
      <c r="D827" s="85" t="s">
        <v>22</v>
      </c>
      <c r="E827" s="85" t="s">
        <v>23</v>
      </c>
      <c r="F827" s="85"/>
      <c r="G827" s="86" t="s">
        <v>24</v>
      </c>
      <c r="H827" s="87" t="s">
        <v>25</v>
      </c>
      <c r="I827" s="87" t="s">
        <v>26</v>
      </c>
      <c r="J827" s="102"/>
    </row>
    <row r="828" spans="1:10" ht="12.75" customHeight="1" x14ac:dyDescent="0.25">
      <c r="A828" s="101"/>
      <c r="B828" s="80">
        <f>Invoice!B1731</f>
        <v>0</v>
      </c>
      <c r="C828" s="88">
        <f>Invoice!E1731</f>
        <v>0</v>
      </c>
      <c r="D828" s="89">
        <f>Invoice!H1731</f>
        <v>0</v>
      </c>
      <c r="E828" s="81">
        <f t="shared" si="60"/>
        <v>0</v>
      </c>
      <c r="F828" s="81"/>
      <c r="G828" s="82">
        <f t="shared" si="61"/>
        <v>0</v>
      </c>
      <c r="H828" s="83">
        <f t="shared" si="62"/>
        <v>0</v>
      </c>
      <c r="I828" s="83" t="e">
        <f t="shared" si="63"/>
        <v>#DIV/0!</v>
      </c>
      <c r="J828" s="103" t="e">
        <f t="shared" si="64"/>
        <v>#DIV/0!</v>
      </c>
    </row>
    <row r="829" spans="1:10" ht="12.75" customHeight="1" x14ac:dyDescent="0.25">
      <c r="A829" s="101"/>
      <c r="D829" s="81"/>
      <c r="E829" s="81">
        <f>(E828*Invoice!I1731)+((E828-(E828*Invoice!I1731))*Invoice!J1731)</f>
        <v>0</v>
      </c>
      <c r="F829" s="81"/>
      <c r="G829" s="90">
        <f>E829/1.11</f>
        <v>0</v>
      </c>
      <c r="H829" s="91">
        <f>G829*11%</f>
        <v>0</v>
      </c>
      <c r="I829" s="91" t="e">
        <f>G829/B828</f>
        <v>#DIV/0!</v>
      </c>
      <c r="J829" s="104" t="e">
        <f>H829/B828</f>
        <v>#DIV/0!</v>
      </c>
    </row>
    <row r="830" spans="1:10" ht="12.75" customHeight="1" x14ac:dyDescent="0.25">
      <c r="A830" s="101"/>
      <c r="D830" s="81" t="s">
        <v>23</v>
      </c>
      <c r="E830" s="81">
        <f>E828-E829</f>
        <v>0</v>
      </c>
      <c r="F830" s="81"/>
      <c r="G830" s="82">
        <f>G828-G829</f>
        <v>0</v>
      </c>
      <c r="H830" s="82">
        <f>H828-H829</f>
        <v>0</v>
      </c>
      <c r="I830" s="82" t="e">
        <f>I828-I829</f>
        <v>#DIV/0!</v>
      </c>
      <c r="J830" s="105" t="e">
        <f>J828-J829</f>
        <v>#DIV/0!</v>
      </c>
    </row>
    <row r="831" spans="1:10" ht="12.75" customHeight="1" x14ac:dyDescent="0.25">
      <c r="A831" s="101"/>
      <c r="D831" s="81"/>
      <c r="E831" s="81"/>
      <c r="F831" s="81"/>
      <c r="G831" s="82"/>
      <c r="H831" s="83">
        <f>G830+H830</f>
        <v>0</v>
      </c>
      <c r="I831" s="83"/>
      <c r="J831" s="103"/>
    </row>
    <row r="832" spans="1:10" ht="12.75" customHeight="1" x14ac:dyDescent="0.25">
      <c r="A832" s="101"/>
      <c r="B832" s="79"/>
      <c r="D832" s="81"/>
      <c r="E832" s="81"/>
      <c r="F832" s="81"/>
      <c r="G832" s="82"/>
      <c r="H832" s="83"/>
      <c r="I832" s="83"/>
      <c r="J832" s="103"/>
    </row>
    <row r="833" spans="1:10" ht="12.75" customHeight="1" x14ac:dyDescent="0.25">
      <c r="A833" s="101">
        <v>13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Invoice!B1732</f>
        <v>0</v>
      </c>
      <c r="C834" s="88">
        <f>Invoice!E1732</f>
        <v>0</v>
      </c>
      <c r="D834" s="89">
        <f>Invoice!H1732</f>
        <v>0</v>
      </c>
      <c r="E834" s="81">
        <f t="shared" si="60"/>
        <v>0</v>
      </c>
      <c r="F834" s="81"/>
      <c r="G834" s="82">
        <f t="shared" si="61"/>
        <v>0</v>
      </c>
      <c r="H834" s="83">
        <f t="shared" si="62"/>
        <v>0</v>
      </c>
      <c r="I834" s="83" t="e">
        <f t="shared" si="63"/>
        <v>#DIV/0!</v>
      </c>
      <c r="J834" s="103" t="e">
        <f t="shared" si="64"/>
        <v>#DIV/0!</v>
      </c>
    </row>
    <row r="835" spans="1:10" ht="12.75" customHeight="1" x14ac:dyDescent="0.25">
      <c r="A835" s="101"/>
      <c r="D835" s="81"/>
      <c r="E835" s="81">
        <f>(E834*Invoice!I1732)+((E834-(E834*Invoice!I1732))*Invoice!J1732)</f>
        <v>0</v>
      </c>
      <c r="F835" s="81"/>
      <c r="G835" s="90">
        <f>E835/1.11</f>
        <v>0</v>
      </c>
      <c r="H835" s="91">
        <f>G835*11%</f>
        <v>0</v>
      </c>
      <c r="I835" s="91" t="e">
        <f>G835/B834</f>
        <v>#DIV/0!</v>
      </c>
      <c r="J835" s="104" t="e">
        <f>H835/B834</f>
        <v>#DIV/0!</v>
      </c>
    </row>
    <row r="836" spans="1:10" ht="12.75" customHeight="1" x14ac:dyDescent="0.25">
      <c r="A836" s="101"/>
      <c r="D836" s="81" t="s">
        <v>23</v>
      </c>
      <c r="E836" s="81">
        <f>E834-E835</f>
        <v>0</v>
      </c>
      <c r="F836" s="81"/>
      <c r="G836" s="82">
        <f>G834-G835</f>
        <v>0</v>
      </c>
      <c r="H836" s="82">
        <f>H834-H835</f>
        <v>0</v>
      </c>
      <c r="I836" s="82" t="e">
        <f>I834-I835</f>
        <v>#DIV/0!</v>
      </c>
      <c r="J836" s="105" t="e">
        <f>J834-J835</f>
        <v>#DIV/0!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0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14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Invoice!B1733</f>
        <v>0</v>
      </c>
      <c r="C840" s="88">
        <f>Invoice!E1733</f>
        <v>0</v>
      </c>
      <c r="D840" s="89">
        <f>Invoice!H1733</f>
        <v>0</v>
      </c>
      <c r="E840" s="81">
        <f t="shared" si="60"/>
        <v>0</v>
      </c>
      <c r="F840" s="81"/>
      <c r="G840" s="82">
        <f t="shared" si="61"/>
        <v>0</v>
      </c>
      <c r="H840" s="83">
        <f t="shared" si="62"/>
        <v>0</v>
      </c>
      <c r="I840" s="83" t="e">
        <f t="shared" si="63"/>
        <v>#DIV/0!</v>
      </c>
      <c r="J840" s="103" t="e">
        <f t="shared" si="64"/>
        <v>#DIV/0!</v>
      </c>
    </row>
    <row r="841" spans="1:10" ht="12.75" customHeight="1" x14ac:dyDescent="0.25">
      <c r="A841" s="101"/>
      <c r="D841" s="81"/>
      <c r="E841" s="81">
        <f>(E840*Invoice!I1733)+((E840-(E840*Invoice!I1733))*Invoice!J1733)</f>
        <v>0</v>
      </c>
      <c r="F841" s="81"/>
      <c r="G841" s="90">
        <f>E841/1.11</f>
        <v>0</v>
      </c>
      <c r="H841" s="91">
        <f>G841*11%</f>
        <v>0</v>
      </c>
      <c r="I841" s="91" t="e">
        <f>G841/B840</f>
        <v>#DIV/0!</v>
      </c>
      <c r="J841" s="104" t="e">
        <f>H841/B840</f>
        <v>#DIV/0!</v>
      </c>
    </row>
    <row r="842" spans="1:10" ht="12.75" customHeight="1" x14ac:dyDescent="0.25">
      <c r="A842" s="101"/>
      <c r="D842" s="81" t="s">
        <v>23</v>
      </c>
      <c r="E842" s="81">
        <f>E840-E841</f>
        <v>0</v>
      </c>
      <c r="F842" s="81"/>
      <c r="G842" s="82">
        <f>G840-G841</f>
        <v>0</v>
      </c>
      <c r="H842" s="82">
        <f>H840-H841</f>
        <v>0</v>
      </c>
      <c r="I842" s="82" t="e">
        <f>I840-I841</f>
        <v>#DIV/0!</v>
      </c>
      <c r="J842" s="105" t="e">
        <f>J840-J841</f>
        <v>#DIV/0!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15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Invoice!B1734</f>
        <v>0</v>
      </c>
      <c r="C846" s="88">
        <f>Invoice!E1734</f>
        <v>0</v>
      </c>
      <c r="D846" s="89">
        <f>Invoice!H1734</f>
        <v>0</v>
      </c>
      <c r="E846" s="81">
        <f t="shared" si="60"/>
        <v>0</v>
      </c>
      <c r="F846" s="81"/>
      <c r="G846" s="82">
        <f t="shared" si="61"/>
        <v>0</v>
      </c>
      <c r="H846" s="83">
        <f t="shared" si="62"/>
        <v>0</v>
      </c>
      <c r="I846" s="83" t="e">
        <f t="shared" si="63"/>
        <v>#DIV/0!</v>
      </c>
      <c r="J846" s="103" t="e">
        <f t="shared" si="64"/>
        <v>#DIV/0!</v>
      </c>
    </row>
    <row r="847" spans="1:10" ht="12.75" customHeight="1" x14ac:dyDescent="0.25">
      <c r="A847" s="101"/>
      <c r="D847" s="81"/>
      <c r="E847" s="81">
        <f>(E846*Invoice!I1734)+((E846-(E846*Invoice!I1734))*Invoice!J1734)</f>
        <v>0</v>
      </c>
      <c r="F847" s="81"/>
      <c r="G847" s="90">
        <f>E847/1.11</f>
        <v>0</v>
      </c>
      <c r="H847" s="91">
        <f>G847*11%</f>
        <v>0</v>
      </c>
      <c r="I847" s="91" t="e">
        <f>G847/B846</f>
        <v>#DIV/0!</v>
      </c>
      <c r="J847" s="104" t="e">
        <f>H847/B846</f>
        <v>#DIV/0!</v>
      </c>
    </row>
    <row r="848" spans="1:10" ht="12.75" customHeight="1" x14ac:dyDescent="0.25">
      <c r="A848" s="101"/>
      <c r="D848" s="81" t="s">
        <v>23</v>
      </c>
      <c r="E848" s="81">
        <f>E846-E847</f>
        <v>0</v>
      </c>
      <c r="F848" s="81"/>
      <c r="G848" s="82">
        <f>G846-G847</f>
        <v>0</v>
      </c>
      <c r="H848" s="82">
        <f>H846-H847</f>
        <v>0</v>
      </c>
      <c r="I848" s="82" t="e">
        <f>I846-I847</f>
        <v>#DIV/0!</v>
      </c>
      <c r="J848" s="105" t="e">
        <f>J846-J847</f>
        <v>#DIV/0!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16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Invoice!B1735</f>
        <v>0</v>
      </c>
      <c r="C852" s="88">
        <f>Invoice!E1735</f>
        <v>0</v>
      </c>
      <c r="D852" s="89">
        <f>Invoice!H1735</f>
        <v>0</v>
      </c>
      <c r="E852" s="81">
        <f t="shared" si="60"/>
        <v>0</v>
      </c>
      <c r="F852" s="81"/>
      <c r="G852" s="82">
        <f t="shared" si="61"/>
        <v>0</v>
      </c>
      <c r="H852" s="83">
        <f t="shared" si="62"/>
        <v>0</v>
      </c>
      <c r="I852" s="83" t="e">
        <f t="shared" si="63"/>
        <v>#DIV/0!</v>
      </c>
      <c r="J852" s="103" t="e">
        <f t="shared" si="64"/>
        <v>#DIV/0!</v>
      </c>
    </row>
    <row r="853" spans="1:10" ht="12.75" customHeight="1" x14ac:dyDescent="0.25">
      <c r="A853" s="101"/>
      <c r="D853" s="81"/>
      <c r="E853" s="81">
        <f>(E852*Invoice!I1735)+((E852-(E852*Invoice!I1735))*Invoice!J1735)</f>
        <v>0</v>
      </c>
      <c r="F853" s="81"/>
      <c r="G853" s="90">
        <f>E853/1.11</f>
        <v>0</v>
      </c>
      <c r="H853" s="91">
        <f>G853*11%</f>
        <v>0</v>
      </c>
      <c r="I853" s="91" t="e">
        <f>G853/B852</f>
        <v>#DIV/0!</v>
      </c>
      <c r="J853" s="104" t="e">
        <f>H853/B852</f>
        <v>#DIV/0!</v>
      </c>
    </row>
    <row r="854" spans="1:10" ht="12.75" customHeight="1" x14ac:dyDescent="0.25">
      <c r="A854" s="101"/>
      <c r="D854" s="81" t="s">
        <v>23</v>
      </c>
      <c r="E854" s="81">
        <f>E852-E853</f>
        <v>0</v>
      </c>
      <c r="F854" s="81"/>
      <c r="G854" s="82">
        <f>G852-G853</f>
        <v>0</v>
      </c>
      <c r="H854" s="82">
        <f>H852-H853</f>
        <v>0</v>
      </c>
      <c r="I854" s="82" t="e">
        <f>I852-I853</f>
        <v>#DIV/0!</v>
      </c>
      <c r="J854" s="105" t="e">
        <f>J852-J853</f>
        <v>#DIV/0!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0</v>
      </c>
      <c r="I855" s="83"/>
      <c r="J855" s="103"/>
    </row>
    <row r="856" spans="1:10" ht="12.75" customHeight="1" x14ac:dyDescent="0.25">
      <c r="A856" s="101"/>
      <c r="C856" s="88"/>
      <c r="D856" s="89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6"/>
      <c r="B857" s="107"/>
      <c r="C857" s="107"/>
      <c r="D857" s="107"/>
      <c r="E857" s="107"/>
      <c r="F857" s="107"/>
      <c r="G857" s="108">
        <f>G764+G770+G776+G782+G788+G794+G800+G806+G812+G818+G824+G830+G836+G842+G848+G854</f>
        <v>3361305.405405405</v>
      </c>
      <c r="H857" s="108">
        <f>H764+H770+H776+H782+H788+H794+H800+H806+H812+H818+H824+H830+H836+H842+H848+H854</f>
        <v>369743.59459459456</v>
      </c>
      <c r="I857" s="107"/>
      <c r="J857" s="109">
        <f>H765+H771+H777+H783+H789+H795+H801+H807+H813+H819+H825+H831+H837+H843+H849+H855</f>
        <v>3731049</v>
      </c>
    </row>
    <row r="859" spans="1:10" ht="12.75" customHeight="1" x14ac:dyDescent="0.25">
      <c r="A859" s="94" t="s">
        <v>1</v>
      </c>
      <c r="B859" s="95">
        <f>Invoice!E1826</f>
        <v>23050017</v>
      </c>
      <c r="C859" s="96"/>
      <c r="D859" s="97"/>
      <c r="E859" s="97"/>
      <c r="F859" s="97"/>
      <c r="G859" s="98"/>
      <c r="H859" s="99"/>
      <c r="I859" s="99"/>
      <c r="J859" s="100"/>
    </row>
    <row r="860" spans="1:10" ht="12.75" customHeight="1" x14ac:dyDescent="0.25">
      <c r="A860" s="101">
        <v>1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Invoice!B1834</f>
        <v>150</v>
      </c>
      <c r="C861" s="88" t="str">
        <f>Invoice!E1834</f>
        <v>STIP / PENGHAPUS JOYKO 526-B20 PUTIH</v>
      </c>
      <c r="D861" s="89">
        <f>Invoice!H1834</f>
        <v>34100</v>
      </c>
      <c r="E861" s="81">
        <f>D861*B861</f>
        <v>5115000</v>
      </c>
      <c r="F861" s="81"/>
      <c r="G861" s="82">
        <f>E861/1.11</f>
        <v>4608108.1081081079</v>
      </c>
      <c r="H861" s="83">
        <f>G861*11%</f>
        <v>506891.89189189189</v>
      </c>
      <c r="I861" s="83">
        <f>G861/B861</f>
        <v>30720.720720720721</v>
      </c>
      <c r="J861" s="103">
        <f>H861/B861</f>
        <v>3379.2792792792793</v>
      </c>
    </row>
    <row r="862" spans="1:10" ht="12.75" customHeight="1" x14ac:dyDescent="0.25">
      <c r="A862" s="101"/>
      <c r="D862" s="81"/>
      <c r="E862" s="81">
        <f>(E861*Invoice!I1834)+((E861-(E861*Invoice!I1834))*Invoice!J1834)</f>
        <v>639375</v>
      </c>
      <c r="F862" s="81"/>
      <c r="G862" s="90">
        <f>E862/1.11</f>
        <v>576013.51351351349</v>
      </c>
      <c r="H862" s="91">
        <f>G862*11%</f>
        <v>63361.486486486487</v>
      </c>
      <c r="I862" s="91">
        <f>G862/B861</f>
        <v>3840.0900900900901</v>
      </c>
      <c r="J862" s="104">
        <f>H862/B861</f>
        <v>422.40990990990991</v>
      </c>
    </row>
    <row r="863" spans="1:10" ht="12.75" customHeight="1" x14ac:dyDescent="0.25">
      <c r="A863" s="101"/>
      <c r="D863" s="81" t="s">
        <v>23</v>
      </c>
      <c r="E863" s="81">
        <f>E861-E862</f>
        <v>4475625</v>
      </c>
      <c r="F863" s="81"/>
      <c r="G863" s="82">
        <f>G861-G862</f>
        <v>4032094.5945945946</v>
      </c>
      <c r="H863" s="82">
        <f>H861-H862</f>
        <v>443530.40540540538</v>
      </c>
      <c r="I863" s="82">
        <f>I861-I862</f>
        <v>26880.630630630632</v>
      </c>
      <c r="J863" s="105">
        <f>J861-J862</f>
        <v>2956.8693693693695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4475625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2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Invoice!B1835</f>
        <v>0</v>
      </c>
      <c r="C867" s="88">
        <f>Invoice!E1835</f>
        <v>0</v>
      </c>
      <c r="D867" s="89">
        <f>Invoice!H1835</f>
        <v>0</v>
      </c>
      <c r="E867" s="81">
        <f t="shared" ref="E867:E951" si="65">D867*B867</f>
        <v>0</v>
      </c>
      <c r="F867" s="81"/>
      <c r="G867" s="82">
        <f t="shared" ref="G867:G951" si="66">E867/1.11</f>
        <v>0</v>
      </c>
      <c r="H867" s="83">
        <f t="shared" ref="H867:H951" si="67">G867*11%</f>
        <v>0</v>
      </c>
      <c r="I867" s="83" t="e">
        <f t="shared" ref="I867:I951" si="68">G867/B867</f>
        <v>#DIV/0!</v>
      </c>
      <c r="J867" s="103" t="e">
        <f t="shared" ref="J867:J951" si="69">H867/B867</f>
        <v>#DIV/0!</v>
      </c>
    </row>
    <row r="868" spans="1:10" ht="12.75" customHeight="1" x14ac:dyDescent="0.25">
      <c r="A868" s="101"/>
      <c r="D868" s="81"/>
      <c r="E868" s="81">
        <f>(E867*Invoice!I1835)+((E867-(E867*Invoice!I1835))*Invoice!J1835)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3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Invoice!B1836</f>
        <v>0</v>
      </c>
      <c r="C873" s="88">
        <f>Invoice!E1836</f>
        <v>0</v>
      </c>
      <c r="D873" s="89">
        <f>Invoice!H1836</f>
        <v>0</v>
      </c>
      <c r="E873" s="81">
        <f t="shared" si="65"/>
        <v>0</v>
      </c>
      <c r="F873" s="81"/>
      <c r="G873" s="82">
        <f t="shared" si="66"/>
        <v>0</v>
      </c>
      <c r="H873" s="83">
        <f t="shared" si="67"/>
        <v>0</v>
      </c>
      <c r="I873" s="83" t="e">
        <f t="shared" si="68"/>
        <v>#DIV/0!</v>
      </c>
      <c r="J873" s="103" t="e">
        <f t="shared" si="69"/>
        <v>#DIV/0!</v>
      </c>
    </row>
    <row r="874" spans="1:10" ht="12.75" customHeight="1" x14ac:dyDescent="0.25">
      <c r="A874" s="101"/>
      <c r="D874" s="81"/>
      <c r="E874" s="81">
        <f>(E873*Invoice!I1836)+((E873-(E873*Invoice!I1836))*Invoice!J1836)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4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Invoice!B1837</f>
        <v>0</v>
      </c>
      <c r="C879" s="88">
        <f>Invoice!E1837</f>
        <v>0</v>
      </c>
      <c r="D879" s="89">
        <f>Invoice!H1837</f>
        <v>0</v>
      </c>
      <c r="E879" s="81">
        <f t="shared" si="65"/>
        <v>0</v>
      </c>
      <c r="F879" s="81"/>
      <c r="G879" s="82">
        <f t="shared" si="66"/>
        <v>0</v>
      </c>
      <c r="H879" s="83">
        <f t="shared" si="67"/>
        <v>0</v>
      </c>
      <c r="I879" s="83" t="e">
        <f t="shared" si="68"/>
        <v>#DIV/0!</v>
      </c>
      <c r="J879" s="103" t="e">
        <f t="shared" si="69"/>
        <v>#DIV/0!</v>
      </c>
    </row>
    <row r="880" spans="1:10" ht="12.75" customHeight="1" x14ac:dyDescent="0.25">
      <c r="A880" s="101"/>
      <c r="D880" s="81"/>
      <c r="E880" s="81">
        <f>(E879*Invoice!I1837)+((E879-(E879*Invoice!I1837))*Invoice!J1837)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5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Invoice!B1838</f>
        <v>0</v>
      </c>
      <c r="C885" s="88">
        <f>Invoice!E1838</f>
        <v>0</v>
      </c>
      <c r="D885" s="89">
        <f>Invoice!H1838</f>
        <v>0</v>
      </c>
      <c r="E885" s="81">
        <f t="shared" si="65"/>
        <v>0</v>
      </c>
      <c r="F885" s="81"/>
      <c r="G885" s="82">
        <f t="shared" si="66"/>
        <v>0</v>
      </c>
      <c r="H885" s="83">
        <f t="shared" si="67"/>
        <v>0</v>
      </c>
      <c r="I885" s="83" t="e">
        <f t="shared" si="68"/>
        <v>#DIV/0!</v>
      </c>
      <c r="J885" s="103" t="e">
        <f t="shared" si="69"/>
        <v>#DIV/0!</v>
      </c>
    </row>
    <row r="886" spans="1:10" ht="12.75" customHeight="1" x14ac:dyDescent="0.25">
      <c r="A886" s="101"/>
      <c r="D886" s="81"/>
      <c r="E886" s="81">
        <f>(E885*Invoice!I1838)+((E885-(E885*Invoice!I1838))*Invoice!J1838)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B889" s="79"/>
      <c r="D889" s="81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1">
        <v>6</v>
      </c>
      <c r="B890" s="84" t="s">
        <v>20</v>
      </c>
      <c r="C890" s="84" t="s">
        <v>21</v>
      </c>
      <c r="D890" s="85" t="s">
        <v>22</v>
      </c>
      <c r="E890" s="85" t="s">
        <v>23</v>
      </c>
      <c r="F890" s="85"/>
      <c r="G890" s="86" t="s">
        <v>24</v>
      </c>
      <c r="H890" s="87" t="s">
        <v>25</v>
      </c>
      <c r="I890" s="87" t="s">
        <v>26</v>
      </c>
      <c r="J890" s="102"/>
    </row>
    <row r="891" spans="1:10" ht="12.75" customHeight="1" x14ac:dyDescent="0.25">
      <c r="A891" s="101"/>
      <c r="B891" s="80">
        <f>Invoice!B1839</f>
        <v>0</v>
      </c>
      <c r="C891" s="88">
        <f>Invoice!E1839</f>
        <v>0</v>
      </c>
      <c r="D891" s="89">
        <f>Invoice!H1839</f>
        <v>0</v>
      </c>
      <c r="E891" s="81">
        <f t="shared" si="65"/>
        <v>0</v>
      </c>
      <c r="F891" s="81"/>
      <c r="G891" s="82">
        <f t="shared" si="66"/>
        <v>0</v>
      </c>
      <c r="H891" s="83">
        <f t="shared" si="67"/>
        <v>0</v>
      </c>
      <c r="I891" s="83" t="e">
        <f t="shared" si="68"/>
        <v>#DIV/0!</v>
      </c>
      <c r="J891" s="103" t="e">
        <f t="shared" si="69"/>
        <v>#DIV/0!</v>
      </c>
    </row>
    <row r="892" spans="1:10" ht="12.75" customHeight="1" x14ac:dyDescent="0.25">
      <c r="A892" s="101"/>
      <c r="D892" s="81"/>
      <c r="E892" s="81">
        <f>(E891*Invoice!I1839)+((E891-(E891*Invoice!I1839))*Invoice!J1839)</f>
        <v>0</v>
      </c>
      <c r="F892" s="81"/>
      <c r="G892" s="90">
        <f>E892/1.11</f>
        <v>0</v>
      </c>
      <c r="H892" s="91">
        <f>G892*11%</f>
        <v>0</v>
      </c>
      <c r="I892" s="91" t="e">
        <f>G892/B891</f>
        <v>#DIV/0!</v>
      </c>
      <c r="J892" s="104" t="e">
        <f>H892/B891</f>
        <v>#DIV/0!</v>
      </c>
    </row>
    <row r="893" spans="1:10" ht="12.75" customHeight="1" x14ac:dyDescent="0.25">
      <c r="A893" s="101"/>
      <c r="D893" s="81" t="s">
        <v>23</v>
      </c>
      <c r="E893" s="81">
        <f>E891-E892</f>
        <v>0</v>
      </c>
      <c r="F893" s="81"/>
      <c r="G893" s="82">
        <f>G891-G892</f>
        <v>0</v>
      </c>
      <c r="H893" s="82">
        <f>H891-H892</f>
        <v>0</v>
      </c>
      <c r="I893" s="82" t="e">
        <f>I891-I892</f>
        <v>#DIV/0!</v>
      </c>
      <c r="J893" s="105" t="e">
        <f>J891-J892</f>
        <v>#DIV/0!</v>
      </c>
    </row>
    <row r="894" spans="1:10" ht="12.75" customHeight="1" x14ac:dyDescent="0.25">
      <c r="A894" s="101"/>
      <c r="D894" s="81"/>
      <c r="E894" s="81"/>
      <c r="F894" s="81"/>
      <c r="G894" s="82"/>
      <c r="H894" s="83">
        <f>G893+H893</f>
        <v>0</v>
      </c>
      <c r="I894" s="83"/>
      <c r="J894" s="103"/>
    </row>
    <row r="895" spans="1:10" ht="12.75" customHeight="1" x14ac:dyDescent="0.25">
      <c r="A895" s="101"/>
      <c r="B895" s="79"/>
      <c r="D895" s="81"/>
      <c r="E895" s="81"/>
      <c r="F895" s="81"/>
      <c r="G895" s="82"/>
      <c r="H895" s="83"/>
      <c r="I895" s="83"/>
      <c r="J895" s="103"/>
    </row>
    <row r="896" spans="1:10" ht="12.75" customHeight="1" x14ac:dyDescent="0.25">
      <c r="A896" s="101">
        <v>7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2"/>
    </row>
    <row r="897" spans="1:10" ht="12.75" customHeight="1" x14ac:dyDescent="0.25">
      <c r="A897" s="101"/>
      <c r="B897" s="80">
        <f>Invoice!B1840</f>
        <v>0</v>
      </c>
      <c r="C897" s="88">
        <f>Invoice!E1840</f>
        <v>0</v>
      </c>
      <c r="D897" s="89">
        <f>Invoice!H1840</f>
        <v>0</v>
      </c>
      <c r="E897" s="81">
        <f t="shared" si="65"/>
        <v>0</v>
      </c>
      <c r="F897" s="81"/>
      <c r="G897" s="82">
        <f t="shared" si="66"/>
        <v>0</v>
      </c>
      <c r="H897" s="83">
        <f t="shared" si="67"/>
        <v>0</v>
      </c>
      <c r="I897" s="83" t="e">
        <f t="shared" si="68"/>
        <v>#DIV/0!</v>
      </c>
      <c r="J897" s="103" t="e">
        <f t="shared" si="69"/>
        <v>#DIV/0!</v>
      </c>
    </row>
    <row r="898" spans="1:10" ht="12.75" customHeight="1" x14ac:dyDescent="0.25">
      <c r="A898" s="101"/>
      <c r="D898" s="81"/>
      <c r="E898" s="81">
        <f>(E897*Invoice!I1840)+((E897-(E897*Invoice!I1840))*Invoice!J1840)</f>
        <v>0</v>
      </c>
      <c r="F898" s="81"/>
      <c r="G898" s="90">
        <f>E898/1.11</f>
        <v>0</v>
      </c>
      <c r="H898" s="91">
        <f>G898*11%</f>
        <v>0</v>
      </c>
      <c r="I898" s="91" t="e">
        <f>G898/B897</f>
        <v>#DIV/0!</v>
      </c>
      <c r="J898" s="104" t="e">
        <f>H898/B897</f>
        <v>#DIV/0!</v>
      </c>
    </row>
    <row r="899" spans="1:10" ht="12.75" customHeight="1" x14ac:dyDescent="0.25">
      <c r="A899" s="101"/>
      <c r="D899" s="81" t="s">
        <v>23</v>
      </c>
      <c r="E899" s="81">
        <f>E897-E898</f>
        <v>0</v>
      </c>
      <c r="F899" s="81"/>
      <c r="G899" s="82">
        <f>G897-G898</f>
        <v>0</v>
      </c>
      <c r="H899" s="82">
        <f>H897-H898</f>
        <v>0</v>
      </c>
      <c r="I899" s="82" t="e">
        <f>I897-I898</f>
        <v>#DIV/0!</v>
      </c>
      <c r="J899" s="105" t="e">
        <f>J897-J898</f>
        <v>#DIV/0!</v>
      </c>
    </row>
    <row r="900" spans="1:10" ht="12.75" customHeight="1" x14ac:dyDescent="0.25">
      <c r="A900" s="101"/>
      <c r="D900" s="81"/>
      <c r="E900" s="81"/>
      <c r="F900" s="81"/>
      <c r="G900" s="82"/>
      <c r="H900" s="83">
        <f>G899+H899</f>
        <v>0</v>
      </c>
      <c r="I900" s="83"/>
      <c r="J900" s="103"/>
    </row>
    <row r="901" spans="1:10" ht="12.75" customHeight="1" x14ac:dyDescent="0.25">
      <c r="A901" s="101"/>
      <c r="B901" s="79"/>
      <c r="D901" s="81"/>
      <c r="E901" s="81"/>
      <c r="F901" s="81"/>
      <c r="G901" s="82"/>
      <c r="H901" s="83"/>
      <c r="I901" s="83"/>
      <c r="J901" s="103"/>
    </row>
    <row r="902" spans="1:10" ht="12.75" customHeight="1" x14ac:dyDescent="0.25">
      <c r="A902" s="101">
        <v>8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Invoice!B1841</f>
        <v>0</v>
      </c>
      <c r="C903" s="88">
        <f>Invoice!E1841</f>
        <v>0</v>
      </c>
      <c r="D903" s="89">
        <f>Invoice!H1841</f>
        <v>0</v>
      </c>
      <c r="E903" s="81">
        <f t="shared" si="65"/>
        <v>0</v>
      </c>
      <c r="F903" s="81"/>
      <c r="G903" s="82">
        <f t="shared" si="66"/>
        <v>0</v>
      </c>
      <c r="H903" s="83">
        <f t="shared" si="67"/>
        <v>0</v>
      </c>
      <c r="I903" s="83" t="e">
        <f t="shared" si="68"/>
        <v>#DIV/0!</v>
      </c>
      <c r="J903" s="103" t="e">
        <f t="shared" si="69"/>
        <v>#DIV/0!</v>
      </c>
    </row>
    <row r="904" spans="1:10" ht="12.75" customHeight="1" x14ac:dyDescent="0.25">
      <c r="A904" s="101"/>
      <c r="D904" s="81"/>
      <c r="E904" s="81">
        <f>(E903*Invoice!I1841)+((E903-(E903*Invoice!I1841))*Invoice!J1841)</f>
        <v>0</v>
      </c>
      <c r="F904" s="81"/>
      <c r="G904" s="90">
        <f>E904/1.11</f>
        <v>0</v>
      </c>
      <c r="H904" s="91">
        <f>G904*11%</f>
        <v>0</v>
      </c>
      <c r="I904" s="91" t="e">
        <f>G904/B903</f>
        <v>#DIV/0!</v>
      </c>
      <c r="J904" s="104" t="e">
        <f>H904/B903</f>
        <v>#DIV/0!</v>
      </c>
    </row>
    <row r="905" spans="1:10" ht="12.75" customHeight="1" x14ac:dyDescent="0.25">
      <c r="A905" s="101"/>
      <c r="D905" s="81" t="s">
        <v>23</v>
      </c>
      <c r="E905" s="81">
        <f>E903-E904</f>
        <v>0</v>
      </c>
      <c r="F905" s="81"/>
      <c r="G905" s="82">
        <f>G903-G904</f>
        <v>0</v>
      </c>
      <c r="H905" s="82">
        <f>H903-H904</f>
        <v>0</v>
      </c>
      <c r="I905" s="82" t="e">
        <f>I903-I904</f>
        <v>#DIV/0!</v>
      </c>
      <c r="J905" s="105" t="e">
        <f>J903-J904</f>
        <v>#DIV/0!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1">
        <v>9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2"/>
    </row>
    <row r="909" spans="1:10" ht="12.75" customHeight="1" x14ac:dyDescent="0.25">
      <c r="A909" s="101"/>
      <c r="B909" s="80">
        <f>Invoice!B1842</f>
        <v>0</v>
      </c>
      <c r="C909" s="88">
        <f>Invoice!E1842</f>
        <v>0</v>
      </c>
      <c r="D909" s="89">
        <f>Invoice!H1842</f>
        <v>0</v>
      </c>
      <c r="E909" s="81">
        <f t="shared" si="65"/>
        <v>0</v>
      </c>
      <c r="F909" s="81"/>
      <c r="G909" s="82">
        <f t="shared" si="66"/>
        <v>0</v>
      </c>
      <c r="H909" s="83">
        <f t="shared" si="67"/>
        <v>0</v>
      </c>
      <c r="I909" s="83" t="e">
        <f t="shared" si="68"/>
        <v>#DIV/0!</v>
      </c>
      <c r="J909" s="103" t="e">
        <f t="shared" si="69"/>
        <v>#DIV/0!</v>
      </c>
    </row>
    <row r="910" spans="1:10" ht="12.75" customHeight="1" x14ac:dyDescent="0.25">
      <c r="A910" s="101"/>
      <c r="D910" s="81"/>
      <c r="E910" s="81">
        <f>(E909*Invoice!I1842)+((E909-(E909*Invoice!I1842))*Invoice!J1842)</f>
        <v>0</v>
      </c>
      <c r="F910" s="81"/>
      <c r="G910" s="90">
        <f>E910/1.11</f>
        <v>0</v>
      </c>
      <c r="H910" s="91">
        <f>G910*11%</f>
        <v>0</v>
      </c>
      <c r="I910" s="91" t="e">
        <f>G910/B909</f>
        <v>#DIV/0!</v>
      </c>
      <c r="J910" s="104" t="e">
        <f>H910/B909</f>
        <v>#DIV/0!</v>
      </c>
    </row>
    <row r="911" spans="1:10" ht="12.75" customHeight="1" x14ac:dyDescent="0.25">
      <c r="A911" s="101"/>
      <c r="D911" s="81" t="s">
        <v>23</v>
      </c>
      <c r="E911" s="81">
        <f>E909-E910</f>
        <v>0</v>
      </c>
      <c r="F911" s="81"/>
      <c r="G911" s="82">
        <f>G909-G910</f>
        <v>0</v>
      </c>
      <c r="H911" s="82">
        <f>H909-H910</f>
        <v>0</v>
      </c>
      <c r="I911" s="82" t="e">
        <f>I909-I910</f>
        <v>#DIV/0!</v>
      </c>
      <c r="J911" s="105" t="e">
        <f>J909-J910</f>
        <v>#DIV/0!</v>
      </c>
    </row>
    <row r="912" spans="1:10" ht="12.75" customHeight="1" x14ac:dyDescent="0.25">
      <c r="A912" s="101"/>
      <c r="D912" s="81"/>
      <c r="E912" s="81"/>
      <c r="F912" s="81"/>
      <c r="G912" s="82"/>
      <c r="H912" s="83">
        <f>G911+H911</f>
        <v>0</v>
      </c>
      <c r="I912" s="83"/>
      <c r="J912" s="103"/>
    </row>
    <row r="913" spans="1:10" ht="12.75" customHeight="1" x14ac:dyDescent="0.25">
      <c r="A913" s="101"/>
      <c r="B913" s="79"/>
      <c r="D913" s="81"/>
      <c r="E913" s="81"/>
      <c r="F913" s="81"/>
      <c r="G913" s="82"/>
      <c r="H913" s="83"/>
      <c r="I913" s="83"/>
      <c r="J913" s="103"/>
    </row>
    <row r="914" spans="1:10" ht="12.75" customHeight="1" x14ac:dyDescent="0.25">
      <c r="A914" s="101">
        <v>10</v>
      </c>
      <c r="B914" s="84" t="s">
        <v>20</v>
      </c>
      <c r="C914" s="84" t="s">
        <v>21</v>
      </c>
      <c r="D914" s="85" t="s">
        <v>22</v>
      </c>
      <c r="E914" s="85" t="s">
        <v>23</v>
      </c>
      <c r="F914" s="85"/>
      <c r="G914" s="86" t="s">
        <v>24</v>
      </c>
      <c r="H914" s="87" t="s">
        <v>25</v>
      </c>
      <c r="I914" s="87" t="s">
        <v>26</v>
      </c>
      <c r="J914" s="102"/>
    </row>
    <row r="915" spans="1:10" ht="12.75" customHeight="1" x14ac:dyDescent="0.25">
      <c r="A915" s="101"/>
      <c r="B915" s="80">
        <f>Invoice!B1843</f>
        <v>0</v>
      </c>
      <c r="C915" s="88">
        <f>Invoice!E1843</f>
        <v>0</v>
      </c>
      <c r="D915" s="89">
        <f>Invoice!H1843</f>
        <v>0</v>
      </c>
      <c r="E915" s="81">
        <f t="shared" si="65"/>
        <v>0</v>
      </c>
      <c r="F915" s="81"/>
      <c r="G915" s="82">
        <f t="shared" si="66"/>
        <v>0</v>
      </c>
      <c r="H915" s="83">
        <f t="shared" si="67"/>
        <v>0</v>
      </c>
      <c r="I915" s="83" t="e">
        <f t="shared" si="68"/>
        <v>#DIV/0!</v>
      </c>
      <c r="J915" s="103" t="e">
        <f t="shared" si="69"/>
        <v>#DIV/0!</v>
      </c>
    </row>
    <row r="916" spans="1:10" ht="12.75" customHeight="1" x14ac:dyDescent="0.25">
      <c r="A916" s="101"/>
      <c r="D916" s="81"/>
      <c r="E916" s="81">
        <f>(E915*Invoice!I1843)+((E915-(E915*Invoice!I1843))*Invoice!J1843)</f>
        <v>0</v>
      </c>
      <c r="F916" s="81"/>
      <c r="G916" s="90">
        <f>E916/1.11</f>
        <v>0</v>
      </c>
      <c r="H916" s="91">
        <f>G916*11%</f>
        <v>0</v>
      </c>
      <c r="I916" s="91" t="e">
        <f>G916/B915</f>
        <v>#DIV/0!</v>
      </c>
      <c r="J916" s="104" t="e">
        <f>H916/B915</f>
        <v>#DIV/0!</v>
      </c>
    </row>
    <row r="917" spans="1:10" ht="12.75" customHeight="1" x14ac:dyDescent="0.25">
      <c r="A917" s="101"/>
      <c r="D917" s="81" t="s">
        <v>23</v>
      </c>
      <c r="E917" s="81">
        <f>E915-E916</f>
        <v>0</v>
      </c>
      <c r="F917" s="81"/>
      <c r="G917" s="82">
        <f>G915-G916</f>
        <v>0</v>
      </c>
      <c r="H917" s="82">
        <f>H915-H916</f>
        <v>0</v>
      </c>
      <c r="I917" s="82" t="e">
        <f>I915-I916</f>
        <v>#DIV/0!</v>
      </c>
      <c r="J917" s="105" t="e">
        <f>J915-J916</f>
        <v>#DIV/0!</v>
      </c>
    </row>
    <row r="918" spans="1:10" ht="12.75" customHeight="1" x14ac:dyDescent="0.25">
      <c r="A918" s="101"/>
      <c r="D918" s="81"/>
      <c r="E918" s="81"/>
      <c r="F918" s="81"/>
      <c r="G918" s="82"/>
      <c r="H918" s="83">
        <f>G917+H917</f>
        <v>0</v>
      </c>
      <c r="I918" s="83"/>
      <c r="J918" s="103"/>
    </row>
    <row r="919" spans="1:10" ht="12.75" customHeight="1" x14ac:dyDescent="0.25">
      <c r="A919" s="101"/>
      <c r="B919" s="79"/>
      <c r="D919" s="81"/>
      <c r="E919" s="81"/>
      <c r="F919" s="81"/>
      <c r="G919" s="82"/>
      <c r="H919" s="83"/>
      <c r="I919" s="83"/>
      <c r="J919" s="103"/>
    </row>
    <row r="920" spans="1:10" ht="12.75" customHeight="1" x14ac:dyDescent="0.25">
      <c r="A920" s="101">
        <v>11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2"/>
    </row>
    <row r="921" spans="1:10" ht="12.75" customHeight="1" x14ac:dyDescent="0.25">
      <c r="A921" s="101"/>
      <c r="B921" s="80">
        <f>Invoice!B1844</f>
        <v>0</v>
      </c>
      <c r="C921" s="88">
        <f>Invoice!E1844</f>
        <v>0</v>
      </c>
      <c r="D921" s="89">
        <f>Invoice!H1844</f>
        <v>0</v>
      </c>
      <c r="E921" s="81">
        <f t="shared" si="65"/>
        <v>0</v>
      </c>
      <c r="F921" s="81"/>
      <c r="G921" s="82">
        <f t="shared" si="66"/>
        <v>0</v>
      </c>
      <c r="H921" s="83">
        <f t="shared" si="67"/>
        <v>0</v>
      </c>
      <c r="I921" s="83" t="e">
        <f t="shared" si="68"/>
        <v>#DIV/0!</v>
      </c>
      <c r="J921" s="103" t="e">
        <f t="shared" si="69"/>
        <v>#DIV/0!</v>
      </c>
    </row>
    <row r="922" spans="1:10" ht="12.75" customHeight="1" x14ac:dyDescent="0.25">
      <c r="A922" s="101"/>
      <c r="D922" s="81"/>
      <c r="E922" s="81">
        <f>(E921*Invoice!I1844)+((E921-(E921*Invoice!I1844))*Invoice!J1844)</f>
        <v>0</v>
      </c>
      <c r="F922" s="81"/>
      <c r="G922" s="90">
        <f>E922/1.11</f>
        <v>0</v>
      </c>
      <c r="H922" s="91">
        <f>G922*11%</f>
        <v>0</v>
      </c>
      <c r="I922" s="91" t="e">
        <f>G922/B921</f>
        <v>#DIV/0!</v>
      </c>
      <c r="J922" s="104" t="e">
        <f>H922/B921</f>
        <v>#DIV/0!</v>
      </c>
    </row>
    <row r="923" spans="1:10" ht="12.75" customHeight="1" x14ac:dyDescent="0.25">
      <c r="A923" s="101"/>
      <c r="D923" s="81" t="s">
        <v>23</v>
      </c>
      <c r="E923" s="81">
        <f>E921-E922</f>
        <v>0</v>
      </c>
      <c r="F923" s="81"/>
      <c r="G923" s="82">
        <f>G921-G922</f>
        <v>0</v>
      </c>
      <c r="H923" s="82">
        <f>H921-H922</f>
        <v>0</v>
      </c>
      <c r="I923" s="82" t="e">
        <f>I921-I922</f>
        <v>#DIV/0!</v>
      </c>
      <c r="J923" s="105" t="e">
        <f>J921-J922</f>
        <v>#DIV/0!</v>
      </c>
    </row>
    <row r="924" spans="1:10" ht="12.75" customHeight="1" x14ac:dyDescent="0.25">
      <c r="A924" s="101"/>
      <c r="D924" s="81"/>
      <c r="E924" s="81"/>
      <c r="F924" s="81"/>
      <c r="G924" s="82"/>
      <c r="H924" s="83">
        <f>G923+H923</f>
        <v>0</v>
      </c>
      <c r="I924" s="83"/>
      <c r="J924" s="103"/>
    </row>
    <row r="925" spans="1:10" ht="12.75" customHeight="1" x14ac:dyDescent="0.25">
      <c r="A925" s="101"/>
      <c r="B925" s="79"/>
      <c r="D925" s="81"/>
      <c r="E925" s="81"/>
      <c r="F925" s="81"/>
      <c r="G925" s="82"/>
      <c r="H925" s="83"/>
      <c r="I925" s="83"/>
      <c r="J925" s="103"/>
    </row>
    <row r="926" spans="1:10" ht="12.75" customHeight="1" x14ac:dyDescent="0.25">
      <c r="A926" s="101">
        <v>12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2"/>
    </row>
    <row r="927" spans="1:10" ht="12.75" customHeight="1" x14ac:dyDescent="0.25">
      <c r="A927" s="101"/>
      <c r="B927" s="80">
        <f>Invoice!B1845</f>
        <v>0</v>
      </c>
      <c r="C927" s="88">
        <f>Invoice!E1845</f>
        <v>0</v>
      </c>
      <c r="D927" s="89">
        <f>Invoice!H1845</f>
        <v>0</v>
      </c>
      <c r="E927" s="81">
        <f t="shared" si="65"/>
        <v>0</v>
      </c>
      <c r="F927" s="81"/>
      <c r="G927" s="82">
        <f t="shared" si="66"/>
        <v>0</v>
      </c>
      <c r="H927" s="83">
        <f t="shared" si="67"/>
        <v>0</v>
      </c>
      <c r="I927" s="83" t="e">
        <f t="shared" si="68"/>
        <v>#DIV/0!</v>
      </c>
      <c r="J927" s="103" t="e">
        <f t="shared" si="69"/>
        <v>#DIV/0!</v>
      </c>
    </row>
    <row r="928" spans="1:10" ht="12.75" customHeight="1" x14ac:dyDescent="0.25">
      <c r="A928" s="101"/>
      <c r="D928" s="81"/>
      <c r="E928" s="81">
        <f>(E927*Invoice!I1845)+((E927-(E927*Invoice!I1845))*Invoice!J1845)</f>
        <v>0</v>
      </c>
      <c r="F928" s="81"/>
      <c r="G928" s="90">
        <f>E928/1.11</f>
        <v>0</v>
      </c>
      <c r="H928" s="91">
        <f>G928*11%</f>
        <v>0</v>
      </c>
      <c r="I928" s="91" t="e">
        <f>G928/B927</f>
        <v>#DIV/0!</v>
      </c>
      <c r="J928" s="104" t="e">
        <f>H928/B927</f>
        <v>#DIV/0!</v>
      </c>
    </row>
    <row r="929" spans="1:10" ht="12.75" customHeight="1" x14ac:dyDescent="0.25">
      <c r="A929" s="101"/>
      <c r="D929" s="81" t="s">
        <v>23</v>
      </c>
      <c r="E929" s="81">
        <f>E927-E928</f>
        <v>0</v>
      </c>
      <c r="F929" s="81"/>
      <c r="G929" s="82">
        <f>G927-G928</f>
        <v>0</v>
      </c>
      <c r="H929" s="82">
        <f>H927-H928</f>
        <v>0</v>
      </c>
      <c r="I929" s="82" t="e">
        <f>I927-I928</f>
        <v>#DIV/0!</v>
      </c>
      <c r="J929" s="105" t="e">
        <f>J927-J928</f>
        <v>#DIV/0!</v>
      </c>
    </row>
    <row r="930" spans="1:10" ht="12.75" customHeight="1" x14ac:dyDescent="0.25">
      <c r="A930" s="101"/>
      <c r="D930" s="81"/>
      <c r="E930" s="81"/>
      <c r="F930" s="81"/>
      <c r="G930" s="82"/>
      <c r="H930" s="83">
        <f>G929+H929</f>
        <v>0</v>
      </c>
      <c r="I930" s="83"/>
      <c r="J930" s="103"/>
    </row>
    <row r="931" spans="1:10" ht="12.75" customHeight="1" x14ac:dyDescent="0.25">
      <c r="A931" s="101"/>
      <c r="B931" s="79"/>
      <c r="D931" s="81"/>
      <c r="E931" s="81"/>
      <c r="F931" s="81"/>
      <c r="G931" s="82"/>
      <c r="H931" s="83"/>
      <c r="I931" s="83"/>
      <c r="J931" s="103"/>
    </row>
    <row r="932" spans="1:10" ht="12.75" customHeight="1" x14ac:dyDescent="0.25">
      <c r="A932" s="101">
        <v>13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2"/>
    </row>
    <row r="933" spans="1:10" ht="12.75" customHeight="1" x14ac:dyDescent="0.25">
      <c r="A933" s="101"/>
      <c r="B933" s="80">
        <f>Invoice!B1846</f>
        <v>0</v>
      </c>
      <c r="C933" s="88">
        <f>Invoice!E1846</f>
        <v>0</v>
      </c>
      <c r="D933" s="89">
        <f>Invoice!H1846</f>
        <v>0</v>
      </c>
      <c r="E933" s="81">
        <f t="shared" si="65"/>
        <v>0</v>
      </c>
      <c r="F933" s="81"/>
      <c r="G933" s="82">
        <f t="shared" si="66"/>
        <v>0</v>
      </c>
      <c r="H933" s="83">
        <f t="shared" si="67"/>
        <v>0</v>
      </c>
      <c r="I933" s="83" t="e">
        <f t="shared" si="68"/>
        <v>#DIV/0!</v>
      </c>
      <c r="J933" s="103" t="e">
        <f t="shared" si="69"/>
        <v>#DIV/0!</v>
      </c>
    </row>
    <row r="934" spans="1:10" ht="12.75" customHeight="1" x14ac:dyDescent="0.25">
      <c r="A934" s="101"/>
      <c r="D934" s="81"/>
      <c r="E934" s="81">
        <f>(E933*Invoice!I1846)+((E933-(E933*Invoice!I1846))*Invoice!J1846)</f>
        <v>0</v>
      </c>
      <c r="F934" s="81"/>
      <c r="G934" s="90">
        <f>E934/1.11</f>
        <v>0</v>
      </c>
      <c r="H934" s="91">
        <f>G934*11%</f>
        <v>0</v>
      </c>
      <c r="I934" s="91" t="e">
        <f>G934/B933</f>
        <v>#DIV/0!</v>
      </c>
      <c r="J934" s="104" t="e">
        <f>H934/B933</f>
        <v>#DIV/0!</v>
      </c>
    </row>
    <row r="935" spans="1:10" ht="12.75" customHeight="1" x14ac:dyDescent="0.25">
      <c r="A935" s="101"/>
      <c r="D935" s="81" t="s">
        <v>23</v>
      </c>
      <c r="E935" s="81">
        <f>E933-E934</f>
        <v>0</v>
      </c>
      <c r="F935" s="81"/>
      <c r="G935" s="82">
        <f>G933-G934</f>
        <v>0</v>
      </c>
      <c r="H935" s="82">
        <f>H933-H934</f>
        <v>0</v>
      </c>
      <c r="I935" s="82" t="e">
        <f>I933-I934</f>
        <v>#DIV/0!</v>
      </c>
      <c r="J935" s="105" t="e">
        <f>J933-J934</f>
        <v>#DIV/0!</v>
      </c>
    </row>
    <row r="936" spans="1:10" ht="12.75" customHeight="1" x14ac:dyDescent="0.25">
      <c r="A936" s="101"/>
      <c r="D936" s="81"/>
      <c r="E936" s="81"/>
      <c r="F936" s="81"/>
      <c r="G936" s="82"/>
      <c r="H936" s="83">
        <f>G935+H935</f>
        <v>0</v>
      </c>
      <c r="I936" s="83"/>
      <c r="J936" s="103"/>
    </row>
    <row r="937" spans="1:10" ht="12.75" customHeight="1" x14ac:dyDescent="0.25">
      <c r="A937" s="101"/>
      <c r="B937" s="79"/>
      <c r="D937" s="81"/>
      <c r="E937" s="81"/>
      <c r="F937" s="81"/>
      <c r="G937" s="82"/>
      <c r="H937" s="83"/>
      <c r="I937" s="83"/>
      <c r="J937" s="103"/>
    </row>
    <row r="938" spans="1:10" ht="12.75" customHeight="1" x14ac:dyDescent="0.25">
      <c r="A938" s="101">
        <v>14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Invoice!B1847</f>
        <v>0</v>
      </c>
      <c r="C939" s="88">
        <f>Invoice!E1847</f>
        <v>0</v>
      </c>
      <c r="D939" s="89">
        <f>Invoice!H1847</f>
        <v>0</v>
      </c>
      <c r="E939" s="81">
        <f t="shared" si="65"/>
        <v>0</v>
      </c>
      <c r="F939" s="81"/>
      <c r="G939" s="82">
        <f t="shared" si="66"/>
        <v>0</v>
      </c>
      <c r="H939" s="83">
        <f t="shared" si="67"/>
        <v>0</v>
      </c>
      <c r="I939" s="83" t="e">
        <f t="shared" si="68"/>
        <v>#DIV/0!</v>
      </c>
      <c r="J939" s="103" t="e">
        <f t="shared" si="69"/>
        <v>#DIV/0!</v>
      </c>
    </row>
    <row r="940" spans="1:10" ht="12.75" customHeight="1" x14ac:dyDescent="0.25">
      <c r="A940" s="101"/>
      <c r="D940" s="81"/>
      <c r="E940" s="81">
        <f>(E939*Invoice!I1847)+((E939-(E939*Invoice!I1847))*Invoice!J1847)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15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Invoice!B1848</f>
        <v>0</v>
      </c>
      <c r="C945" s="88">
        <f>Invoice!E1848</f>
        <v>0</v>
      </c>
      <c r="D945" s="89">
        <f>Invoice!H1848</f>
        <v>0</v>
      </c>
      <c r="E945" s="81">
        <f t="shared" si="65"/>
        <v>0</v>
      </c>
      <c r="F945" s="81"/>
      <c r="G945" s="82">
        <f t="shared" si="66"/>
        <v>0</v>
      </c>
      <c r="H945" s="83">
        <f t="shared" si="67"/>
        <v>0</v>
      </c>
      <c r="I945" s="83" t="e">
        <f t="shared" si="68"/>
        <v>#DIV/0!</v>
      </c>
      <c r="J945" s="103" t="e">
        <f t="shared" si="69"/>
        <v>#DIV/0!</v>
      </c>
    </row>
    <row r="946" spans="1:10" ht="12.75" customHeight="1" x14ac:dyDescent="0.25">
      <c r="A946" s="101"/>
      <c r="D946" s="81"/>
      <c r="E946" s="81">
        <f>(E945*Invoice!I1848)+((E945-(E945*Invoice!I1848))*Invoice!J1848)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16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Invoice!B1849</f>
        <v>0</v>
      </c>
      <c r="C951" s="88">
        <f>Invoice!E1849</f>
        <v>0</v>
      </c>
      <c r="D951" s="89">
        <f>Invoice!H1849</f>
        <v>0</v>
      </c>
      <c r="E951" s="81">
        <f t="shared" si="65"/>
        <v>0</v>
      </c>
      <c r="F951" s="81"/>
      <c r="G951" s="82">
        <f t="shared" si="66"/>
        <v>0</v>
      </c>
      <c r="H951" s="83">
        <f t="shared" si="67"/>
        <v>0</v>
      </c>
      <c r="I951" s="83" t="e">
        <f t="shared" si="68"/>
        <v>#DIV/0!</v>
      </c>
      <c r="J951" s="103" t="e">
        <f t="shared" si="69"/>
        <v>#DIV/0!</v>
      </c>
    </row>
    <row r="952" spans="1:10" ht="12.75" customHeight="1" x14ac:dyDescent="0.25">
      <c r="A952" s="101"/>
      <c r="D952" s="81"/>
      <c r="E952" s="81">
        <f>(E951*Invoice!I1849)+((E951-(E951*Invoice!I1849))*Invoice!J1849)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C955" s="88"/>
      <c r="D955" s="89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6"/>
      <c r="B956" s="107"/>
      <c r="C956" s="107"/>
      <c r="D956" s="107"/>
      <c r="E956" s="107"/>
      <c r="F956" s="107"/>
      <c r="G956" s="108">
        <f>G863+G869+G875+G881+G887+G893+G899+G905+G911+G917+G923+G929+G935+G941+G947+G953</f>
        <v>4032094.5945945946</v>
      </c>
      <c r="H956" s="108">
        <f>H863+H869+H875+H881+H887+H893+H899+H905+H911+H917+H923+H929+H935+H941+H947+H953</f>
        <v>443530.40540540538</v>
      </c>
      <c r="I956" s="107"/>
      <c r="J956" s="109">
        <f>H864+H870+H876+H882+H888+H894+H900+H906+H912+H918+H924+H930+H936+H942+H948+H954</f>
        <v>4475625</v>
      </c>
    </row>
    <row r="958" spans="1:10" ht="12.75" customHeight="1" x14ac:dyDescent="0.25">
      <c r="A958" s="94" t="s">
        <v>1</v>
      </c>
      <c r="B958" s="95">
        <f>Invoice!E1940</f>
        <v>23050018</v>
      </c>
      <c r="C958" s="96"/>
      <c r="D958" s="97"/>
      <c r="E958" s="97"/>
      <c r="F958" s="97"/>
      <c r="G958" s="98"/>
      <c r="H958" s="99"/>
      <c r="I958" s="99"/>
      <c r="J958" s="100"/>
    </row>
    <row r="959" spans="1:10" ht="12.75" customHeight="1" x14ac:dyDescent="0.25">
      <c r="A959" s="101">
        <v>1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Invoice!B1948</f>
        <v>360</v>
      </c>
      <c r="C960" s="88" t="str">
        <f>Invoice!E1948</f>
        <v>CORRECTION FLUID KENKO KE-01</v>
      </c>
      <c r="D960" s="89">
        <f>Invoice!H1948</f>
        <v>54300</v>
      </c>
      <c r="E960" s="81">
        <f>D960*B960</f>
        <v>19548000</v>
      </c>
      <c r="F960" s="81"/>
      <c r="G960" s="82">
        <f>E960/1.11</f>
        <v>17610810.810810808</v>
      </c>
      <c r="H960" s="83">
        <f>G960*11%</f>
        <v>1937189.1891891889</v>
      </c>
      <c r="I960" s="83">
        <f>G960/B960</f>
        <v>48918.918918918913</v>
      </c>
      <c r="J960" s="103">
        <f>H960/B960</f>
        <v>5381.0810810810799</v>
      </c>
    </row>
    <row r="961" spans="1:10" ht="12.75" customHeight="1" x14ac:dyDescent="0.25">
      <c r="A961" s="101"/>
      <c r="D961" s="81"/>
      <c r="E961" s="81">
        <f>(E960*Invoice!I1948)+((E960-(E960*Invoice!I1948))*Invoice!J1948)</f>
        <v>2638980</v>
      </c>
      <c r="F961" s="81"/>
      <c r="G961" s="90">
        <f>E961/1.11</f>
        <v>2377459.4594594594</v>
      </c>
      <c r="H961" s="91">
        <f>G961*11%</f>
        <v>261520.54054054053</v>
      </c>
      <c r="I961" s="91">
        <f>G961/B960</f>
        <v>6604.0540540540542</v>
      </c>
      <c r="J961" s="104">
        <f>H961/B960</f>
        <v>726.44594594594594</v>
      </c>
    </row>
    <row r="962" spans="1:10" ht="12.75" customHeight="1" x14ac:dyDescent="0.25">
      <c r="A962" s="101"/>
      <c r="D962" s="81" t="s">
        <v>23</v>
      </c>
      <c r="E962" s="81">
        <f>E960-E961</f>
        <v>16909020</v>
      </c>
      <c r="F962" s="81"/>
      <c r="G962" s="82">
        <f>G960-G961</f>
        <v>15233351.351351349</v>
      </c>
      <c r="H962" s="82">
        <f>H960-H961</f>
        <v>1675668.6486486483</v>
      </c>
      <c r="I962" s="82">
        <f>I960-I961</f>
        <v>42314.86486486486</v>
      </c>
      <c r="J962" s="105">
        <f>J960-J961</f>
        <v>4654.6351351351341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16909019.999999996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2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Invoice!B1949</f>
        <v>144</v>
      </c>
      <c r="C966" s="88" t="str">
        <f>Invoice!E1949</f>
        <v>GEL PEN KENKO EASY GEL</v>
      </c>
      <c r="D966" s="89">
        <f>Invoice!H1949</f>
        <v>26100</v>
      </c>
      <c r="E966" s="81">
        <f t="shared" ref="E966:E1050" si="70">D966*B966</f>
        <v>3758400</v>
      </c>
      <c r="F966" s="81"/>
      <c r="G966" s="82">
        <f t="shared" ref="G966:G1050" si="71">E966/1.11</f>
        <v>3385945.9459459456</v>
      </c>
      <c r="H966" s="83">
        <f t="shared" ref="H966:H1050" si="72">G966*11%</f>
        <v>372454.05405405402</v>
      </c>
      <c r="I966" s="83">
        <f t="shared" ref="I966:I1050" si="73">G966/B966</f>
        <v>23513.51351351351</v>
      </c>
      <c r="J966" s="103">
        <f t="shared" ref="J966:J1050" si="74">H966/B966</f>
        <v>2586.4864864864862</v>
      </c>
    </row>
    <row r="967" spans="1:10" ht="12.75" customHeight="1" x14ac:dyDescent="0.25">
      <c r="A967" s="101"/>
      <c r="D967" s="81"/>
      <c r="E967" s="81">
        <f>(E966*Invoice!I1949)+((E966-(E966*Invoice!I1949))*Invoice!J1949)</f>
        <v>507384.00000000006</v>
      </c>
      <c r="F967" s="81"/>
      <c r="G967" s="90">
        <f>E967/1.11</f>
        <v>457102.70270270272</v>
      </c>
      <c r="H967" s="91">
        <f>G967*11%</f>
        <v>50281.2972972973</v>
      </c>
      <c r="I967" s="91">
        <f>G967/B966</f>
        <v>3174.3243243243246</v>
      </c>
      <c r="J967" s="104">
        <f>H967/B966</f>
        <v>349.17567567567568</v>
      </c>
    </row>
    <row r="968" spans="1:10" ht="12.75" customHeight="1" x14ac:dyDescent="0.25">
      <c r="A968" s="101"/>
      <c r="D968" s="81" t="s">
        <v>23</v>
      </c>
      <c r="E968" s="81">
        <f>E966-E967</f>
        <v>3251016</v>
      </c>
      <c r="F968" s="81"/>
      <c r="G968" s="82">
        <f>G966-G967</f>
        <v>2928843.2432432426</v>
      </c>
      <c r="H968" s="82">
        <f>H966-H967</f>
        <v>322172.75675675675</v>
      </c>
      <c r="I968" s="82">
        <f>I966-I967</f>
        <v>20339.189189189186</v>
      </c>
      <c r="J968" s="105">
        <f>J966-J967</f>
        <v>2237.3108108108104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3251015.9999999995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3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Invoice!B1950</f>
        <v>50</v>
      </c>
      <c r="C972" s="88" t="str">
        <f>Invoice!E1950</f>
        <v>STIP / PENGHAPUS JOYKO 526-B20 PUTIH</v>
      </c>
      <c r="D972" s="89">
        <f>Invoice!H1950</f>
        <v>34100</v>
      </c>
      <c r="E972" s="81">
        <f t="shared" si="70"/>
        <v>1705000</v>
      </c>
      <c r="F972" s="81"/>
      <c r="G972" s="82">
        <f t="shared" si="71"/>
        <v>1536036.036036036</v>
      </c>
      <c r="H972" s="83">
        <f t="shared" si="72"/>
        <v>168963.96396396396</v>
      </c>
      <c r="I972" s="83">
        <f t="shared" si="73"/>
        <v>30720.720720720721</v>
      </c>
      <c r="J972" s="103">
        <f t="shared" si="74"/>
        <v>3379.2792792792793</v>
      </c>
    </row>
    <row r="973" spans="1:10" ht="12.75" customHeight="1" x14ac:dyDescent="0.25">
      <c r="A973" s="101"/>
      <c r="D973" s="81"/>
      <c r="E973" s="81">
        <f>(E972*Invoice!I1950)+((E972-(E972*Invoice!I1950))*Invoice!J1950)</f>
        <v>230175.00000000003</v>
      </c>
      <c r="F973" s="81"/>
      <c r="G973" s="90">
        <f>E973/1.11</f>
        <v>207364.86486486488</v>
      </c>
      <c r="H973" s="91">
        <f>G973*11%</f>
        <v>22810.135135135137</v>
      </c>
      <c r="I973" s="91">
        <f>G973/B972</f>
        <v>4147.2972972972975</v>
      </c>
      <c r="J973" s="104">
        <f>H973/B972</f>
        <v>456.20270270270271</v>
      </c>
    </row>
    <row r="974" spans="1:10" ht="12.75" customHeight="1" x14ac:dyDescent="0.25">
      <c r="A974" s="101"/>
      <c r="D974" s="81" t="s">
        <v>23</v>
      </c>
      <c r="E974" s="81">
        <f>E972-E973</f>
        <v>1474825</v>
      </c>
      <c r="F974" s="81"/>
      <c r="G974" s="82">
        <f>G972-G973</f>
        <v>1328671.1711711711</v>
      </c>
      <c r="H974" s="82">
        <f>H972-H973</f>
        <v>146153.82882882882</v>
      </c>
      <c r="I974" s="82">
        <f>I972-I973</f>
        <v>26573.423423423425</v>
      </c>
      <c r="J974" s="105">
        <f>J972-J973</f>
        <v>2923.0765765765764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1474825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4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Invoice!B1951</f>
        <v>100</v>
      </c>
      <c r="C978" s="88" t="str">
        <f>Invoice!E1951</f>
        <v>STIP / PENGHAPUS JOYKO 526-B40P PUTIH</v>
      </c>
      <c r="D978" s="89">
        <f>Invoice!H1951</f>
        <v>28300</v>
      </c>
      <c r="E978" s="81">
        <f t="shared" si="70"/>
        <v>2830000</v>
      </c>
      <c r="F978" s="81"/>
      <c r="G978" s="82">
        <f t="shared" si="71"/>
        <v>2549549.5495495494</v>
      </c>
      <c r="H978" s="83">
        <f t="shared" si="72"/>
        <v>280450.45045045041</v>
      </c>
      <c r="I978" s="83">
        <f t="shared" si="73"/>
        <v>25495.495495495492</v>
      </c>
      <c r="J978" s="103">
        <f t="shared" si="74"/>
        <v>2804.504504504504</v>
      </c>
    </row>
    <row r="979" spans="1:10" ht="12.75" customHeight="1" x14ac:dyDescent="0.25">
      <c r="A979" s="101"/>
      <c r="D979" s="81"/>
      <c r="E979" s="81">
        <f>(E978*Invoice!I1951)+((E978-(E978*Invoice!I1951))*Invoice!J1951)</f>
        <v>382050</v>
      </c>
      <c r="F979" s="81"/>
      <c r="G979" s="90">
        <f>E979/1.11</f>
        <v>344189.18918918917</v>
      </c>
      <c r="H979" s="91">
        <f>G979*11%</f>
        <v>37860.810810810806</v>
      </c>
      <c r="I979" s="91">
        <f>G979/B978</f>
        <v>3441.8918918918916</v>
      </c>
      <c r="J979" s="104">
        <f>H979/B978</f>
        <v>378.60810810810807</v>
      </c>
    </row>
    <row r="980" spans="1:10" ht="12.75" customHeight="1" x14ac:dyDescent="0.25">
      <c r="A980" s="101"/>
      <c r="D980" s="81" t="s">
        <v>23</v>
      </c>
      <c r="E980" s="81">
        <f>E978-E979</f>
        <v>2447950</v>
      </c>
      <c r="F980" s="81"/>
      <c r="G980" s="82">
        <f>G978-G979</f>
        <v>2205360.3603603602</v>
      </c>
      <c r="H980" s="82">
        <f>H978-H979</f>
        <v>242589.63963963962</v>
      </c>
      <c r="I980" s="82">
        <f>I978-I979</f>
        <v>22053.603603603602</v>
      </c>
      <c r="J980" s="105">
        <f>J978-J979</f>
        <v>2425.8963963963961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2447950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5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Invoice!B1952</f>
        <v>30</v>
      </c>
      <c r="C984" s="88" t="str">
        <f>Invoice!E1952</f>
        <v>CUTTER 9 MM KENKO A-300 (KECIL)</v>
      </c>
      <c r="D984" s="89">
        <f>Invoice!H1952</f>
        <v>57000</v>
      </c>
      <c r="E984" s="81">
        <f t="shared" si="70"/>
        <v>1710000</v>
      </c>
      <c r="F984" s="81"/>
      <c r="G984" s="82">
        <f t="shared" si="71"/>
        <v>1540540.5405405404</v>
      </c>
      <c r="H984" s="83">
        <f t="shared" si="72"/>
        <v>169459.45945945944</v>
      </c>
      <c r="I984" s="83">
        <f t="shared" si="73"/>
        <v>51351.351351351346</v>
      </c>
      <c r="J984" s="103">
        <f t="shared" si="74"/>
        <v>5648.6486486486483</v>
      </c>
    </row>
    <row r="985" spans="1:10" ht="12.75" customHeight="1" x14ac:dyDescent="0.25">
      <c r="A985" s="101"/>
      <c r="D985" s="81"/>
      <c r="E985" s="81">
        <f>(E984*Invoice!I1952)+((E984-(E984*Invoice!I1952))*Invoice!J1952)</f>
        <v>230850.00000000003</v>
      </c>
      <c r="F985" s="81"/>
      <c r="G985" s="90">
        <f>E985/1.11</f>
        <v>207972.97297297299</v>
      </c>
      <c r="H985" s="91">
        <f>G985*11%</f>
        <v>22877.02702702703</v>
      </c>
      <c r="I985" s="91">
        <f>G985/B984</f>
        <v>6932.4324324324325</v>
      </c>
      <c r="J985" s="104">
        <f>H985/B984</f>
        <v>762.56756756756772</v>
      </c>
    </row>
    <row r="986" spans="1:10" ht="12.75" customHeight="1" x14ac:dyDescent="0.25">
      <c r="A986" s="101"/>
      <c r="D986" s="81" t="s">
        <v>23</v>
      </c>
      <c r="E986" s="81">
        <f>E984-E985</f>
        <v>1479150</v>
      </c>
      <c r="F986" s="81"/>
      <c r="G986" s="82">
        <f>G984-G985</f>
        <v>1332567.5675675673</v>
      </c>
      <c r="H986" s="82">
        <f>H984-H985</f>
        <v>146582.4324324324</v>
      </c>
      <c r="I986" s="82">
        <f>I984-I985</f>
        <v>44418.918918918913</v>
      </c>
      <c r="J986" s="105">
        <f>J984-J985</f>
        <v>4886.0810810810808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1479149.9999999998</v>
      </c>
      <c r="I987" s="83"/>
      <c r="J987" s="103"/>
    </row>
    <row r="988" spans="1:10" ht="12.75" customHeight="1" x14ac:dyDescent="0.25">
      <c r="A988" s="101"/>
      <c r="B988" s="79"/>
      <c r="D988" s="81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1">
        <v>6</v>
      </c>
      <c r="B989" s="84" t="s">
        <v>20</v>
      </c>
      <c r="C989" s="84" t="s">
        <v>21</v>
      </c>
      <c r="D989" s="85" t="s">
        <v>22</v>
      </c>
      <c r="E989" s="85" t="s">
        <v>23</v>
      </c>
      <c r="F989" s="85"/>
      <c r="G989" s="86" t="s">
        <v>24</v>
      </c>
      <c r="H989" s="87" t="s">
        <v>25</v>
      </c>
      <c r="I989" s="87" t="s">
        <v>26</v>
      </c>
      <c r="J989" s="102"/>
    </row>
    <row r="990" spans="1:10" ht="12.75" customHeight="1" x14ac:dyDescent="0.25">
      <c r="A990" s="101"/>
      <c r="B990" s="80">
        <f>Invoice!B1953</f>
        <v>0</v>
      </c>
      <c r="C990" s="88">
        <f>Invoice!E1953</f>
        <v>0</v>
      </c>
      <c r="D990" s="89">
        <f>Invoice!H1953</f>
        <v>0</v>
      </c>
      <c r="E990" s="81">
        <f t="shared" si="70"/>
        <v>0</v>
      </c>
      <c r="F990" s="81"/>
      <c r="G990" s="82">
        <f t="shared" si="71"/>
        <v>0</v>
      </c>
      <c r="H990" s="83">
        <f t="shared" si="72"/>
        <v>0</v>
      </c>
      <c r="I990" s="83" t="e">
        <f t="shared" si="73"/>
        <v>#DIV/0!</v>
      </c>
      <c r="J990" s="103" t="e">
        <f t="shared" si="74"/>
        <v>#DIV/0!</v>
      </c>
    </row>
    <row r="991" spans="1:10" ht="12.75" customHeight="1" x14ac:dyDescent="0.25">
      <c r="A991" s="101"/>
      <c r="D991" s="81"/>
      <c r="E991" s="81">
        <f>(E990*Invoice!I1953)+((E990-(E990*Invoice!I1953))*Invoice!J1953)</f>
        <v>0</v>
      </c>
      <c r="F991" s="81"/>
      <c r="G991" s="90">
        <f>E991/1.11</f>
        <v>0</v>
      </c>
      <c r="H991" s="91">
        <f>G991*11%</f>
        <v>0</v>
      </c>
      <c r="I991" s="91" t="e">
        <f>G991/B990</f>
        <v>#DIV/0!</v>
      </c>
      <c r="J991" s="104" t="e">
        <f>H991/B990</f>
        <v>#DIV/0!</v>
      </c>
    </row>
    <row r="992" spans="1:10" ht="12.75" customHeight="1" x14ac:dyDescent="0.25">
      <c r="A992" s="101"/>
      <c r="D992" s="81" t="s">
        <v>23</v>
      </c>
      <c r="E992" s="81">
        <f>E990-E991</f>
        <v>0</v>
      </c>
      <c r="F992" s="81"/>
      <c r="G992" s="82">
        <f>G990-G991</f>
        <v>0</v>
      </c>
      <c r="H992" s="82">
        <f>H990-H991</f>
        <v>0</v>
      </c>
      <c r="I992" s="82" t="e">
        <f>I990-I991</f>
        <v>#DIV/0!</v>
      </c>
      <c r="J992" s="105" t="e">
        <f>J990-J991</f>
        <v>#DIV/0!</v>
      </c>
    </row>
    <row r="993" spans="1:10" ht="12.75" customHeight="1" x14ac:dyDescent="0.25">
      <c r="A993" s="101"/>
      <c r="D993" s="81"/>
      <c r="E993" s="81"/>
      <c r="F993" s="81"/>
      <c r="G993" s="82"/>
      <c r="H993" s="83">
        <f>G992+H992</f>
        <v>0</v>
      </c>
      <c r="I993" s="83"/>
      <c r="J993" s="103"/>
    </row>
    <row r="994" spans="1:10" ht="12.75" customHeight="1" x14ac:dyDescent="0.25">
      <c r="A994" s="101"/>
      <c r="B994" s="79"/>
      <c r="D994" s="81"/>
      <c r="E994" s="81"/>
      <c r="F994" s="81"/>
      <c r="G994" s="82"/>
      <c r="H994" s="83"/>
      <c r="I994" s="83"/>
      <c r="J994" s="103"/>
    </row>
    <row r="995" spans="1:10" ht="12.75" customHeight="1" x14ac:dyDescent="0.25">
      <c r="A995" s="101">
        <v>7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2"/>
    </row>
    <row r="996" spans="1:10" ht="12.75" customHeight="1" x14ac:dyDescent="0.25">
      <c r="A996" s="101"/>
      <c r="B996" s="80">
        <f>Invoice!B1954</f>
        <v>0</v>
      </c>
      <c r="C996" s="88">
        <f>Invoice!E1954</f>
        <v>0</v>
      </c>
      <c r="D996" s="89">
        <f>Invoice!H1954</f>
        <v>0</v>
      </c>
      <c r="E996" s="81">
        <f t="shared" si="70"/>
        <v>0</v>
      </c>
      <c r="F996" s="81"/>
      <c r="G996" s="82">
        <f t="shared" si="71"/>
        <v>0</v>
      </c>
      <c r="H996" s="83">
        <f t="shared" si="72"/>
        <v>0</v>
      </c>
      <c r="I996" s="83" t="e">
        <f t="shared" si="73"/>
        <v>#DIV/0!</v>
      </c>
      <c r="J996" s="103" t="e">
        <f t="shared" si="74"/>
        <v>#DIV/0!</v>
      </c>
    </row>
    <row r="997" spans="1:10" ht="12.75" customHeight="1" x14ac:dyDescent="0.25">
      <c r="A997" s="101"/>
      <c r="D997" s="81"/>
      <c r="E997" s="81">
        <f>(E996*Invoice!I1954)+((E996-(E996*Invoice!I1954))*Invoice!J1954)</f>
        <v>0</v>
      </c>
      <c r="F997" s="81"/>
      <c r="G997" s="90">
        <f>E997/1.11</f>
        <v>0</v>
      </c>
      <c r="H997" s="91">
        <f>G997*11%</f>
        <v>0</v>
      </c>
      <c r="I997" s="91" t="e">
        <f>G997/B996</f>
        <v>#DIV/0!</v>
      </c>
      <c r="J997" s="104" t="e">
        <f>H997/B996</f>
        <v>#DIV/0!</v>
      </c>
    </row>
    <row r="998" spans="1:10" ht="12.75" customHeight="1" x14ac:dyDescent="0.25">
      <c r="A998" s="101"/>
      <c r="D998" s="81" t="s">
        <v>23</v>
      </c>
      <c r="E998" s="81">
        <f>E996-E997</f>
        <v>0</v>
      </c>
      <c r="F998" s="81"/>
      <c r="G998" s="82">
        <f>G996-G997</f>
        <v>0</v>
      </c>
      <c r="H998" s="82">
        <f>H996-H997</f>
        <v>0</v>
      </c>
      <c r="I998" s="82" t="e">
        <f>I996-I997</f>
        <v>#DIV/0!</v>
      </c>
      <c r="J998" s="105" t="e">
        <f>J996-J997</f>
        <v>#DIV/0!</v>
      </c>
    </row>
    <row r="999" spans="1:10" ht="12.75" customHeight="1" x14ac:dyDescent="0.25">
      <c r="A999" s="101"/>
      <c r="D999" s="81"/>
      <c r="E999" s="81"/>
      <c r="F999" s="81"/>
      <c r="G999" s="82"/>
      <c r="H999" s="83">
        <f>G998+H998</f>
        <v>0</v>
      </c>
      <c r="I999" s="83"/>
      <c r="J999" s="103"/>
    </row>
    <row r="1000" spans="1:10" ht="12.75" customHeight="1" x14ac:dyDescent="0.25">
      <c r="A1000" s="101"/>
      <c r="B1000" s="79"/>
      <c r="D1000" s="81"/>
      <c r="E1000" s="81"/>
      <c r="F1000" s="81"/>
      <c r="G1000" s="82"/>
      <c r="H1000" s="83"/>
      <c r="I1000" s="83"/>
      <c r="J1000" s="103"/>
    </row>
    <row r="1001" spans="1:10" ht="12.75" customHeight="1" x14ac:dyDescent="0.25">
      <c r="A1001" s="101">
        <v>8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Invoice!B1955</f>
        <v>0</v>
      </c>
      <c r="C1002" s="88">
        <f>Invoice!E1955</f>
        <v>0</v>
      </c>
      <c r="D1002" s="89">
        <f>Invoice!H1955</f>
        <v>0</v>
      </c>
      <c r="E1002" s="81">
        <f t="shared" si="70"/>
        <v>0</v>
      </c>
      <c r="F1002" s="81"/>
      <c r="G1002" s="82">
        <f t="shared" si="71"/>
        <v>0</v>
      </c>
      <c r="H1002" s="83">
        <f t="shared" si="72"/>
        <v>0</v>
      </c>
      <c r="I1002" s="83" t="e">
        <f t="shared" si="73"/>
        <v>#DIV/0!</v>
      </c>
      <c r="J1002" s="103" t="e">
        <f t="shared" si="74"/>
        <v>#DIV/0!</v>
      </c>
    </row>
    <row r="1003" spans="1:10" ht="12.75" customHeight="1" x14ac:dyDescent="0.25">
      <c r="A1003" s="101"/>
      <c r="D1003" s="81"/>
      <c r="E1003" s="81">
        <f>(E1002*Invoice!I1955)+((E1002-(E1002*Invoice!I1955))*Invoice!J1955)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B1006" s="79"/>
      <c r="D1006" s="81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1">
        <v>9</v>
      </c>
      <c r="B1007" s="84" t="s">
        <v>20</v>
      </c>
      <c r="C1007" s="84" t="s">
        <v>21</v>
      </c>
      <c r="D1007" s="85" t="s">
        <v>22</v>
      </c>
      <c r="E1007" s="85" t="s">
        <v>23</v>
      </c>
      <c r="F1007" s="85"/>
      <c r="G1007" s="86" t="s">
        <v>24</v>
      </c>
      <c r="H1007" s="87" t="s">
        <v>25</v>
      </c>
      <c r="I1007" s="87" t="s">
        <v>26</v>
      </c>
      <c r="J1007" s="102"/>
    </row>
    <row r="1008" spans="1:10" ht="12.75" customHeight="1" x14ac:dyDescent="0.25">
      <c r="A1008" s="101"/>
      <c r="B1008" s="80">
        <f>Invoice!B1956</f>
        <v>0</v>
      </c>
      <c r="C1008" s="88">
        <f>Invoice!E1956</f>
        <v>0</v>
      </c>
      <c r="D1008" s="89">
        <f>Invoice!H1956</f>
        <v>0</v>
      </c>
      <c r="E1008" s="81">
        <f t="shared" si="70"/>
        <v>0</v>
      </c>
      <c r="F1008" s="81"/>
      <c r="G1008" s="82">
        <f t="shared" si="71"/>
        <v>0</v>
      </c>
      <c r="H1008" s="83">
        <f t="shared" si="72"/>
        <v>0</v>
      </c>
      <c r="I1008" s="83" t="e">
        <f t="shared" si="73"/>
        <v>#DIV/0!</v>
      </c>
      <c r="J1008" s="103" t="e">
        <f t="shared" si="74"/>
        <v>#DIV/0!</v>
      </c>
    </row>
    <row r="1009" spans="1:10" ht="12.75" customHeight="1" x14ac:dyDescent="0.25">
      <c r="A1009" s="101"/>
      <c r="D1009" s="81"/>
      <c r="E1009" s="81">
        <f>(E1008*Invoice!I1956)+((E1008-(E1008*Invoice!I1956))*Invoice!J1956)</f>
        <v>0</v>
      </c>
      <c r="F1009" s="81"/>
      <c r="G1009" s="90">
        <f>E1009/1.11</f>
        <v>0</v>
      </c>
      <c r="H1009" s="91">
        <f>G1009*11%</f>
        <v>0</v>
      </c>
      <c r="I1009" s="91" t="e">
        <f>G1009/B1008</f>
        <v>#DIV/0!</v>
      </c>
      <c r="J1009" s="104" t="e">
        <f>H1009/B1008</f>
        <v>#DIV/0!</v>
      </c>
    </row>
    <row r="1010" spans="1:10" ht="12.75" customHeight="1" x14ac:dyDescent="0.25">
      <c r="A1010" s="101"/>
      <c r="D1010" s="81" t="s">
        <v>23</v>
      </c>
      <c r="E1010" s="81">
        <f>E1008-E1009</f>
        <v>0</v>
      </c>
      <c r="F1010" s="81"/>
      <c r="G1010" s="82">
        <f>G1008-G1009</f>
        <v>0</v>
      </c>
      <c r="H1010" s="82">
        <f>H1008-H1009</f>
        <v>0</v>
      </c>
      <c r="I1010" s="82" t="e">
        <f>I1008-I1009</f>
        <v>#DIV/0!</v>
      </c>
      <c r="J1010" s="105" t="e">
        <f>J1008-J1009</f>
        <v>#DIV/0!</v>
      </c>
    </row>
    <row r="1011" spans="1:10" ht="12.75" customHeight="1" x14ac:dyDescent="0.25">
      <c r="A1011" s="101"/>
      <c r="D1011" s="81"/>
      <c r="E1011" s="81"/>
      <c r="F1011" s="81"/>
      <c r="G1011" s="82"/>
      <c r="H1011" s="83">
        <f>G1010+H1010</f>
        <v>0</v>
      </c>
      <c r="I1011" s="83"/>
      <c r="J1011" s="103"/>
    </row>
    <row r="1012" spans="1:10" ht="12.75" customHeight="1" x14ac:dyDescent="0.25">
      <c r="A1012" s="101"/>
      <c r="B1012" s="79"/>
      <c r="D1012" s="81"/>
      <c r="E1012" s="81"/>
      <c r="F1012" s="81"/>
      <c r="G1012" s="82"/>
      <c r="H1012" s="83"/>
      <c r="I1012" s="83"/>
      <c r="J1012" s="103"/>
    </row>
    <row r="1013" spans="1:10" ht="12.75" customHeight="1" x14ac:dyDescent="0.25">
      <c r="A1013" s="101">
        <v>10</v>
      </c>
      <c r="B1013" s="84" t="s">
        <v>20</v>
      </c>
      <c r="C1013" s="84" t="s">
        <v>21</v>
      </c>
      <c r="D1013" s="85" t="s">
        <v>22</v>
      </c>
      <c r="E1013" s="85" t="s">
        <v>23</v>
      </c>
      <c r="F1013" s="85"/>
      <c r="G1013" s="86" t="s">
        <v>24</v>
      </c>
      <c r="H1013" s="87" t="s">
        <v>25</v>
      </c>
      <c r="I1013" s="87" t="s">
        <v>26</v>
      </c>
      <c r="J1013" s="102"/>
    </row>
    <row r="1014" spans="1:10" ht="12.75" customHeight="1" x14ac:dyDescent="0.25">
      <c r="A1014" s="101"/>
      <c r="B1014" s="80">
        <f>Invoice!B1957</f>
        <v>0</v>
      </c>
      <c r="C1014" s="88">
        <f>Invoice!E1957</f>
        <v>0</v>
      </c>
      <c r="D1014" s="89">
        <f>Invoice!H1957</f>
        <v>0</v>
      </c>
      <c r="E1014" s="81">
        <f t="shared" si="70"/>
        <v>0</v>
      </c>
      <c r="F1014" s="81"/>
      <c r="G1014" s="82">
        <f t="shared" si="71"/>
        <v>0</v>
      </c>
      <c r="H1014" s="83">
        <f t="shared" si="72"/>
        <v>0</v>
      </c>
      <c r="I1014" s="83" t="e">
        <f t="shared" si="73"/>
        <v>#DIV/0!</v>
      </c>
      <c r="J1014" s="103" t="e">
        <f t="shared" si="74"/>
        <v>#DIV/0!</v>
      </c>
    </row>
    <row r="1015" spans="1:10" ht="12.75" customHeight="1" x14ac:dyDescent="0.25">
      <c r="A1015" s="101"/>
      <c r="D1015" s="81"/>
      <c r="E1015" s="81">
        <f>(E1014*Invoice!I1957)+((E1014-(E1014*Invoice!I1957))*Invoice!J1957)</f>
        <v>0</v>
      </c>
      <c r="F1015" s="81"/>
      <c r="G1015" s="90">
        <f>E1015/1.11</f>
        <v>0</v>
      </c>
      <c r="H1015" s="91">
        <f>G1015*11%</f>
        <v>0</v>
      </c>
      <c r="I1015" s="91" t="e">
        <f>G1015/B1014</f>
        <v>#DIV/0!</v>
      </c>
      <c r="J1015" s="104" t="e">
        <f>H1015/B1014</f>
        <v>#DIV/0!</v>
      </c>
    </row>
    <row r="1016" spans="1:10" ht="12.75" customHeight="1" x14ac:dyDescent="0.25">
      <c r="A1016" s="101"/>
      <c r="D1016" s="81" t="s">
        <v>23</v>
      </c>
      <c r="E1016" s="81">
        <f>E1014-E1015</f>
        <v>0</v>
      </c>
      <c r="F1016" s="81"/>
      <c r="G1016" s="82">
        <f>G1014-G1015</f>
        <v>0</v>
      </c>
      <c r="H1016" s="82">
        <f>H1014-H1015</f>
        <v>0</v>
      </c>
      <c r="I1016" s="82" t="e">
        <f>I1014-I1015</f>
        <v>#DIV/0!</v>
      </c>
      <c r="J1016" s="105" t="e">
        <f>J1014-J1015</f>
        <v>#DIV/0!</v>
      </c>
    </row>
    <row r="1017" spans="1:10" ht="12.75" customHeight="1" x14ac:dyDescent="0.25">
      <c r="A1017" s="101"/>
      <c r="D1017" s="81"/>
      <c r="E1017" s="81"/>
      <c r="F1017" s="81"/>
      <c r="G1017" s="82"/>
      <c r="H1017" s="83">
        <f>G1016+H1016</f>
        <v>0</v>
      </c>
      <c r="I1017" s="83"/>
      <c r="J1017" s="103"/>
    </row>
    <row r="1018" spans="1:10" ht="12.75" customHeight="1" x14ac:dyDescent="0.25">
      <c r="A1018" s="101"/>
      <c r="B1018" s="79"/>
      <c r="D1018" s="81"/>
      <c r="E1018" s="81"/>
      <c r="F1018" s="81"/>
      <c r="G1018" s="82"/>
      <c r="H1018" s="83"/>
      <c r="I1018" s="83"/>
      <c r="J1018" s="103"/>
    </row>
    <row r="1019" spans="1:10" ht="12.75" customHeight="1" x14ac:dyDescent="0.25">
      <c r="A1019" s="101">
        <v>11</v>
      </c>
      <c r="B1019" s="84" t="s">
        <v>20</v>
      </c>
      <c r="C1019" s="84" t="s">
        <v>21</v>
      </c>
      <c r="D1019" s="85" t="s">
        <v>22</v>
      </c>
      <c r="E1019" s="85" t="s">
        <v>23</v>
      </c>
      <c r="F1019" s="85"/>
      <c r="G1019" s="86" t="s">
        <v>24</v>
      </c>
      <c r="H1019" s="87" t="s">
        <v>25</v>
      </c>
      <c r="I1019" s="87" t="s">
        <v>26</v>
      </c>
      <c r="J1019" s="102"/>
    </row>
    <row r="1020" spans="1:10" ht="12.75" customHeight="1" x14ac:dyDescent="0.25">
      <c r="A1020" s="101"/>
      <c r="B1020" s="80">
        <f>Invoice!B1958</f>
        <v>0</v>
      </c>
      <c r="C1020" s="88">
        <f>Invoice!E1958</f>
        <v>0</v>
      </c>
      <c r="D1020" s="89">
        <f>Invoice!H1958</f>
        <v>0</v>
      </c>
      <c r="E1020" s="81">
        <f t="shared" si="70"/>
        <v>0</v>
      </c>
      <c r="F1020" s="81"/>
      <c r="G1020" s="82">
        <f t="shared" si="71"/>
        <v>0</v>
      </c>
      <c r="H1020" s="83">
        <f t="shared" si="72"/>
        <v>0</v>
      </c>
      <c r="I1020" s="83" t="e">
        <f t="shared" si="73"/>
        <v>#DIV/0!</v>
      </c>
      <c r="J1020" s="103" t="e">
        <f t="shared" si="74"/>
        <v>#DIV/0!</v>
      </c>
    </row>
    <row r="1021" spans="1:10" ht="12.75" customHeight="1" x14ac:dyDescent="0.25">
      <c r="A1021" s="101"/>
      <c r="D1021" s="81"/>
      <c r="E1021" s="81">
        <f>(E1020*Invoice!I1958)+((E1020-(E1020*Invoice!I1958))*Invoice!J1958)</f>
        <v>0</v>
      </c>
      <c r="F1021" s="81"/>
      <c r="G1021" s="90">
        <f>E1021/1.11</f>
        <v>0</v>
      </c>
      <c r="H1021" s="91">
        <f>G1021*11%</f>
        <v>0</v>
      </c>
      <c r="I1021" s="91" t="e">
        <f>G1021/B1020</f>
        <v>#DIV/0!</v>
      </c>
      <c r="J1021" s="104" t="e">
        <f>H1021/B1020</f>
        <v>#DIV/0!</v>
      </c>
    </row>
    <row r="1022" spans="1:10" ht="12.75" customHeight="1" x14ac:dyDescent="0.25">
      <c r="A1022" s="101"/>
      <c r="D1022" s="81" t="s">
        <v>23</v>
      </c>
      <c r="E1022" s="81">
        <f>E1020-E1021</f>
        <v>0</v>
      </c>
      <c r="F1022" s="81"/>
      <c r="G1022" s="82">
        <f>G1020-G1021</f>
        <v>0</v>
      </c>
      <c r="H1022" s="82">
        <f>H1020-H1021</f>
        <v>0</v>
      </c>
      <c r="I1022" s="82" t="e">
        <f>I1020-I1021</f>
        <v>#DIV/0!</v>
      </c>
      <c r="J1022" s="105" t="e">
        <f>J1020-J1021</f>
        <v>#DIV/0!</v>
      </c>
    </row>
    <row r="1023" spans="1:10" ht="12.75" customHeight="1" x14ac:dyDescent="0.25">
      <c r="A1023" s="101"/>
      <c r="D1023" s="81"/>
      <c r="E1023" s="81"/>
      <c r="F1023" s="81"/>
      <c r="G1023" s="82"/>
      <c r="H1023" s="83">
        <f>G1022+H1022</f>
        <v>0</v>
      </c>
      <c r="I1023" s="83"/>
      <c r="J1023" s="103"/>
    </row>
    <row r="1024" spans="1:10" ht="12.75" customHeight="1" x14ac:dyDescent="0.25">
      <c r="A1024" s="101"/>
      <c r="B1024" s="79"/>
      <c r="D1024" s="81"/>
      <c r="E1024" s="81"/>
      <c r="F1024" s="81"/>
      <c r="G1024" s="82"/>
      <c r="H1024" s="83"/>
      <c r="I1024" s="83"/>
      <c r="J1024" s="103"/>
    </row>
    <row r="1025" spans="1:10" ht="12.75" customHeight="1" x14ac:dyDescent="0.25">
      <c r="A1025" s="101">
        <v>12</v>
      </c>
      <c r="B1025" s="84" t="s">
        <v>20</v>
      </c>
      <c r="C1025" s="84" t="s">
        <v>21</v>
      </c>
      <c r="D1025" s="85" t="s">
        <v>22</v>
      </c>
      <c r="E1025" s="85" t="s">
        <v>23</v>
      </c>
      <c r="F1025" s="85"/>
      <c r="G1025" s="86" t="s">
        <v>24</v>
      </c>
      <c r="H1025" s="87" t="s">
        <v>25</v>
      </c>
      <c r="I1025" s="87" t="s">
        <v>26</v>
      </c>
      <c r="J1025" s="102"/>
    </row>
    <row r="1026" spans="1:10" ht="12.75" customHeight="1" x14ac:dyDescent="0.25">
      <c r="A1026" s="101"/>
      <c r="B1026" s="80">
        <f>Invoice!B1959</f>
        <v>0</v>
      </c>
      <c r="C1026" s="88">
        <f>Invoice!E1959</f>
        <v>0</v>
      </c>
      <c r="D1026" s="89">
        <f>Invoice!H1959</f>
        <v>0</v>
      </c>
      <c r="E1026" s="81">
        <f t="shared" si="70"/>
        <v>0</v>
      </c>
      <c r="F1026" s="81"/>
      <c r="G1026" s="82">
        <f t="shared" si="71"/>
        <v>0</v>
      </c>
      <c r="H1026" s="83">
        <f t="shared" si="72"/>
        <v>0</v>
      </c>
      <c r="I1026" s="83" t="e">
        <f t="shared" si="73"/>
        <v>#DIV/0!</v>
      </c>
      <c r="J1026" s="103" t="e">
        <f t="shared" si="74"/>
        <v>#DIV/0!</v>
      </c>
    </row>
    <row r="1027" spans="1:10" ht="12.75" customHeight="1" x14ac:dyDescent="0.25">
      <c r="A1027" s="101"/>
      <c r="D1027" s="81"/>
      <c r="E1027" s="81">
        <f>(E1026*Invoice!I1959)+((E1026-(E1026*Invoice!I1959))*Invoice!J1959)</f>
        <v>0</v>
      </c>
      <c r="F1027" s="81"/>
      <c r="G1027" s="90">
        <f>E1027/1.11</f>
        <v>0</v>
      </c>
      <c r="H1027" s="91">
        <f>G1027*11%</f>
        <v>0</v>
      </c>
      <c r="I1027" s="91" t="e">
        <f>G1027/B1026</f>
        <v>#DIV/0!</v>
      </c>
      <c r="J1027" s="104" t="e">
        <f>H1027/B1026</f>
        <v>#DIV/0!</v>
      </c>
    </row>
    <row r="1028" spans="1:10" ht="12.75" customHeight="1" x14ac:dyDescent="0.25">
      <c r="A1028" s="101"/>
      <c r="D1028" s="81" t="s">
        <v>23</v>
      </c>
      <c r="E1028" s="81">
        <f>E1026-E1027</f>
        <v>0</v>
      </c>
      <c r="F1028" s="81"/>
      <c r="G1028" s="82">
        <f>G1026-G1027</f>
        <v>0</v>
      </c>
      <c r="H1028" s="82">
        <f>H1026-H1027</f>
        <v>0</v>
      </c>
      <c r="I1028" s="82" t="e">
        <f>I1026-I1027</f>
        <v>#DIV/0!</v>
      </c>
      <c r="J1028" s="105" t="e">
        <f>J1026-J1027</f>
        <v>#DIV/0!</v>
      </c>
    </row>
    <row r="1029" spans="1:10" ht="12.75" customHeight="1" x14ac:dyDescent="0.25">
      <c r="A1029" s="101"/>
      <c r="D1029" s="81"/>
      <c r="E1029" s="81"/>
      <c r="F1029" s="81"/>
      <c r="G1029" s="82"/>
      <c r="H1029" s="83">
        <f>G1028+H1028</f>
        <v>0</v>
      </c>
      <c r="I1029" s="83"/>
      <c r="J1029" s="103"/>
    </row>
    <row r="1030" spans="1:10" ht="12.75" customHeight="1" x14ac:dyDescent="0.25">
      <c r="A1030" s="101"/>
      <c r="B1030" s="79"/>
      <c r="D1030" s="81"/>
      <c r="E1030" s="81"/>
      <c r="F1030" s="81"/>
      <c r="G1030" s="82"/>
      <c r="H1030" s="83"/>
      <c r="I1030" s="83"/>
      <c r="J1030" s="103"/>
    </row>
    <row r="1031" spans="1:10" ht="12.75" customHeight="1" x14ac:dyDescent="0.25">
      <c r="A1031" s="101">
        <v>13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2"/>
    </row>
    <row r="1032" spans="1:10" ht="12.75" customHeight="1" x14ac:dyDescent="0.25">
      <c r="A1032" s="101"/>
      <c r="B1032" s="80">
        <f>Invoice!B1960</f>
        <v>0</v>
      </c>
      <c r="C1032" s="88">
        <f>Invoice!E1960</f>
        <v>0</v>
      </c>
      <c r="D1032" s="89">
        <f>Invoice!H1960</f>
        <v>0</v>
      </c>
      <c r="E1032" s="81">
        <f t="shared" si="70"/>
        <v>0</v>
      </c>
      <c r="F1032" s="81"/>
      <c r="G1032" s="82">
        <f t="shared" si="71"/>
        <v>0</v>
      </c>
      <c r="H1032" s="83">
        <f t="shared" si="72"/>
        <v>0</v>
      </c>
      <c r="I1032" s="83" t="e">
        <f t="shared" si="73"/>
        <v>#DIV/0!</v>
      </c>
      <c r="J1032" s="103" t="e">
        <f t="shared" si="74"/>
        <v>#DIV/0!</v>
      </c>
    </row>
    <row r="1033" spans="1:10" ht="12.75" customHeight="1" x14ac:dyDescent="0.25">
      <c r="A1033" s="101"/>
      <c r="D1033" s="81"/>
      <c r="E1033" s="81">
        <f>(E1032*Invoice!I1960)+((E1032-(E1032*Invoice!I1960))*Invoice!J1960)</f>
        <v>0</v>
      </c>
      <c r="F1033" s="81"/>
      <c r="G1033" s="90">
        <f>E1033/1.11</f>
        <v>0</v>
      </c>
      <c r="H1033" s="91">
        <f>G1033*11%</f>
        <v>0</v>
      </c>
      <c r="I1033" s="91" t="e">
        <f>G1033/B1032</f>
        <v>#DIV/0!</v>
      </c>
      <c r="J1033" s="104" t="e">
        <f>H1033/B1032</f>
        <v>#DIV/0!</v>
      </c>
    </row>
    <row r="1034" spans="1:10" ht="12.75" customHeight="1" x14ac:dyDescent="0.25">
      <c r="A1034" s="101"/>
      <c r="D1034" s="81" t="s">
        <v>23</v>
      </c>
      <c r="E1034" s="81">
        <f>E1032-E1033</f>
        <v>0</v>
      </c>
      <c r="F1034" s="81"/>
      <c r="G1034" s="82">
        <f>G1032-G1033</f>
        <v>0</v>
      </c>
      <c r="H1034" s="82">
        <f>H1032-H1033</f>
        <v>0</v>
      </c>
      <c r="I1034" s="82" t="e">
        <f>I1032-I1033</f>
        <v>#DIV/0!</v>
      </c>
      <c r="J1034" s="105" t="e">
        <f>J1032-J1033</f>
        <v>#DIV/0!</v>
      </c>
    </row>
    <row r="1035" spans="1:10" ht="12.75" customHeight="1" x14ac:dyDescent="0.25">
      <c r="A1035" s="101"/>
      <c r="D1035" s="81"/>
      <c r="E1035" s="81"/>
      <c r="F1035" s="81"/>
      <c r="G1035" s="82"/>
      <c r="H1035" s="83">
        <f>G1034+H1034</f>
        <v>0</v>
      </c>
      <c r="I1035" s="83"/>
      <c r="J1035" s="103"/>
    </row>
    <row r="1036" spans="1:10" ht="12.75" customHeight="1" x14ac:dyDescent="0.25">
      <c r="A1036" s="101"/>
      <c r="B1036" s="79"/>
      <c r="D1036" s="81"/>
      <c r="E1036" s="81"/>
      <c r="F1036" s="81"/>
      <c r="G1036" s="82"/>
      <c r="H1036" s="83"/>
      <c r="I1036" s="83"/>
      <c r="J1036" s="103"/>
    </row>
    <row r="1037" spans="1:10" ht="12.75" customHeight="1" x14ac:dyDescent="0.25">
      <c r="A1037" s="101">
        <v>14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Invoice!B1961</f>
        <v>0</v>
      </c>
      <c r="C1038" s="88">
        <f>Invoice!E1961</f>
        <v>0</v>
      </c>
      <c r="D1038" s="89">
        <f>Invoice!H1961</f>
        <v>0</v>
      </c>
      <c r="E1038" s="81">
        <f t="shared" si="70"/>
        <v>0</v>
      </c>
      <c r="F1038" s="81"/>
      <c r="G1038" s="82">
        <f t="shared" si="71"/>
        <v>0</v>
      </c>
      <c r="H1038" s="83">
        <f t="shared" si="72"/>
        <v>0</v>
      </c>
      <c r="I1038" s="83" t="e">
        <f t="shared" si="73"/>
        <v>#DIV/0!</v>
      </c>
      <c r="J1038" s="103" t="e">
        <f t="shared" si="74"/>
        <v>#DIV/0!</v>
      </c>
    </row>
    <row r="1039" spans="1:10" ht="12.75" customHeight="1" x14ac:dyDescent="0.25">
      <c r="A1039" s="101"/>
      <c r="D1039" s="81"/>
      <c r="E1039" s="81">
        <f>(E1038*Invoice!I1961)+((E1038-(E1038*Invoice!I1961))*Invoice!J1961)</f>
        <v>0</v>
      </c>
      <c r="F1039" s="81"/>
      <c r="G1039" s="90">
        <f>E1039/1.11</f>
        <v>0</v>
      </c>
      <c r="H1039" s="91">
        <f>G1039*11%</f>
        <v>0</v>
      </c>
      <c r="I1039" s="91" t="e">
        <f>G1039/B1038</f>
        <v>#DIV/0!</v>
      </c>
      <c r="J1039" s="104" t="e">
        <f>H1039/B1038</f>
        <v>#DIV/0!</v>
      </c>
    </row>
    <row r="1040" spans="1:10" ht="12.75" customHeight="1" x14ac:dyDescent="0.25">
      <c r="A1040" s="101"/>
      <c r="D1040" s="81" t="s">
        <v>23</v>
      </c>
      <c r="E1040" s="81">
        <f>E1038-E1039</f>
        <v>0</v>
      </c>
      <c r="F1040" s="81"/>
      <c r="G1040" s="82">
        <f>G1038-G1039</f>
        <v>0</v>
      </c>
      <c r="H1040" s="82">
        <f>H1038-H1039</f>
        <v>0</v>
      </c>
      <c r="I1040" s="82" t="e">
        <f>I1038-I1039</f>
        <v>#DIV/0!</v>
      </c>
      <c r="J1040" s="105" t="e">
        <f>J1038-J1039</f>
        <v>#DIV/0!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15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Invoice!B1962</f>
        <v>0</v>
      </c>
      <c r="C1044" s="88">
        <f>Invoice!E1962</f>
        <v>0</v>
      </c>
      <c r="D1044" s="89">
        <f>Invoice!H1962</f>
        <v>0</v>
      </c>
      <c r="E1044" s="81">
        <f t="shared" si="70"/>
        <v>0</v>
      </c>
      <c r="F1044" s="81"/>
      <c r="G1044" s="82">
        <f t="shared" si="71"/>
        <v>0</v>
      </c>
      <c r="H1044" s="83">
        <f t="shared" si="72"/>
        <v>0</v>
      </c>
      <c r="I1044" s="83" t="e">
        <f t="shared" si="73"/>
        <v>#DIV/0!</v>
      </c>
      <c r="J1044" s="103" t="e">
        <f t="shared" si="74"/>
        <v>#DIV/0!</v>
      </c>
    </row>
    <row r="1045" spans="1:10" ht="12.75" customHeight="1" x14ac:dyDescent="0.25">
      <c r="A1045" s="101"/>
      <c r="D1045" s="81"/>
      <c r="E1045" s="81">
        <f>(E1044*Invoice!I1962)+((E1044-(E1044*Invoice!I1962))*Invoice!J1962)</f>
        <v>0</v>
      </c>
      <c r="F1045" s="81"/>
      <c r="G1045" s="90">
        <f>E1045/1.11</f>
        <v>0</v>
      </c>
      <c r="H1045" s="91">
        <f>G1045*11%</f>
        <v>0</v>
      </c>
      <c r="I1045" s="91" t="e">
        <f>G1045/B1044</f>
        <v>#DIV/0!</v>
      </c>
      <c r="J1045" s="104" t="e">
        <f>H1045/B1044</f>
        <v>#DIV/0!</v>
      </c>
    </row>
    <row r="1046" spans="1:10" ht="12.75" customHeight="1" x14ac:dyDescent="0.25">
      <c r="A1046" s="101"/>
      <c r="D1046" s="81" t="s">
        <v>23</v>
      </c>
      <c r="E1046" s="81">
        <f>E1044-E1045</f>
        <v>0</v>
      </c>
      <c r="F1046" s="81"/>
      <c r="G1046" s="82">
        <f>G1044-G1045</f>
        <v>0</v>
      </c>
      <c r="H1046" s="82">
        <f>H1044-H1045</f>
        <v>0</v>
      </c>
      <c r="I1046" s="82" t="e">
        <f>I1044-I1045</f>
        <v>#DIV/0!</v>
      </c>
      <c r="J1046" s="105" t="e">
        <f>J1044-J1045</f>
        <v>#DIV/0!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0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16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Invoice!B1963</f>
        <v>0</v>
      </c>
      <c r="C1050" s="88">
        <f>Invoice!E1963</f>
        <v>0</v>
      </c>
      <c r="D1050" s="89">
        <f>Invoice!H1963</f>
        <v>0</v>
      </c>
      <c r="E1050" s="81">
        <f t="shared" si="70"/>
        <v>0</v>
      </c>
      <c r="F1050" s="81"/>
      <c r="G1050" s="82">
        <f t="shared" si="71"/>
        <v>0</v>
      </c>
      <c r="H1050" s="83">
        <f t="shared" si="72"/>
        <v>0</v>
      </c>
      <c r="I1050" s="83" t="e">
        <f t="shared" si="73"/>
        <v>#DIV/0!</v>
      </c>
      <c r="J1050" s="103" t="e">
        <f t="shared" si="74"/>
        <v>#DIV/0!</v>
      </c>
    </row>
    <row r="1051" spans="1:10" ht="12.75" customHeight="1" x14ac:dyDescent="0.25">
      <c r="A1051" s="101"/>
      <c r="D1051" s="81"/>
      <c r="E1051" s="81">
        <f>(E1050*Invoice!I1963)+((E1050-(E1050*Invoice!I1963))*Invoice!J1963)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C1054" s="88"/>
      <c r="D1054" s="89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6"/>
      <c r="B1055" s="107"/>
      <c r="C1055" s="107"/>
      <c r="D1055" s="107"/>
      <c r="E1055" s="107"/>
      <c r="F1055" s="107"/>
      <c r="G1055" s="108">
        <f>G962+G968+G974+G980+G986+G992+G998+G1004+G1010+G1016+G1022+G1028+G1034+G1040+G1046+G1052</f>
        <v>23028793.69369369</v>
      </c>
      <c r="H1055" s="108">
        <f>H962+H968+H974+H980+H986+H992+H998+H1004+H1010+H1016+H1022+H1028+H1034+H1040+H1046+H1052</f>
        <v>2533167.3063063058</v>
      </c>
      <c r="I1055" s="107"/>
      <c r="J1055" s="109">
        <f>H963+H969+H975+H981+H987+H993+H999+H1005+H1011+H1017+H1023+H1029+H1035+H1041+H1047+H1053</f>
        <v>25561960.999999996</v>
      </c>
    </row>
    <row r="1057" spans="1:10" ht="12.75" customHeight="1" x14ac:dyDescent="0.25">
      <c r="A1057" s="94" t="s">
        <v>1</v>
      </c>
      <c r="B1057" s="95">
        <f>Invoice!E2054</f>
        <v>23050019</v>
      </c>
      <c r="C1057" s="96"/>
      <c r="D1057" s="97"/>
      <c r="E1057" s="97"/>
      <c r="F1057" s="97"/>
      <c r="G1057" s="98"/>
      <c r="H1057" s="99"/>
      <c r="I1057" s="99"/>
      <c r="J1057" s="100"/>
    </row>
    <row r="1058" spans="1:10" ht="12.75" customHeight="1" x14ac:dyDescent="0.25">
      <c r="A1058" s="101">
        <v>1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Invoice!B2062</f>
        <v>288</v>
      </c>
      <c r="C1059" s="88" t="str">
        <f>Invoice!E2062</f>
        <v>GEL PEN JOYKO GP-237 X-TECH</v>
      </c>
      <c r="D1059" s="89">
        <f>Invoice!H2062</f>
        <v>43200</v>
      </c>
      <c r="E1059" s="81">
        <f>D1059*B1059</f>
        <v>12441600</v>
      </c>
      <c r="F1059" s="81"/>
      <c r="G1059" s="82">
        <f>E1059/1.11</f>
        <v>11208648.648648648</v>
      </c>
      <c r="H1059" s="83">
        <f>G1059*11%</f>
        <v>1232951.3513513512</v>
      </c>
      <c r="I1059" s="83">
        <f>G1059/B1059</f>
        <v>38918.918918918913</v>
      </c>
      <c r="J1059" s="103">
        <f>H1059/B1059</f>
        <v>4281.0810810810808</v>
      </c>
    </row>
    <row r="1060" spans="1:10" ht="12.75" customHeight="1" x14ac:dyDescent="0.25">
      <c r="A1060" s="101"/>
      <c r="D1060" s="81"/>
      <c r="E1060" s="81">
        <f>(E1059*Invoice!I2062)+((E1059-(E1059*Invoice!I2062))*Invoice!J2062)</f>
        <v>1555200</v>
      </c>
      <c r="F1060" s="81"/>
      <c r="G1060" s="90">
        <f>E1060/1.11</f>
        <v>1401081.0810810809</v>
      </c>
      <c r="H1060" s="91">
        <f>G1060*11%</f>
        <v>154118.91891891891</v>
      </c>
      <c r="I1060" s="91">
        <f>G1060/B1059</f>
        <v>4864.8648648648641</v>
      </c>
      <c r="J1060" s="104">
        <f>H1060/B1059</f>
        <v>535.1351351351351</v>
      </c>
    </row>
    <row r="1061" spans="1:10" ht="12.75" customHeight="1" x14ac:dyDescent="0.25">
      <c r="A1061" s="101"/>
      <c r="D1061" s="81" t="s">
        <v>23</v>
      </c>
      <c r="E1061" s="81">
        <f>E1059-E1060</f>
        <v>10886400</v>
      </c>
      <c r="F1061" s="81"/>
      <c r="G1061" s="82">
        <f>G1059-G1060</f>
        <v>9807567.5675675664</v>
      </c>
      <c r="H1061" s="82">
        <f>H1059-H1060</f>
        <v>1078832.4324324324</v>
      </c>
      <c r="I1061" s="82">
        <f>I1059-I1060</f>
        <v>34054.054054054046</v>
      </c>
      <c r="J1061" s="105">
        <f>J1059-J1060</f>
        <v>3745.9459459459458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10886399.999999998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2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Invoice!B2063</f>
        <v>576</v>
      </c>
      <c r="C1065" s="88" t="str">
        <f>Invoice!E2063</f>
        <v>PENCIL CASE JOYKO PC-0719</v>
      </c>
      <c r="D1065" s="89">
        <f>Invoice!H2063</f>
        <v>4800</v>
      </c>
      <c r="E1065" s="81">
        <f t="shared" ref="E1065:E1149" si="75">D1065*B1065</f>
        <v>2764800</v>
      </c>
      <c r="F1065" s="81"/>
      <c r="G1065" s="82">
        <f t="shared" ref="G1065:G1149" si="76">E1065/1.11</f>
        <v>2490810.8108108104</v>
      </c>
      <c r="H1065" s="83">
        <f t="shared" ref="H1065:H1149" si="77">G1065*11%</f>
        <v>273989.18918918917</v>
      </c>
      <c r="I1065" s="83">
        <f t="shared" ref="I1065:I1149" si="78">G1065/B1065</f>
        <v>4324.3243243243232</v>
      </c>
      <c r="J1065" s="103">
        <f t="shared" ref="J1065:J1149" si="79">H1065/B1065</f>
        <v>475.67567567567562</v>
      </c>
    </row>
    <row r="1066" spans="1:10" ht="12.75" customHeight="1" x14ac:dyDescent="0.25">
      <c r="A1066" s="101"/>
      <c r="D1066" s="81"/>
      <c r="E1066" s="81">
        <f>(E1065*Invoice!I2063)+((E1065-(E1065*Invoice!I2063))*Invoice!J2063)</f>
        <v>345600</v>
      </c>
      <c r="F1066" s="81"/>
      <c r="G1066" s="90">
        <f>E1066/1.11</f>
        <v>311351.3513513513</v>
      </c>
      <c r="H1066" s="91">
        <f>G1066*11%</f>
        <v>34248.648648648646</v>
      </c>
      <c r="I1066" s="91">
        <f>G1066/B1065</f>
        <v>540.54054054054041</v>
      </c>
      <c r="J1066" s="104">
        <f>H1066/B1065</f>
        <v>59.459459459459453</v>
      </c>
    </row>
    <row r="1067" spans="1:10" ht="12.75" customHeight="1" x14ac:dyDescent="0.25">
      <c r="A1067" s="101"/>
      <c r="D1067" s="81" t="s">
        <v>23</v>
      </c>
      <c r="E1067" s="81">
        <f>E1065-E1066</f>
        <v>2419200</v>
      </c>
      <c r="F1067" s="81"/>
      <c r="G1067" s="82">
        <f>G1065-G1066</f>
        <v>2179459.4594594589</v>
      </c>
      <c r="H1067" s="82">
        <f>H1065-H1066</f>
        <v>239740.54054054053</v>
      </c>
      <c r="I1067" s="82">
        <f>I1065-I1066</f>
        <v>3783.7837837837828</v>
      </c>
      <c r="J1067" s="105">
        <f>J1065-J1066</f>
        <v>416.21621621621614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2419199.9999999995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3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Invoice!B2064</f>
        <v>360</v>
      </c>
      <c r="C1071" s="88" t="str">
        <f>Invoice!E2064</f>
        <v>BINDER NOTE JOYKO A5 (CAMPUS)</v>
      </c>
      <c r="D1071" s="89">
        <f>Invoice!H2064</f>
        <v>15800</v>
      </c>
      <c r="E1071" s="81">
        <f t="shared" si="75"/>
        <v>5688000</v>
      </c>
      <c r="F1071" s="81"/>
      <c r="G1071" s="82">
        <f t="shared" si="76"/>
        <v>5124324.3243243238</v>
      </c>
      <c r="H1071" s="83">
        <f t="shared" si="77"/>
        <v>563675.67567567562</v>
      </c>
      <c r="I1071" s="83">
        <f t="shared" si="78"/>
        <v>14234.234234234233</v>
      </c>
      <c r="J1071" s="103">
        <f t="shared" si="79"/>
        <v>1565.7657657657655</v>
      </c>
    </row>
    <row r="1072" spans="1:10" ht="12.75" customHeight="1" x14ac:dyDescent="0.25">
      <c r="A1072" s="101"/>
      <c r="D1072" s="81"/>
      <c r="E1072" s="81">
        <f>(E1071*Invoice!I2064)+((E1071-(E1071*Invoice!I2064))*Invoice!J2064)</f>
        <v>711000</v>
      </c>
      <c r="F1072" s="81"/>
      <c r="G1072" s="90">
        <f>E1072/1.11</f>
        <v>640540.54054054047</v>
      </c>
      <c r="H1072" s="91">
        <f>G1072*11%</f>
        <v>70459.459459459453</v>
      </c>
      <c r="I1072" s="91">
        <f>G1072/B1071</f>
        <v>1779.2792792792791</v>
      </c>
      <c r="J1072" s="104">
        <f>H1072/B1071</f>
        <v>195.72072072072069</v>
      </c>
    </row>
    <row r="1073" spans="1:10" ht="12.75" customHeight="1" x14ac:dyDescent="0.25">
      <c r="A1073" s="101"/>
      <c r="D1073" s="81" t="s">
        <v>23</v>
      </c>
      <c r="E1073" s="81">
        <f>E1071-E1072</f>
        <v>4977000</v>
      </c>
      <c r="F1073" s="81"/>
      <c r="G1073" s="82">
        <f>G1071-G1072</f>
        <v>4483783.7837837832</v>
      </c>
      <c r="H1073" s="82">
        <f>H1071-H1072</f>
        <v>493216.21621621615</v>
      </c>
      <c r="I1073" s="82">
        <f>I1071-I1072</f>
        <v>12454.954954954954</v>
      </c>
      <c r="J1073" s="105">
        <f>J1071-J1072</f>
        <v>1370.0450450450448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4976999.9999999991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4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Invoice!B2065</f>
        <v>144</v>
      </c>
      <c r="C1077" s="88" t="str">
        <f>Invoice!E2065</f>
        <v>BINDER NOTE JOYKO A5 (FANCY)</v>
      </c>
      <c r="D1077" s="89">
        <f>Invoice!H2065</f>
        <v>15800</v>
      </c>
      <c r="E1077" s="81">
        <f t="shared" si="75"/>
        <v>2275200</v>
      </c>
      <c r="F1077" s="81"/>
      <c r="G1077" s="82">
        <f t="shared" si="76"/>
        <v>2049729.7297297295</v>
      </c>
      <c r="H1077" s="83">
        <f t="shared" si="77"/>
        <v>225470.27027027024</v>
      </c>
      <c r="I1077" s="83">
        <f t="shared" si="78"/>
        <v>14234.234234234233</v>
      </c>
      <c r="J1077" s="103">
        <f t="shared" si="79"/>
        <v>1565.7657657657655</v>
      </c>
    </row>
    <row r="1078" spans="1:10" ht="12.75" customHeight="1" x14ac:dyDescent="0.25">
      <c r="A1078" s="101"/>
      <c r="D1078" s="81"/>
      <c r="E1078" s="81">
        <f>(E1077*Invoice!I2065)+((E1077-(E1077*Invoice!I2065))*Invoice!J2065)</f>
        <v>284400</v>
      </c>
      <c r="F1078" s="81"/>
      <c r="G1078" s="90">
        <f>E1078/1.11</f>
        <v>256216.21621621618</v>
      </c>
      <c r="H1078" s="91">
        <f>G1078*11%</f>
        <v>28183.78378378378</v>
      </c>
      <c r="I1078" s="91">
        <f>G1078/B1077</f>
        <v>1779.2792792792791</v>
      </c>
      <c r="J1078" s="104">
        <f>H1078/B1077</f>
        <v>195.72072072072069</v>
      </c>
    </row>
    <row r="1079" spans="1:10" ht="12.75" customHeight="1" x14ac:dyDescent="0.25">
      <c r="A1079" s="101"/>
      <c r="D1079" s="81" t="s">
        <v>23</v>
      </c>
      <c r="E1079" s="81">
        <f>E1077-E1078</f>
        <v>1990800</v>
      </c>
      <c r="F1079" s="81"/>
      <c r="G1079" s="82">
        <f>G1077-G1078</f>
        <v>1793513.5135135134</v>
      </c>
      <c r="H1079" s="82">
        <f>H1077-H1078</f>
        <v>197286.48648648645</v>
      </c>
      <c r="I1079" s="82">
        <f>I1077-I1078</f>
        <v>12454.954954954954</v>
      </c>
      <c r="J1079" s="105">
        <f>J1077-J1078</f>
        <v>1370.0450450450448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1990799.9999999998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5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Invoice!B2066</f>
        <v>360</v>
      </c>
      <c r="C1083" s="88" t="str">
        <f>Invoice!E2066</f>
        <v>BINDER NOTE JOYKO B5 (CAMPUS)</v>
      </c>
      <c r="D1083" s="89">
        <f>Invoice!H2066</f>
        <v>20700</v>
      </c>
      <c r="E1083" s="81">
        <f t="shared" si="75"/>
        <v>7452000</v>
      </c>
      <c r="F1083" s="81"/>
      <c r="G1083" s="82">
        <f t="shared" si="76"/>
        <v>6713513.5135135129</v>
      </c>
      <c r="H1083" s="83">
        <f t="shared" si="77"/>
        <v>738486.48648648639</v>
      </c>
      <c r="I1083" s="83">
        <f t="shared" si="78"/>
        <v>18648.648648648646</v>
      </c>
      <c r="J1083" s="103">
        <f t="shared" si="79"/>
        <v>2051.3513513513512</v>
      </c>
    </row>
    <row r="1084" spans="1:10" ht="12.75" customHeight="1" x14ac:dyDescent="0.25">
      <c r="A1084" s="101"/>
      <c r="D1084" s="81"/>
      <c r="E1084" s="81">
        <f>(E1083*Invoice!I2066)+((E1083-(E1083*Invoice!I2066))*Invoice!J2066)</f>
        <v>931500</v>
      </c>
      <c r="F1084" s="81"/>
      <c r="G1084" s="90">
        <f>E1084/1.11</f>
        <v>839189.18918918911</v>
      </c>
      <c r="H1084" s="91">
        <f>G1084*11%</f>
        <v>92310.810810810799</v>
      </c>
      <c r="I1084" s="91">
        <f>G1084/B1083</f>
        <v>2331.0810810810808</v>
      </c>
      <c r="J1084" s="104">
        <f>H1084/B1083</f>
        <v>256.41891891891891</v>
      </c>
    </row>
    <row r="1085" spans="1:10" ht="12.75" customHeight="1" x14ac:dyDescent="0.25">
      <c r="A1085" s="101"/>
      <c r="D1085" s="81" t="s">
        <v>23</v>
      </c>
      <c r="E1085" s="81">
        <f>E1083-E1084</f>
        <v>6520500</v>
      </c>
      <c r="F1085" s="81"/>
      <c r="G1085" s="82">
        <f>G1083-G1084</f>
        <v>5874324.3243243238</v>
      </c>
      <c r="H1085" s="82">
        <f>H1083-H1084</f>
        <v>646175.67567567562</v>
      </c>
      <c r="I1085" s="82">
        <f>I1083-I1084</f>
        <v>16317.567567567567</v>
      </c>
      <c r="J1085" s="105">
        <f>J1083-J1084</f>
        <v>1794.9324324324323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6520499.9999999991</v>
      </c>
      <c r="I1086" s="83"/>
      <c r="J1086" s="103"/>
    </row>
    <row r="1087" spans="1:10" ht="12.75" customHeight="1" x14ac:dyDescent="0.25">
      <c r="A1087" s="101"/>
      <c r="B1087" s="79"/>
      <c r="D1087" s="81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1">
        <v>6</v>
      </c>
      <c r="B1088" s="84" t="s">
        <v>20</v>
      </c>
      <c r="C1088" s="84" t="s">
        <v>21</v>
      </c>
      <c r="D1088" s="85" t="s">
        <v>22</v>
      </c>
      <c r="E1088" s="85" t="s">
        <v>23</v>
      </c>
      <c r="F1088" s="85"/>
      <c r="G1088" s="86" t="s">
        <v>24</v>
      </c>
      <c r="H1088" s="87" t="s">
        <v>25</v>
      </c>
      <c r="I1088" s="87" t="s">
        <v>26</v>
      </c>
      <c r="J1088" s="102"/>
    </row>
    <row r="1089" spans="1:10" ht="12.75" customHeight="1" x14ac:dyDescent="0.25">
      <c r="A1089" s="101"/>
      <c r="B1089" s="80">
        <f>Invoice!B2067</f>
        <v>72</v>
      </c>
      <c r="C1089" s="88" t="str">
        <f>Invoice!E2067</f>
        <v>CORRECTION FLUID KENKO KE-108</v>
      </c>
      <c r="D1089" s="89">
        <f>Invoice!H2067</f>
        <v>47100</v>
      </c>
      <c r="E1089" s="81">
        <f t="shared" si="75"/>
        <v>3391200</v>
      </c>
      <c r="F1089" s="81"/>
      <c r="G1089" s="82">
        <f t="shared" si="76"/>
        <v>3055135.1351351347</v>
      </c>
      <c r="H1089" s="83">
        <f t="shared" si="77"/>
        <v>336064.86486486479</v>
      </c>
      <c r="I1089" s="83">
        <f t="shared" si="78"/>
        <v>42432.432432432426</v>
      </c>
      <c r="J1089" s="103">
        <f t="shared" si="79"/>
        <v>4667.5675675675666</v>
      </c>
    </row>
    <row r="1090" spans="1:10" ht="12.75" customHeight="1" x14ac:dyDescent="0.25">
      <c r="A1090" s="101"/>
      <c r="D1090" s="81"/>
      <c r="E1090" s="81">
        <f>(E1089*Invoice!I2067)+((E1089-(E1089*Invoice!I2067))*Invoice!J2067)</f>
        <v>423900</v>
      </c>
      <c r="F1090" s="81"/>
      <c r="G1090" s="90">
        <f>E1090/1.11</f>
        <v>381891.89189189184</v>
      </c>
      <c r="H1090" s="91">
        <f>G1090*11%</f>
        <v>42008.108108108099</v>
      </c>
      <c r="I1090" s="91">
        <f>G1090/B1089</f>
        <v>5304.0540540540533</v>
      </c>
      <c r="J1090" s="104">
        <f>H1090/B1089</f>
        <v>583.44594594594582</v>
      </c>
    </row>
    <row r="1091" spans="1:10" ht="12.75" customHeight="1" x14ac:dyDescent="0.25">
      <c r="A1091" s="101"/>
      <c r="D1091" s="81" t="s">
        <v>23</v>
      </c>
      <c r="E1091" s="81">
        <f>E1089-E1090</f>
        <v>2967300</v>
      </c>
      <c r="F1091" s="81"/>
      <c r="G1091" s="82">
        <f>G1089-G1090</f>
        <v>2673243.2432432426</v>
      </c>
      <c r="H1091" s="82">
        <f>H1089-H1090</f>
        <v>294056.75675675669</v>
      </c>
      <c r="I1091" s="82">
        <f>I1089-I1090</f>
        <v>37128.378378378373</v>
      </c>
      <c r="J1091" s="105">
        <f>J1089-J1090</f>
        <v>4084.1216216216208</v>
      </c>
    </row>
    <row r="1092" spans="1:10" ht="12.75" customHeight="1" x14ac:dyDescent="0.25">
      <c r="A1092" s="101"/>
      <c r="D1092" s="81"/>
      <c r="E1092" s="81"/>
      <c r="F1092" s="81"/>
      <c r="G1092" s="82"/>
      <c r="H1092" s="83">
        <f>G1091+H1091</f>
        <v>2967299.9999999991</v>
      </c>
      <c r="I1092" s="83"/>
      <c r="J1092" s="103"/>
    </row>
    <row r="1093" spans="1:10" ht="12.75" customHeight="1" x14ac:dyDescent="0.25">
      <c r="A1093" s="101"/>
      <c r="B1093" s="79"/>
      <c r="D1093" s="81"/>
      <c r="E1093" s="81"/>
      <c r="F1093" s="81"/>
      <c r="G1093" s="82"/>
      <c r="H1093" s="83"/>
      <c r="I1093" s="83"/>
      <c r="J1093" s="103"/>
    </row>
    <row r="1094" spans="1:10" ht="12.75" customHeight="1" x14ac:dyDescent="0.25">
      <c r="A1094" s="101">
        <v>7</v>
      </c>
      <c r="B1094" s="84" t="s">
        <v>20</v>
      </c>
      <c r="C1094" s="84" t="s">
        <v>21</v>
      </c>
      <c r="D1094" s="85" t="s">
        <v>22</v>
      </c>
      <c r="E1094" s="85" t="s">
        <v>23</v>
      </c>
      <c r="F1094" s="85"/>
      <c r="G1094" s="86" t="s">
        <v>24</v>
      </c>
      <c r="H1094" s="87" t="s">
        <v>25</v>
      </c>
      <c r="I1094" s="87" t="s">
        <v>26</v>
      </c>
      <c r="J1094" s="102"/>
    </row>
    <row r="1095" spans="1:10" ht="12.75" customHeight="1" x14ac:dyDescent="0.25">
      <c r="A1095" s="101"/>
      <c r="B1095" s="80">
        <f>Invoice!B2068</f>
        <v>160</v>
      </c>
      <c r="C1095" s="88" t="str">
        <f>Invoice!E2068</f>
        <v>CALCULATOR JOYKO CC-38</v>
      </c>
      <c r="D1095" s="89">
        <f>Invoice!H2068</f>
        <v>27500</v>
      </c>
      <c r="E1095" s="81">
        <f t="shared" si="75"/>
        <v>4400000</v>
      </c>
      <c r="F1095" s="81"/>
      <c r="G1095" s="82">
        <f t="shared" si="76"/>
        <v>3963963.9639639636</v>
      </c>
      <c r="H1095" s="83">
        <f t="shared" si="77"/>
        <v>436036.03603603598</v>
      </c>
      <c r="I1095" s="83">
        <f t="shared" si="78"/>
        <v>24774.774774774771</v>
      </c>
      <c r="J1095" s="103">
        <f t="shared" si="79"/>
        <v>2725.2252252252247</v>
      </c>
    </row>
    <row r="1096" spans="1:10" ht="12.75" customHeight="1" x14ac:dyDescent="0.25">
      <c r="A1096" s="101"/>
      <c r="D1096" s="81"/>
      <c r="E1096" s="81">
        <f>(E1095*Invoice!I2068)+((E1095-(E1095*Invoice!I2068))*Invoice!J2068)</f>
        <v>550000</v>
      </c>
      <c r="F1096" s="81"/>
      <c r="G1096" s="90">
        <f>E1096/1.11</f>
        <v>495495.49549549544</v>
      </c>
      <c r="H1096" s="91">
        <f>G1096*11%</f>
        <v>54504.504504504497</v>
      </c>
      <c r="I1096" s="91">
        <f>G1096/B1095</f>
        <v>3096.8468468468463</v>
      </c>
      <c r="J1096" s="104">
        <f>H1096/B1095</f>
        <v>340.65315315315308</v>
      </c>
    </row>
    <row r="1097" spans="1:10" ht="12.75" customHeight="1" x14ac:dyDescent="0.25">
      <c r="A1097" s="101"/>
      <c r="D1097" s="81" t="s">
        <v>23</v>
      </c>
      <c r="E1097" s="81">
        <f>E1095-E1096</f>
        <v>3850000</v>
      </c>
      <c r="F1097" s="81"/>
      <c r="G1097" s="82">
        <f>G1095-G1096</f>
        <v>3468468.4684684682</v>
      </c>
      <c r="H1097" s="82">
        <f>H1095-H1096</f>
        <v>381531.53153153148</v>
      </c>
      <c r="I1097" s="82">
        <f>I1095-I1096</f>
        <v>21677.927927927925</v>
      </c>
      <c r="J1097" s="105">
        <f>J1095-J1096</f>
        <v>2384.5720720720715</v>
      </c>
    </row>
    <row r="1098" spans="1:10" ht="12.75" customHeight="1" x14ac:dyDescent="0.25">
      <c r="A1098" s="101"/>
      <c r="D1098" s="81"/>
      <c r="E1098" s="81"/>
      <c r="F1098" s="81"/>
      <c r="G1098" s="82"/>
      <c r="H1098" s="83">
        <f>G1097+H1097</f>
        <v>3849999.9999999995</v>
      </c>
      <c r="I1098" s="83"/>
      <c r="J1098" s="103"/>
    </row>
    <row r="1099" spans="1:10" ht="12.75" customHeight="1" x14ac:dyDescent="0.25">
      <c r="A1099" s="101"/>
      <c r="B1099" s="79"/>
      <c r="D1099" s="81"/>
      <c r="E1099" s="81"/>
      <c r="F1099" s="81"/>
      <c r="G1099" s="82"/>
      <c r="H1099" s="83"/>
      <c r="I1099" s="83"/>
      <c r="J1099" s="103"/>
    </row>
    <row r="1100" spans="1:10" ht="12.75" customHeight="1" x14ac:dyDescent="0.25">
      <c r="A1100" s="101">
        <v>8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Invoice!B2069</f>
        <v>120</v>
      </c>
      <c r="C1101" s="88" t="str">
        <f>Invoice!E2069</f>
        <v>CALCULATOR JOYKO DTC-1313CH</v>
      </c>
      <c r="D1101" s="89">
        <f>Invoice!H2069</f>
        <v>40000</v>
      </c>
      <c r="E1101" s="81">
        <f t="shared" si="75"/>
        <v>4800000</v>
      </c>
      <c r="F1101" s="81"/>
      <c r="G1101" s="82">
        <f t="shared" si="76"/>
        <v>4324324.3243243238</v>
      </c>
      <c r="H1101" s="83">
        <f t="shared" si="77"/>
        <v>475675.67567567562</v>
      </c>
      <c r="I1101" s="83">
        <f t="shared" si="78"/>
        <v>36036.036036036028</v>
      </c>
      <c r="J1101" s="103">
        <f t="shared" si="79"/>
        <v>3963.9639639639636</v>
      </c>
    </row>
    <row r="1102" spans="1:10" ht="12.75" customHeight="1" x14ac:dyDescent="0.25">
      <c r="A1102" s="101"/>
      <c r="D1102" s="81"/>
      <c r="E1102" s="81">
        <f>(E1101*Invoice!I2069)+((E1101-(E1101*Invoice!I2069))*Invoice!J2069)</f>
        <v>600000</v>
      </c>
      <c r="F1102" s="81"/>
      <c r="G1102" s="90">
        <f>E1102/1.11</f>
        <v>540540.54054054047</v>
      </c>
      <c r="H1102" s="91">
        <f>G1102*11%</f>
        <v>59459.459459459453</v>
      </c>
      <c r="I1102" s="91">
        <f>G1102/B1101</f>
        <v>4504.5045045045035</v>
      </c>
      <c r="J1102" s="104">
        <f>H1102/B1101</f>
        <v>495.49549549549545</v>
      </c>
    </row>
    <row r="1103" spans="1:10" ht="12.75" customHeight="1" x14ac:dyDescent="0.25">
      <c r="A1103" s="101"/>
      <c r="D1103" s="81" t="s">
        <v>23</v>
      </c>
      <c r="E1103" s="81">
        <f>E1101-E1102</f>
        <v>4200000</v>
      </c>
      <c r="F1103" s="81"/>
      <c r="G1103" s="82">
        <f>G1101-G1102</f>
        <v>3783783.7837837832</v>
      </c>
      <c r="H1103" s="82">
        <f>H1101-H1102</f>
        <v>416216.21621621615</v>
      </c>
      <c r="I1103" s="82">
        <f>I1101-I1102</f>
        <v>31531.531531531524</v>
      </c>
      <c r="J1103" s="105">
        <f>J1101-J1102</f>
        <v>3468.468468468468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4199999.9999999991</v>
      </c>
      <c r="I1104" s="83"/>
      <c r="J1104" s="103"/>
    </row>
    <row r="1105" spans="1:10" ht="12.75" customHeight="1" x14ac:dyDescent="0.25">
      <c r="A1105" s="101"/>
      <c r="B1105" s="79"/>
      <c r="D1105" s="81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1">
        <v>9</v>
      </c>
      <c r="B1106" s="84" t="s">
        <v>20</v>
      </c>
      <c r="C1106" s="84" t="s">
        <v>21</v>
      </c>
      <c r="D1106" s="85" t="s">
        <v>22</v>
      </c>
      <c r="E1106" s="85" t="s">
        <v>23</v>
      </c>
      <c r="F1106" s="85"/>
      <c r="G1106" s="86" t="s">
        <v>24</v>
      </c>
      <c r="H1106" s="87" t="s">
        <v>25</v>
      </c>
      <c r="I1106" s="87" t="s">
        <v>26</v>
      </c>
      <c r="J1106" s="102"/>
    </row>
    <row r="1107" spans="1:10" ht="12.75" customHeight="1" x14ac:dyDescent="0.25">
      <c r="A1107" s="101"/>
      <c r="B1107" s="80">
        <f>Invoice!B2070</f>
        <v>60</v>
      </c>
      <c r="C1107" s="88" t="str">
        <f>Invoice!E2070</f>
        <v>CALCULATOR JOYKO CC-41</v>
      </c>
      <c r="D1107" s="89">
        <f>Invoice!H2070</f>
        <v>74000</v>
      </c>
      <c r="E1107" s="81">
        <f t="shared" si="75"/>
        <v>4440000</v>
      </c>
      <c r="F1107" s="81"/>
      <c r="G1107" s="82">
        <f t="shared" si="76"/>
        <v>3999999.9999999995</v>
      </c>
      <c r="H1107" s="83">
        <f t="shared" si="77"/>
        <v>439999.99999999994</v>
      </c>
      <c r="I1107" s="83">
        <f t="shared" si="78"/>
        <v>66666.666666666657</v>
      </c>
      <c r="J1107" s="103">
        <f t="shared" si="79"/>
        <v>7333.3333333333321</v>
      </c>
    </row>
    <row r="1108" spans="1:10" ht="12.75" customHeight="1" x14ac:dyDescent="0.25">
      <c r="A1108" s="101"/>
      <c r="D1108" s="81"/>
      <c r="E1108" s="81">
        <f>(E1107*Invoice!I2070)+((E1107-(E1107*Invoice!I2070))*Invoice!J2070)</f>
        <v>555000</v>
      </c>
      <c r="F1108" s="81"/>
      <c r="G1108" s="90">
        <f>E1108/1.11</f>
        <v>499999.99999999994</v>
      </c>
      <c r="H1108" s="91">
        <f>G1108*11%</f>
        <v>54999.999999999993</v>
      </c>
      <c r="I1108" s="91">
        <f>G1108/B1107</f>
        <v>8333.3333333333321</v>
      </c>
      <c r="J1108" s="104">
        <f>H1108/B1107</f>
        <v>916.66666666666652</v>
      </c>
    </row>
    <row r="1109" spans="1:10" ht="12.75" customHeight="1" x14ac:dyDescent="0.25">
      <c r="A1109" s="101"/>
      <c r="D1109" s="81" t="s">
        <v>23</v>
      </c>
      <c r="E1109" s="81">
        <f>E1107-E1108</f>
        <v>3885000</v>
      </c>
      <c r="F1109" s="81"/>
      <c r="G1109" s="82">
        <f>G1107-G1108</f>
        <v>3499999.9999999995</v>
      </c>
      <c r="H1109" s="82">
        <f>H1107-H1108</f>
        <v>384999.99999999994</v>
      </c>
      <c r="I1109" s="82">
        <f>I1107-I1108</f>
        <v>58333.333333333328</v>
      </c>
      <c r="J1109" s="105">
        <f>J1107-J1108</f>
        <v>6416.6666666666661</v>
      </c>
    </row>
    <row r="1110" spans="1:10" ht="12.75" customHeight="1" x14ac:dyDescent="0.25">
      <c r="A1110" s="101"/>
      <c r="D1110" s="81"/>
      <c r="E1110" s="81"/>
      <c r="F1110" s="81"/>
      <c r="G1110" s="82"/>
      <c r="H1110" s="83">
        <f>G1109+H1109</f>
        <v>3884999.9999999995</v>
      </c>
      <c r="I1110" s="83"/>
      <c r="J1110" s="103"/>
    </row>
    <row r="1111" spans="1:10" ht="12.75" customHeight="1" x14ac:dyDescent="0.25">
      <c r="A1111" s="101"/>
      <c r="B1111" s="79"/>
      <c r="D1111" s="81"/>
      <c r="E1111" s="81"/>
      <c r="F1111" s="81"/>
      <c r="G1111" s="82"/>
      <c r="H1111" s="83"/>
      <c r="I1111" s="83"/>
      <c r="J1111" s="103"/>
    </row>
    <row r="1112" spans="1:10" ht="12.75" customHeight="1" x14ac:dyDescent="0.25">
      <c r="A1112" s="101">
        <v>10</v>
      </c>
      <c r="B1112" s="84" t="s">
        <v>20</v>
      </c>
      <c r="C1112" s="84" t="s">
        <v>21</v>
      </c>
      <c r="D1112" s="85" t="s">
        <v>22</v>
      </c>
      <c r="E1112" s="85" t="s">
        <v>23</v>
      </c>
      <c r="F1112" s="85"/>
      <c r="G1112" s="86" t="s">
        <v>24</v>
      </c>
      <c r="H1112" s="87" t="s">
        <v>25</v>
      </c>
      <c r="I1112" s="87" t="s">
        <v>26</v>
      </c>
      <c r="J1112" s="102"/>
    </row>
    <row r="1113" spans="1:10" ht="12.75" customHeight="1" x14ac:dyDescent="0.25">
      <c r="A1113" s="101"/>
      <c r="B1113" s="80">
        <f>Invoice!B2071</f>
        <v>50</v>
      </c>
      <c r="C1113" s="88" t="str">
        <f>Invoice!E2071</f>
        <v>STIP / PENGHAPUS JOYKO 526-B40BL HITAM</v>
      </c>
      <c r="D1113" s="89">
        <f>Invoice!H2071</f>
        <v>28300</v>
      </c>
      <c r="E1113" s="81">
        <f t="shared" si="75"/>
        <v>1415000</v>
      </c>
      <c r="F1113" s="81"/>
      <c r="G1113" s="82">
        <f t="shared" si="76"/>
        <v>1274774.7747747747</v>
      </c>
      <c r="H1113" s="83">
        <f t="shared" si="77"/>
        <v>140225.22522522521</v>
      </c>
      <c r="I1113" s="83">
        <f t="shared" si="78"/>
        <v>25495.495495495492</v>
      </c>
      <c r="J1113" s="103">
        <f t="shared" si="79"/>
        <v>2804.504504504504</v>
      </c>
    </row>
    <row r="1114" spans="1:10" ht="12.75" customHeight="1" x14ac:dyDescent="0.25">
      <c r="A1114" s="101"/>
      <c r="D1114" s="81"/>
      <c r="E1114" s="81">
        <f>(E1113*Invoice!I2071)+((E1113-(E1113*Invoice!I2071))*Invoice!J2071)</f>
        <v>176875</v>
      </c>
      <c r="F1114" s="81"/>
      <c r="G1114" s="90">
        <f>E1114/1.11</f>
        <v>159346.84684684683</v>
      </c>
      <c r="H1114" s="91">
        <f>G1114*11%</f>
        <v>17528.153153153151</v>
      </c>
      <c r="I1114" s="91">
        <f>G1114/B1113</f>
        <v>3186.9369369369365</v>
      </c>
      <c r="J1114" s="104">
        <f>H1114/B1113</f>
        <v>350.563063063063</v>
      </c>
    </row>
    <row r="1115" spans="1:10" ht="12.75" customHeight="1" x14ac:dyDescent="0.25">
      <c r="A1115" s="101"/>
      <c r="D1115" s="81" t="s">
        <v>23</v>
      </c>
      <c r="E1115" s="81">
        <f>E1113-E1114</f>
        <v>1238125</v>
      </c>
      <c r="F1115" s="81"/>
      <c r="G1115" s="82">
        <f>G1113-G1114</f>
        <v>1115427.9279279278</v>
      </c>
      <c r="H1115" s="82">
        <f>H1113-H1114</f>
        <v>122697.07207207206</v>
      </c>
      <c r="I1115" s="82">
        <f>I1113-I1114</f>
        <v>22308.558558558554</v>
      </c>
      <c r="J1115" s="105">
        <f>J1113-J1114</f>
        <v>2453.9414414414409</v>
      </c>
    </row>
    <row r="1116" spans="1:10" ht="12.75" customHeight="1" x14ac:dyDescent="0.25">
      <c r="A1116" s="101"/>
      <c r="D1116" s="81"/>
      <c r="E1116" s="81"/>
      <c r="F1116" s="81"/>
      <c r="G1116" s="82"/>
      <c r="H1116" s="83">
        <f>G1115+H1115</f>
        <v>1238124.9999999998</v>
      </c>
      <c r="I1116" s="83"/>
      <c r="J1116" s="103"/>
    </row>
    <row r="1117" spans="1:10" ht="12.75" customHeight="1" x14ac:dyDescent="0.25">
      <c r="A1117" s="101"/>
      <c r="B1117" s="79"/>
      <c r="D1117" s="81"/>
      <c r="E1117" s="81"/>
      <c r="F1117" s="81"/>
      <c r="G1117" s="82"/>
      <c r="H1117" s="83"/>
      <c r="I1117" s="83"/>
      <c r="J1117" s="103"/>
    </row>
    <row r="1118" spans="1:10" ht="12.75" customHeight="1" x14ac:dyDescent="0.25">
      <c r="A1118" s="101">
        <v>11</v>
      </c>
      <c r="B1118" s="84" t="s">
        <v>20</v>
      </c>
      <c r="C1118" s="84" t="s">
        <v>21</v>
      </c>
      <c r="D1118" s="85" t="s">
        <v>22</v>
      </c>
      <c r="E1118" s="85" t="s">
        <v>23</v>
      </c>
      <c r="F1118" s="85"/>
      <c r="G1118" s="86" t="s">
        <v>24</v>
      </c>
      <c r="H1118" s="87" t="s">
        <v>25</v>
      </c>
      <c r="I1118" s="87" t="s">
        <v>26</v>
      </c>
      <c r="J1118" s="102"/>
    </row>
    <row r="1119" spans="1:10" ht="12.75" customHeight="1" x14ac:dyDescent="0.25">
      <c r="A1119" s="101"/>
      <c r="B1119" s="80">
        <f>Invoice!B2072</f>
        <v>300</v>
      </c>
      <c r="C1119" s="88" t="str">
        <f>Invoice!E2072</f>
        <v>STIP / PENGHAPUS JOYKO 526-B40P PUTIH</v>
      </c>
      <c r="D1119" s="89">
        <f>Invoice!H2072</f>
        <v>28300</v>
      </c>
      <c r="E1119" s="81">
        <f t="shared" si="75"/>
        <v>8490000</v>
      </c>
      <c r="F1119" s="81"/>
      <c r="G1119" s="82">
        <f t="shared" si="76"/>
        <v>7648648.6486486476</v>
      </c>
      <c r="H1119" s="83">
        <f t="shared" si="77"/>
        <v>841351.35135135124</v>
      </c>
      <c r="I1119" s="83">
        <f t="shared" si="78"/>
        <v>25495.495495495492</v>
      </c>
      <c r="J1119" s="103">
        <f t="shared" si="79"/>
        <v>2804.504504504504</v>
      </c>
    </row>
    <row r="1120" spans="1:10" ht="12.75" customHeight="1" x14ac:dyDescent="0.25">
      <c r="A1120" s="101"/>
      <c r="D1120" s="81"/>
      <c r="E1120" s="81">
        <f>(E1119*Invoice!I2072)+((E1119-(E1119*Invoice!I2072))*Invoice!J2072)</f>
        <v>1061250</v>
      </c>
      <c r="F1120" s="81"/>
      <c r="G1120" s="90">
        <f>E1120/1.11</f>
        <v>956081.08108108095</v>
      </c>
      <c r="H1120" s="91">
        <f>G1120*11%</f>
        <v>105168.91891891891</v>
      </c>
      <c r="I1120" s="91">
        <f>G1120/B1119</f>
        <v>3186.9369369369365</v>
      </c>
      <c r="J1120" s="104">
        <f>H1120/B1119</f>
        <v>350.563063063063</v>
      </c>
    </row>
    <row r="1121" spans="1:10" ht="12.75" customHeight="1" x14ac:dyDescent="0.25">
      <c r="A1121" s="101"/>
      <c r="D1121" s="81" t="s">
        <v>23</v>
      </c>
      <c r="E1121" s="81">
        <f>E1119-E1120</f>
        <v>7428750</v>
      </c>
      <c r="F1121" s="81"/>
      <c r="G1121" s="82">
        <f>G1119-G1120</f>
        <v>6692567.5675675664</v>
      </c>
      <c r="H1121" s="82">
        <f>H1119-H1120</f>
        <v>736182.43243243231</v>
      </c>
      <c r="I1121" s="82">
        <f>I1119-I1120</f>
        <v>22308.558558558554</v>
      </c>
      <c r="J1121" s="105">
        <f>J1119-J1120</f>
        <v>2453.9414414414409</v>
      </c>
    </row>
    <row r="1122" spans="1:10" ht="12.75" customHeight="1" x14ac:dyDescent="0.25">
      <c r="A1122" s="101"/>
      <c r="D1122" s="81"/>
      <c r="E1122" s="81"/>
      <c r="F1122" s="81"/>
      <c r="G1122" s="82"/>
      <c r="H1122" s="83">
        <f>G1121+H1121</f>
        <v>7428749.9999999991</v>
      </c>
      <c r="I1122" s="83"/>
      <c r="J1122" s="103"/>
    </row>
    <row r="1123" spans="1:10" ht="12.75" customHeight="1" x14ac:dyDescent="0.25">
      <c r="A1123" s="101"/>
      <c r="B1123" s="79"/>
      <c r="D1123" s="81"/>
      <c r="E1123" s="81"/>
      <c r="F1123" s="81"/>
      <c r="G1123" s="82"/>
      <c r="H1123" s="83"/>
      <c r="I1123" s="83"/>
      <c r="J1123" s="103"/>
    </row>
    <row r="1124" spans="1:10" ht="12.75" customHeight="1" x14ac:dyDescent="0.25">
      <c r="A1124" s="101">
        <v>12</v>
      </c>
      <c r="B1124" s="84" t="s">
        <v>20</v>
      </c>
      <c r="C1124" s="84" t="s">
        <v>21</v>
      </c>
      <c r="D1124" s="85" t="s">
        <v>22</v>
      </c>
      <c r="E1124" s="85" t="s">
        <v>23</v>
      </c>
      <c r="F1124" s="85"/>
      <c r="G1124" s="86" t="s">
        <v>24</v>
      </c>
      <c r="H1124" s="87" t="s">
        <v>25</v>
      </c>
      <c r="I1124" s="87" t="s">
        <v>26</v>
      </c>
      <c r="J1124" s="102"/>
    </row>
    <row r="1125" spans="1:10" ht="12.75" customHeight="1" x14ac:dyDescent="0.25">
      <c r="A1125" s="101"/>
      <c r="B1125" s="80">
        <f>Invoice!B2073</f>
        <v>300</v>
      </c>
      <c r="C1125" s="88" t="str">
        <f>Invoice!E2073</f>
        <v>STIP / PENGHAPUS JOYKO 526-B20 PUTIH</v>
      </c>
      <c r="D1125" s="89">
        <f>Invoice!H2073</f>
        <v>34100</v>
      </c>
      <c r="E1125" s="81">
        <f t="shared" si="75"/>
        <v>10230000</v>
      </c>
      <c r="F1125" s="81"/>
      <c r="G1125" s="82">
        <f t="shared" si="76"/>
        <v>9216216.2162162159</v>
      </c>
      <c r="H1125" s="83">
        <f t="shared" si="77"/>
        <v>1013783.7837837838</v>
      </c>
      <c r="I1125" s="83">
        <f t="shared" si="78"/>
        <v>30720.720720720721</v>
      </c>
      <c r="J1125" s="103">
        <f t="shared" si="79"/>
        <v>3379.2792792792793</v>
      </c>
    </row>
    <row r="1126" spans="1:10" ht="12.75" customHeight="1" x14ac:dyDescent="0.25">
      <c r="A1126" s="101"/>
      <c r="D1126" s="81"/>
      <c r="E1126" s="81">
        <f>(E1125*Invoice!I2073)+((E1125-(E1125*Invoice!I2073))*Invoice!J2073)</f>
        <v>1278750</v>
      </c>
      <c r="F1126" s="81"/>
      <c r="G1126" s="90">
        <f>E1126/1.11</f>
        <v>1152027.027027027</v>
      </c>
      <c r="H1126" s="91">
        <f>G1126*11%</f>
        <v>126722.97297297297</v>
      </c>
      <c r="I1126" s="91">
        <f>G1126/B1125</f>
        <v>3840.0900900900901</v>
      </c>
      <c r="J1126" s="104">
        <f>H1126/B1125</f>
        <v>422.40990990990991</v>
      </c>
    </row>
    <row r="1127" spans="1:10" ht="12.75" customHeight="1" x14ac:dyDescent="0.25">
      <c r="A1127" s="101"/>
      <c r="D1127" s="81" t="s">
        <v>23</v>
      </c>
      <c r="E1127" s="81">
        <f>E1125-E1126</f>
        <v>8951250</v>
      </c>
      <c r="F1127" s="81"/>
      <c r="G1127" s="82">
        <f>G1125-G1126</f>
        <v>8064189.1891891891</v>
      </c>
      <c r="H1127" s="82">
        <f>H1125-H1126</f>
        <v>887060.81081081077</v>
      </c>
      <c r="I1127" s="82">
        <f>I1125-I1126</f>
        <v>26880.630630630632</v>
      </c>
      <c r="J1127" s="105">
        <f>J1125-J1126</f>
        <v>2956.8693693693695</v>
      </c>
    </row>
    <row r="1128" spans="1:10" ht="12.75" customHeight="1" x14ac:dyDescent="0.25">
      <c r="A1128" s="101"/>
      <c r="D1128" s="81"/>
      <c r="E1128" s="81"/>
      <c r="F1128" s="81"/>
      <c r="G1128" s="82"/>
      <c r="H1128" s="83">
        <f>G1127+H1127</f>
        <v>8951250</v>
      </c>
      <c r="I1128" s="83"/>
      <c r="J1128" s="103"/>
    </row>
    <row r="1129" spans="1:10" ht="12.75" customHeight="1" x14ac:dyDescent="0.25">
      <c r="A1129" s="101"/>
      <c r="B1129" s="79"/>
      <c r="D1129" s="81"/>
      <c r="E1129" s="81"/>
      <c r="F1129" s="81"/>
      <c r="G1129" s="82"/>
      <c r="H1129" s="83"/>
      <c r="I1129" s="83"/>
      <c r="J1129" s="103"/>
    </row>
    <row r="1130" spans="1:10" ht="12.75" customHeight="1" x14ac:dyDescent="0.25">
      <c r="A1130" s="101">
        <v>13</v>
      </c>
      <c r="B1130" s="84" t="s">
        <v>20</v>
      </c>
      <c r="C1130" s="84" t="s">
        <v>21</v>
      </c>
      <c r="D1130" s="85" t="s">
        <v>22</v>
      </c>
      <c r="E1130" s="85" t="s">
        <v>23</v>
      </c>
      <c r="F1130" s="85"/>
      <c r="G1130" s="86" t="s">
        <v>24</v>
      </c>
      <c r="H1130" s="87" t="s">
        <v>25</v>
      </c>
      <c r="I1130" s="87" t="s">
        <v>26</v>
      </c>
      <c r="J1130" s="102"/>
    </row>
    <row r="1131" spans="1:10" ht="12.75" customHeight="1" x14ac:dyDescent="0.25">
      <c r="A1131" s="101"/>
      <c r="B1131" s="80">
        <f>Invoice!B2074</f>
        <v>0</v>
      </c>
      <c r="C1131" s="88">
        <f>Invoice!E2074</f>
        <v>0</v>
      </c>
      <c r="D1131" s="89">
        <f>Invoice!H2074</f>
        <v>0</v>
      </c>
      <c r="E1131" s="81">
        <f t="shared" si="75"/>
        <v>0</v>
      </c>
      <c r="F1131" s="81"/>
      <c r="G1131" s="82">
        <f t="shared" si="76"/>
        <v>0</v>
      </c>
      <c r="H1131" s="83">
        <f t="shared" si="77"/>
        <v>0</v>
      </c>
      <c r="I1131" s="83" t="e">
        <f t="shared" si="78"/>
        <v>#DIV/0!</v>
      </c>
      <c r="J1131" s="103" t="e">
        <f t="shared" si="79"/>
        <v>#DIV/0!</v>
      </c>
    </row>
    <row r="1132" spans="1:10" ht="12.75" customHeight="1" x14ac:dyDescent="0.25">
      <c r="A1132" s="101"/>
      <c r="D1132" s="81"/>
      <c r="E1132" s="81">
        <f>(E1131*Invoice!I2074)+((E1131-(E1131*Invoice!I2074))*Invoice!J2074)</f>
        <v>0</v>
      </c>
      <c r="F1132" s="81"/>
      <c r="G1132" s="90">
        <f>E1132/1.11</f>
        <v>0</v>
      </c>
      <c r="H1132" s="91">
        <f>G1132*11%</f>
        <v>0</v>
      </c>
      <c r="I1132" s="91" t="e">
        <f>G1132/B1131</f>
        <v>#DIV/0!</v>
      </c>
      <c r="J1132" s="104" t="e">
        <f>H1132/B1131</f>
        <v>#DIV/0!</v>
      </c>
    </row>
    <row r="1133" spans="1:10" ht="12.75" customHeight="1" x14ac:dyDescent="0.25">
      <c r="A1133" s="101"/>
      <c r="D1133" s="81" t="s">
        <v>23</v>
      </c>
      <c r="E1133" s="81">
        <f>E1131-E1132</f>
        <v>0</v>
      </c>
      <c r="F1133" s="81"/>
      <c r="G1133" s="82">
        <f>G1131-G1132</f>
        <v>0</v>
      </c>
      <c r="H1133" s="82">
        <f>H1131-H1132</f>
        <v>0</v>
      </c>
      <c r="I1133" s="82" t="e">
        <f>I1131-I1132</f>
        <v>#DIV/0!</v>
      </c>
      <c r="J1133" s="105" t="e">
        <f>J1131-J1132</f>
        <v>#DIV/0!</v>
      </c>
    </row>
    <row r="1134" spans="1:10" ht="12.75" customHeight="1" x14ac:dyDescent="0.25">
      <c r="A1134" s="101"/>
      <c r="D1134" s="81"/>
      <c r="E1134" s="81"/>
      <c r="F1134" s="81"/>
      <c r="G1134" s="82"/>
      <c r="H1134" s="83">
        <f>G1133+H1133</f>
        <v>0</v>
      </c>
      <c r="I1134" s="83"/>
      <c r="J1134" s="103"/>
    </row>
    <row r="1135" spans="1:10" ht="12.75" customHeight="1" x14ac:dyDescent="0.25">
      <c r="A1135" s="101"/>
      <c r="B1135" s="79"/>
      <c r="D1135" s="81"/>
      <c r="E1135" s="81"/>
      <c r="F1135" s="81"/>
      <c r="G1135" s="82"/>
      <c r="H1135" s="83"/>
      <c r="I1135" s="83"/>
      <c r="J1135" s="103"/>
    </row>
    <row r="1136" spans="1:10" ht="12.75" customHeight="1" x14ac:dyDescent="0.25">
      <c r="A1136" s="101">
        <v>14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Invoice!B2075</f>
        <v>0</v>
      </c>
      <c r="C1137" s="88">
        <f>Invoice!E2075</f>
        <v>0</v>
      </c>
      <c r="D1137" s="89">
        <f>Invoice!H2075</f>
        <v>0</v>
      </c>
      <c r="E1137" s="81">
        <f t="shared" si="75"/>
        <v>0</v>
      </c>
      <c r="F1137" s="81"/>
      <c r="G1137" s="82">
        <f t="shared" si="76"/>
        <v>0</v>
      </c>
      <c r="H1137" s="83">
        <f t="shared" si="77"/>
        <v>0</v>
      </c>
      <c r="I1137" s="83" t="e">
        <f t="shared" si="78"/>
        <v>#DIV/0!</v>
      </c>
      <c r="J1137" s="103" t="e">
        <f t="shared" si="79"/>
        <v>#DIV/0!</v>
      </c>
    </row>
    <row r="1138" spans="1:10" ht="12.75" customHeight="1" x14ac:dyDescent="0.25">
      <c r="A1138" s="101"/>
      <c r="D1138" s="81"/>
      <c r="E1138" s="81">
        <f>(E1137*Invoice!I2075)+((E1137-(E1137*Invoice!I2075))*Invoice!J2075)</f>
        <v>0</v>
      </c>
      <c r="F1138" s="81"/>
      <c r="G1138" s="90">
        <f>E1138/1.11</f>
        <v>0</v>
      </c>
      <c r="H1138" s="91">
        <f>G1138*11%</f>
        <v>0</v>
      </c>
      <c r="I1138" s="91" t="e">
        <f>G1138/B1137</f>
        <v>#DIV/0!</v>
      </c>
      <c r="J1138" s="104" t="e">
        <f>H1138/B1137</f>
        <v>#DIV/0!</v>
      </c>
    </row>
    <row r="1139" spans="1:10" ht="12.75" customHeight="1" x14ac:dyDescent="0.25">
      <c r="A1139" s="101"/>
      <c r="D1139" s="81" t="s">
        <v>23</v>
      </c>
      <c r="E1139" s="81">
        <f>E1137-E1138</f>
        <v>0</v>
      </c>
      <c r="F1139" s="81"/>
      <c r="G1139" s="82">
        <f>G1137-G1138</f>
        <v>0</v>
      </c>
      <c r="H1139" s="82">
        <f>H1137-H1138</f>
        <v>0</v>
      </c>
      <c r="I1139" s="82" t="e">
        <f>I1137-I1138</f>
        <v>#DIV/0!</v>
      </c>
      <c r="J1139" s="105" t="e">
        <f>J1137-J1138</f>
        <v>#DIV/0!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0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15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Invoice!B2076</f>
        <v>0</v>
      </c>
      <c r="C1143" s="88">
        <f>Invoice!E2076</f>
        <v>0</v>
      </c>
      <c r="D1143" s="89">
        <f>Invoice!H2076</f>
        <v>0</v>
      </c>
      <c r="E1143" s="81">
        <f t="shared" si="75"/>
        <v>0</v>
      </c>
      <c r="F1143" s="81"/>
      <c r="G1143" s="82">
        <f t="shared" si="76"/>
        <v>0</v>
      </c>
      <c r="H1143" s="83">
        <f t="shared" si="77"/>
        <v>0</v>
      </c>
      <c r="I1143" s="83" t="e">
        <f t="shared" si="78"/>
        <v>#DIV/0!</v>
      </c>
      <c r="J1143" s="103" t="e">
        <f t="shared" si="79"/>
        <v>#DIV/0!</v>
      </c>
    </row>
    <row r="1144" spans="1:10" ht="12.75" customHeight="1" x14ac:dyDescent="0.25">
      <c r="A1144" s="101"/>
      <c r="D1144" s="81"/>
      <c r="E1144" s="81">
        <f>(E1143*Invoice!I2076)+((E1143-(E1143*Invoice!I2076))*Invoice!J2076)</f>
        <v>0</v>
      </c>
      <c r="F1144" s="81"/>
      <c r="G1144" s="90">
        <f>E1144/1.11</f>
        <v>0</v>
      </c>
      <c r="H1144" s="91">
        <f>G1144*11%</f>
        <v>0</v>
      </c>
      <c r="I1144" s="91" t="e">
        <f>G1144/B1143</f>
        <v>#DIV/0!</v>
      </c>
      <c r="J1144" s="104" t="e">
        <f>H1144/B1143</f>
        <v>#DIV/0!</v>
      </c>
    </row>
    <row r="1145" spans="1:10" ht="12.75" customHeight="1" x14ac:dyDescent="0.25">
      <c r="A1145" s="101"/>
      <c r="D1145" s="81" t="s">
        <v>23</v>
      </c>
      <c r="E1145" s="81">
        <f>E1143-E1144</f>
        <v>0</v>
      </c>
      <c r="F1145" s="81"/>
      <c r="G1145" s="82">
        <f>G1143-G1144</f>
        <v>0</v>
      </c>
      <c r="H1145" s="82">
        <f>H1143-H1144</f>
        <v>0</v>
      </c>
      <c r="I1145" s="82" t="e">
        <f>I1143-I1144</f>
        <v>#DIV/0!</v>
      </c>
      <c r="J1145" s="105" t="e">
        <f>J1143-J1144</f>
        <v>#DIV/0!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16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Invoice!B2077</f>
        <v>0</v>
      </c>
      <c r="C1149" s="88">
        <f>Invoice!E2077</f>
        <v>0</v>
      </c>
      <c r="D1149" s="89">
        <f>Invoice!H2077</f>
        <v>0</v>
      </c>
      <c r="E1149" s="81">
        <f t="shared" si="75"/>
        <v>0</v>
      </c>
      <c r="F1149" s="81"/>
      <c r="G1149" s="82">
        <f t="shared" si="76"/>
        <v>0</v>
      </c>
      <c r="H1149" s="83">
        <f t="shared" si="77"/>
        <v>0</v>
      </c>
      <c r="I1149" s="83" t="e">
        <f t="shared" si="78"/>
        <v>#DIV/0!</v>
      </c>
      <c r="J1149" s="103" t="e">
        <f t="shared" si="79"/>
        <v>#DIV/0!</v>
      </c>
    </row>
    <row r="1150" spans="1:10" ht="12.75" customHeight="1" x14ac:dyDescent="0.25">
      <c r="A1150" s="101"/>
      <c r="D1150" s="81"/>
      <c r="E1150" s="81">
        <f>(E1149*Invoice!I2077)+((E1149-(E1149*Invoice!I2077))*Invoice!J2077)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C1153" s="88"/>
      <c r="D1153" s="89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6"/>
      <c r="B1154" s="107"/>
      <c r="C1154" s="107"/>
      <c r="D1154" s="107"/>
      <c r="E1154" s="107"/>
      <c r="F1154" s="107"/>
      <c r="G1154" s="108">
        <f>G1061+G1067+G1073+G1079+G1085+G1091+G1097+G1103+G1109+G1115+G1121+G1127+G1133+G1139+G1145+G1151</f>
        <v>53436328.828828819</v>
      </c>
      <c r="H1154" s="108">
        <f>H1061+H1067+H1073+H1079+H1085+H1091+H1097+H1103+H1109+H1115+H1121+H1127+H1133+H1139+H1145+H1151</f>
        <v>5877996.1711711716</v>
      </c>
      <c r="I1154" s="107"/>
      <c r="J1154" s="109">
        <f>H1062+H1068+H1074+H1080+H1086+H1092+H1098+H1104+H1110+H1116+H1122+H1128+H1134+H1140+H1146+H1152</f>
        <v>59314324.999999993</v>
      </c>
    </row>
    <row r="1156" spans="1:10" ht="12.75" customHeight="1" x14ac:dyDescent="0.25">
      <c r="A1156" s="94" t="s">
        <v>1</v>
      </c>
      <c r="B1156" s="95">
        <f>Invoice!E2168</f>
        <v>23050020</v>
      </c>
      <c r="C1156" s="96"/>
      <c r="D1156" s="97"/>
      <c r="E1156" s="97"/>
      <c r="F1156" s="97"/>
      <c r="G1156" s="98"/>
      <c r="H1156" s="99"/>
      <c r="I1156" s="99"/>
      <c r="J1156" s="100"/>
    </row>
    <row r="1157" spans="1:10" ht="12.75" customHeight="1" x14ac:dyDescent="0.25">
      <c r="A1157" s="101">
        <v>1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Invoice!B2176</f>
        <v>200</v>
      </c>
      <c r="C1158" s="88" t="str">
        <f>Invoice!E2176</f>
        <v>STAPLER KENKO HD-10</v>
      </c>
      <c r="D1158" s="89">
        <f>Invoice!H2176</f>
        <v>93000</v>
      </c>
      <c r="E1158" s="81">
        <f>D1158*B1158</f>
        <v>18600000</v>
      </c>
      <c r="F1158" s="81"/>
      <c r="G1158" s="82">
        <f>E1158/1.11</f>
        <v>16756756.756756755</v>
      </c>
      <c r="H1158" s="83">
        <f>G1158*11%</f>
        <v>1843243.2432432431</v>
      </c>
      <c r="I1158" s="83">
        <f>G1158/B1158</f>
        <v>83783.783783783772</v>
      </c>
      <c r="J1158" s="103">
        <f>H1158/B1158</f>
        <v>9216.2162162162149</v>
      </c>
    </row>
    <row r="1159" spans="1:10" ht="12.75" customHeight="1" x14ac:dyDescent="0.25">
      <c r="A1159" s="101"/>
      <c r="D1159" s="81"/>
      <c r="E1159" s="81">
        <f>(E1158*Invoice!I2176)+((E1158-(E1158*Invoice!I2176))*Invoice!J2176)</f>
        <v>2511000</v>
      </c>
      <c r="F1159" s="81"/>
      <c r="G1159" s="90">
        <f>E1159/1.11</f>
        <v>2262162.1621621619</v>
      </c>
      <c r="H1159" s="91">
        <f>G1159*11%</f>
        <v>248837.83783783781</v>
      </c>
      <c r="I1159" s="91">
        <f>G1159/B1158</f>
        <v>11310.81081081081</v>
      </c>
      <c r="J1159" s="104">
        <f>H1159/B1158</f>
        <v>1244.1891891891892</v>
      </c>
    </row>
    <row r="1160" spans="1:10" ht="12.75" customHeight="1" x14ac:dyDescent="0.25">
      <c r="A1160" s="101"/>
      <c r="D1160" s="81" t="s">
        <v>23</v>
      </c>
      <c r="E1160" s="81">
        <f>E1158-E1159</f>
        <v>16089000</v>
      </c>
      <c r="F1160" s="81"/>
      <c r="G1160" s="82">
        <f>G1158-G1159</f>
        <v>14494594.594594592</v>
      </c>
      <c r="H1160" s="82">
        <f>H1158-H1159</f>
        <v>1594405.4054054052</v>
      </c>
      <c r="I1160" s="82">
        <f>I1158-I1159</f>
        <v>72472.972972972959</v>
      </c>
      <c r="J1160" s="105">
        <f>J1158-J1159</f>
        <v>7972.0270270270257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16088999.999999998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2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Invoice!B2177</f>
        <v>0</v>
      </c>
      <c r="C1164" s="88">
        <f>Invoice!E2177</f>
        <v>0</v>
      </c>
      <c r="D1164" s="89">
        <f>Invoice!H2177</f>
        <v>0</v>
      </c>
      <c r="E1164" s="81">
        <f t="shared" ref="E1164:E1248" si="80">D1164*B1164</f>
        <v>0</v>
      </c>
      <c r="F1164" s="81"/>
      <c r="G1164" s="82">
        <f t="shared" ref="G1164:G1248" si="81">E1164/1.11</f>
        <v>0</v>
      </c>
      <c r="H1164" s="83">
        <f t="shared" ref="H1164:H1248" si="82">G1164*11%</f>
        <v>0</v>
      </c>
      <c r="I1164" s="83" t="e">
        <f t="shared" ref="I1164:I1248" si="83">G1164/B1164</f>
        <v>#DIV/0!</v>
      </c>
      <c r="J1164" s="103" t="e">
        <f t="shared" ref="J1164:J1248" si="84">H1164/B1164</f>
        <v>#DIV/0!</v>
      </c>
    </row>
    <row r="1165" spans="1:10" ht="12.75" customHeight="1" x14ac:dyDescent="0.25">
      <c r="A1165" s="101"/>
      <c r="D1165" s="81"/>
      <c r="E1165" s="81">
        <f>(E1164*Invoice!I2177)+((E1164-(E1164*Invoice!I2177))*Invoice!J2177)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3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Invoice!B2178</f>
        <v>0</v>
      </c>
      <c r="C1170" s="88">
        <f>Invoice!E2178</f>
        <v>0</v>
      </c>
      <c r="D1170" s="89">
        <f>Invoice!H2178</f>
        <v>0</v>
      </c>
      <c r="E1170" s="81">
        <f t="shared" si="80"/>
        <v>0</v>
      </c>
      <c r="F1170" s="81"/>
      <c r="G1170" s="82">
        <f t="shared" si="81"/>
        <v>0</v>
      </c>
      <c r="H1170" s="83">
        <f t="shared" si="82"/>
        <v>0</v>
      </c>
      <c r="I1170" s="83" t="e">
        <f t="shared" si="83"/>
        <v>#DIV/0!</v>
      </c>
      <c r="J1170" s="103" t="e">
        <f t="shared" si="84"/>
        <v>#DIV/0!</v>
      </c>
    </row>
    <row r="1171" spans="1:10" ht="12.75" customHeight="1" x14ac:dyDescent="0.25">
      <c r="A1171" s="101"/>
      <c r="D1171" s="81"/>
      <c r="E1171" s="81">
        <f>(E1170*Invoice!I2178)+((E1170-(E1170*Invoice!I2178))*Invoice!J2178)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4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Invoice!B2179</f>
        <v>0</v>
      </c>
      <c r="C1176" s="88">
        <f>Invoice!E2179</f>
        <v>0</v>
      </c>
      <c r="D1176" s="89">
        <f>Invoice!H2179</f>
        <v>0</v>
      </c>
      <c r="E1176" s="81">
        <f t="shared" si="80"/>
        <v>0</v>
      </c>
      <c r="F1176" s="81"/>
      <c r="G1176" s="82">
        <f t="shared" si="81"/>
        <v>0</v>
      </c>
      <c r="H1176" s="83">
        <f t="shared" si="82"/>
        <v>0</v>
      </c>
      <c r="I1176" s="83" t="e">
        <f t="shared" si="83"/>
        <v>#DIV/0!</v>
      </c>
      <c r="J1176" s="103" t="e">
        <f t="shared" si="84"/>
        <v>#DIV/0!</v>
      </c>
    </row>
    <row r="1177" spans="1:10" ht="12.75" customHeight="1" x14ac:dyDescent="0.25">
      <c r="A1177" s="101"/>
      <c r="D1177" s="81"/>
      <c r="E1177" s="81">
        <f>(E1176*Invoice!I2179)+((E1176-(E1176*Invoice!I2179))*Invoice!J2179)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5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Invoice!B2180</f>
        <v>0</v>
      </c>
      <c r="C1182" s="88">
        <f>Invoice!E2180</f>
        <v>0</v>
      </c>
      <c r="D1182" s="89">
        <f>Invoice!H2180</f>
        <v>0</v>
      </c>
      <c r="E1182" s="81">
        <f t="shared" si="80"/>
        <v>0</v>
      </c>
      <c r="F1182" s="81"/>
      <c r="G1182" s="82">
        <f t="shared" si="81"/>
        <v>0</v>
      </c>
      <c r="H1182" s="83">
        <f t="shared" si="82"/>
        <v>0</v>
      </c>
      <c r="I1182" s="83" t="e">
        <f t="shared" si="83"/>
        <v>#DIV/0!</v>
      </c>
      <c r="J1182" s="103" t="e">
        <f t="shared" si="84"/>
        <v>#DIV/0!</v>
      </c>
    </row>
    <row r="1183" spans="1:10" ht="12.75" customHeight="1" x14ac:dyDescent="0.25">
      <c r="A1183" s="101"/>
      <c r="D1183" s="81"/>
      <c r="E1183" s="81">
        <f>(E1182*Invoice!I2180)+((E1182-(E1182*Invoice!I2180))*Invoice!J2180)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B1186" s="79"/>
      <c r="D1186" s="81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1">
        <v>6</v>
      </c>
      <c r="B1187" s="84" t="s">
        <v>20</v>
      </c>
      <c r="C1187" s="84" t="s">
        <v>21</v>
      </c>
      <c r="D1187" s="85" t="s">
        <v>22</v>
      </c>
      <c r="E1187" s="85" t="s">
        <v>23</v>
      </c>
      <c r="F1187" s="85"/>
      <c r="G1187" s="86" t="s">
        <v>24</v>
      </c>
      <c r="H1187" s="87" t="s">
        <v>25</v>
      </c>
      <c r="I1187" s="87" t="s">
        <v>26</v>
      </c>
      <c r="J1187" s="102"/>
    </row>
    <row r="1188" spans="1:10" ht="12.75" customHeight="1" x14ac:dyDescent="0.25">
      <c r="A1188" s="101"/>
      <c r="B1188" s="80">
        <f>Invoice!B2181</f>
        <v>0</v>
      </c>
      <c r="C1188" s="88">
        <f>Invoice!E2181</f>
        <v>0</v>
      </c>
      <c r="D1188" s="89">
        <f>Invoice!H2181</f>
        <v>0</v>
      </c>
      <c r="E1188" s="81">
        <f t="shared" si="80"/>
        <v>0</v>
      </c>
      <c r="F1188" s="81"/>
      <c r="G1188" s="82">
        <f t="shared" si="81"/>
        <v>0</v>
      </c>
      <c r="H1188" s="83">
        <f t="shared" si="82"/>
        <v>0</v>
      </c>
      <c r="I1188" s="83" t="e">
        <f t="shared" si="83"/>
        <v>#DIV/0!</v>
      </c>
      <c r="J1188" s="103" t="e">
        <f t="shared" si="84"/>
        <v>#DIV/0!</v>
      </c>
    </row>
    <row r="1189" spans="1:10" ht="12.75" customHeight="1" x14ac:dyDescent="0.25">
      <c r="A1189" s="101"/>
      <c r="D1189" s="81"/>
      <c r="E1189" s="81">
        <f>(E1188*Invoice!I2181)+((E1188-(E1188*Invoice!I2181))*Invoice!J2181)</f>
        <v>0</v>
      </c>
      <c r="F1189" s="81"/>
      <c r="G1189" s="90">
        <f>E1189/1.11</f>
        <v>0</v>
      </c>
      <c r="H1189" s="91">
        <f>G1189*11%</f>
        <v>0</v>
      </c>
      <c r="I1189" s="91" t="e">
        <f>G1189/B1188</f>
        <v>#DIV/0!</v>
      </c>
      <c r="J1189" s="104" t="e">
        <f>H1189/B1188</f>
        <v>#DIV/0!</v>
      </c>
    </row>
    <row r="1190" spans="1:10" ht="12.75" customHeight="1" x14ac:dyDescent="0.25">
      <c r="A1190" s="101"/>
      <c r="D1190" s="81" t="s">
        <v>23</v>
      </c>
      <c r="E1190" s="81">
        <f>E1188-E1189</f>
        <v>0</v>
      </c>
      <c r="F1190" s="81"/>
      <c r="G1190" s="82">
        <f>G1188-G1189</f>
        <v>0</v>
      </c>
      <c r="H1190" s="82">
        <f>H1188-H1189</f>
        <v>0</v>
      </c>
      <c r="I1190" s="82" t="e">
        <f>I1188-I1189</f>
        <v>#DIV/0!</v>
      </c>
      <c r="J1190" s="105" t="e">
        <f>J1188-J1189</f>
        <v>#DIV/0!</v>
      </c>
    </row>
    <row r="1191" spans="1:10" ht="12.75" customHeight="1" x14ac:dyDescent="0.25">
      <c r="A1191" s="101"/>
      <c r="D1191" s="81"/>
      <c r="E1191" s="81"/>
      <c r="F1191" s="81"/>
      <c r="G1191" s="82"/>
      <c r="H1191" s="83">
        <f>G1190+H1190</f>
        <v>0</v>
      </c>
      <c r="I1191" s="83"/>
      <c r="J1191" s="103"/>
    </row>
    <row r="1192" spans="1:10" ht="12.75" customHeight="1" x14ac:dyDescent="0.25">
      <c r="A1192" s="101"/>
      <c r="B1192" s="79"/>
      <c r="D1192" s="81"/>
      <c r="E1192" s="81"/>
      <c r="F1192" s="81"/>
      <c r="G1192" s="82"/>
      <c r="H1192" s="83"/>
      <c r="I1192" s="83"/>
      <c r="J1192" s="103"/>
    </row>
    <row r="1193" spans="1:10" ht="12.75" customHeight="1" x14ac:dyDescent="0.25">
      <c r="A1193" s="101">
        <v>7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Invoice!B2182</f>
        <v>0</v>
      </c>
      <c r="C1194" s="88">
        <f>Invoice!E2182</f>
        <v>0</v>
      </c>
      <c r="D1194" s="89">
        <f>Invoice!H2182</f>
        <v>0</v>
      </c>
      <c r="E1194" s="81">
        <f t="shared" si="80"/>
        <v>0</v>
      </c>
      <c r="F1194" s="81"/>
      <c r="G1194" s="82">
        <f t="shared" si="81"/>
        <v>0</v>
      </c>
      <c r="H1194" s="83">
        <f t="shared" si="82"/>
        <v>0</v>
      </c>
      <c r="I1194" s="83" t="e">
        <f t="shared" si="83"/>
        <v>#DIV/0!</v>
      </c>
      <c r="J1194" s="103" t="e">
        <f t="shared" si="84"/>
        <v>#DIV/0!</v>
      </c>
    </row>
    <row r="1195" spans="1:10" ht="12.75" customHeight="1" x14ac:dyDescent="0.25">
      <c r="A1195" s="101"/>
      <c r="D1195" s="81"/>
      <c r="E1195" s="81">
        <f>(E1194*Invoice!I2182)+((E1194-(E1194*Invoice!I2182))*Invoice!J2182)</f>
        <v>0</v>
      </c>
      <c r="F1195" s="81"/>
      <c r="G1195" s="90">
        <f>E1195/1.11</f>
        <v>0</v>
      </c>
      <c r="H1195" s="91">
        <f>G1195*11%</f>
        <v>0</v>
      </c>
      <c r="I1195" s="91" t="e">
        <f>G1195/B1194</f>
        <v>#DIV/0!</v>
      </c>
      <c r="J1195" s="104" t="e">
        <f>H1195/B1194</f>
        <v>#DIV/0!</v>
      </c>
    </row>
    <row r="1196" spans="1:10" ht="12.75" customHeight="1" x14ac:dyDescent="0.25">
      <c r="A1196" s="101"/>
      <c r="D1196" s="81" t="s">
        <v>23</v>
      </c>
      <c r="E1196" s="81">
        <f>E1194-E1195</f>
        <v>0</v>
      </c>
      <c r="F1196" s="81"/>
      <c r="G1196" s="82">
        <f>G1194-G1195</f>
        <v>0</v>
      </c>
      <c r="H1196" s="82">
        <f>H1194-H1195</f>
        <v>0</v>
      </c>
      <c r="I1196" s="82" t="e">
        <f>I1194-I1195</f>
        <v>#DIV/0!</v>
      </c>
      <c r="J1196" s="105" t="e">
        <f>J1194-J1195</f>
        <v>#DIV/0!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0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8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Invoice!B2183</f>
        <v>0</v>
      </c>
      <c r="C1200" s="88">
        <f>Invoice!E2183</f>
        <v>0</v>
      </c>
      <c r="D1200" s="89">
        <f>Invoice!H2183</f>
        <v>0</v>
      </c>
      <c r="E1200" s="81">
        <f t="shared" si="80"/>
        <v>0</v>
      </c>
      <c r="F1200" s="81"/>
      <c r="G1200" s="82">
        <f t="shared" si="81"/>
        <v>0</v>
      </c>
      <c r="H1200" s="83">
        <f t="shared" si="82"/>
        <v>0</v>
      </c>
      <c r="I1200" s="83" t="e">
        <f t="shared" si="83"/>
        <v>#DIV/0!</v>
      </c>
      <c r="J1200" s="103" t="e">
        <f t="shared" si="84"/>
        <v>#DIV/0!</v>
      </c>
    </row>
    <row r="1201" spans="1:10" ht="12.75" customHeight="1" x14ac:dyDescent="0.25">
      <c r="A1201" s="101"/>
      <c r="D1201" s="81"/>
      <c r="E1201" s="81">
        <f>(E1200*Invoice!I2183)+((E1200-(E1200*Invoice!I2183))*Invoice!J2183)</f>
        <v>0</v>
      </c>
      <c r="F1201" s="81"/>
      <c r="G1201" s="90">
        <f>E1201/1.11</f>
        <v>0</v>
      </c>
      <c r="H1201" s="91">
        <f>G1201*11%</f>
        <v>0</v>
      </c>
      <c r="I1201" s="91" t="e">
        <f>G1201/B1200</f>
        <v>#DIV/0!</v>
      </c>
      <c r="J1201" s="104" t="e">
        <f>H1201/B1200</f>
        <v>#DIV/0!</v>
      </c>
    </row>
    <row r="1202" spans="1:10" ht="12.75" customHeight="1" x14ac:dyDescent="0.25">
      <c r="A1202" s="101"/>
      <c r="D1202" s="81" t="s">
        <v>23</v>
      </c>
      <c r="E1202" s="81">
        <f>E1200-E1201</f>
        <v>0</v>
      </c>
      <c r="F1202" s="81"/>
      <c r="G1202" s="82">
        <f>G1200-G1201</f>
        <v>0</v>
      </c>
      <c r="H1202" s="82">
        <f>H1200-H1201</f>
        <v>0</v>
      </c>
      <c r="I1202" s="82" t="e">
        <f>I1200-I1201</f>
        <v>#DIV/0!</v>
      </c>
      <c r="J1202" s="105" t="e">
        <f>J1200-J1201</f>
        <v>#DIV/0!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0</v>
      </c>
      <c r="I1203" s="83"/>
      <c r="J1203" s="103"/>
    </row>
    <row r="1204" spans="1:10" ht="12.75" customHeight="1" x14ac:dyDescent="0.25">
      <c r="A1204" s="101"/>
      <c r="B1204" s="79"/>
      <c r="D1204" s="81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1">
        <v>9</v>
      </c>
      <c r="B1205" s="84" t="s">
        <v>20</v>
      </c>
      <c r="C1205" s="84" t="s">
        <v>21</v>
      </c>
      <c r="D1205" s="85" t="s">
        <v>22</v>
      </c>
      <c r="E1205" s="85" t="s">
        <v>23</v>
      </c>
      <c r="F1205" s="85"/>
      <c r="G1205" s="86" t="s">
        <v>24</v>
      </c>
      <c r="H1205" s="87" t="s">
        <v>25</v>
      </c>
      <c r="I1205" s="87" t="s">
        <v>26</v>
      </c>
      <c r="J1205" s="102"/>
    </row>
    <row r="1206" spans="1:10" ht="12.75" customHeight="1" x14ac:dyDescent="0.25">
      <c r="A1206" s="101"/>
      <c r="B1206" s="80">
        <f>Invoice!B2184</f>
        <v>0</v>
      </c>
      <c r="C1206" s="88">
        <f>Invoice!E2184</f>
        <v>0</v>
      </c>
      <c r="D1206" s="89">
        <f>Invoice!H2184</f>
        <v>0</v>
      </c>
      <c r="E1206" s="81">
        <f t="shared" si="80"/>
        <v>0</v>
      </c>
      <c r="F1206" s="81"/>
      <c r="G1206" s="82">
        <f t="shared" si="81"/>
        <v>0</v>
      </c>
      <c r="H1206" s="83">
        <f t="shared" si="82"/>
        <v>0</v>
      </c>
      <c r="I1206" s="83" t="e">
        <f t="shared" si="83"/>
        <v>#DIV/0!</v>
      </c>
      <c r="J1206" s="103" t="e">
        <f t="shared" si="84"/>
        <v>#DIV/0!</v>
      </c>
    </row>
    <row r="1207" spans="1:10" ht="12.75" customHeight="1" x14ac:dyDescent="0.25">
      <c r="A1207" s="101"/>
      <c r="D1207" s="81"/>
      <c r="E1207" s="81">
        <f>(E1206*Invoice!I2184)+((E1206-(E1206*Invoice!I2184))*Invoice!J2184)</f>
        <v>0</v>
      </c>
      <c r="F1207" s="81"/>
      <c r="G1207" s="90">
        <f>E1207/1.11</f>
        <v>0</v>
      </c>
      <c r="H1207" s="91">
        <f>G1207*11%</f>
        <v>0</v>
      </c>
      <c r="I1207" s="91" t="e">
        <f>G1207/B1206</f>
        <v>#DIV/0!</v>
      </c>
      <c r="J1207" s="104" t="e">
        <f>H1207/B1206</f>
        <v>#DIV/0!</v>
      </c>
    </row>
    <row r="1208" spans="1:10" ht="12.75" customHeight="1" x14ac:dyDescent="0.25">
      <c r="A1208" s="101"/>
      <c r="D1208" s="81" t="s">
        <v>23</v>
      </c>
      <c r="E1208" s="81">
        <f>E1206-E1207</f>
        <v>0</v>
      </c>
      <c r="F1208" s="81"/>
      <c r="G1208" s="82">
        <f>G1206-G1207</f>
        <v>0</v>
      </c>
      <c r="H1208" s="82">
        <f>H1206-H1207</f>
        <v>0</v>
      </c>
      <c r="I1208" s="82" t="e">
        <f>I1206-I1207</f>
        <v>#DIV/0!</v>
      </c>
      <c r="J1208" s="105" t="e">
        <f>J1206-J1207</f>
        <v>#DIV/0!</v>
      </c>
    </row>
    <row r="1209" spans="1:10" ht="12.75" customHeight="1" x14ac:dyDescent="0.25">
      <c r="A1209" s="101"/>
      <c r="D1209" s="81"/>
      <c r="E1209" s="81"/>
      <c r="F1209" s="81"/>
      <c r="G1209" s="82"/>
      <c r="H1209" s="83">
        <f>G1208+H1208</f>
        <v>0</v>
      </c>
      <c r="I1209" s="83"/>
      <c r="J1209" s="103"/>
    </row>
    <row r="1210" spans="1:10" ht="12.75" customHeight="1" x14ac:dyDescent="0.25">
      <c r="A1210" s="101"/>
      <c r="B1210" s="79"/>
      <c r="D1210" s="81"/>
      <c r="E1210" s="81"/>
      <c r="F1210" s="81"/>
      <c r="G1210" s="82"/>
      <c r="H1210" s="83"/>
      <c r="I1210" s="83"/>
      <c r="J1210" s="103"/>
    </row>
    <row r="1211" spans="1:10" ht="12.75" customHeight="1" x14ac:dyDescent="0.25">
      <c r="A1211" s="101">
        <v>10</v>
      </c>
      <c r="B1211" s="84" t="s">
        <v>20</v>
      </c>
      <c r="C1211" s="84" t="s">
        <v>21</v>
      </c>
      <c r="D1211" s="85" t="s">
        <v>22</v>
      </c>
      <c r="E1211" s="85" t="s">
        <v>23</v>
      </c>
      <c r="F1211" s="85"/>
      <c r="G1211" s="86" t="s">
        <v>24</v>
      </c>
      <c r="H1211" s="87" t="s">
        <v>25</v>
      </c>
      <c r="I1211" s="87" t="s">
        <v>26</v>
      </c>
      <c r="J1211" s="102"/>
    </row>
    <row r="1212" spans="1:10" ht="12.75" customHeight="1" x14ac:dyDescent="0.25">
      <c r="A1212" s="101"/>
      <c r="B1212" s="80">
        <f>Invoice!B2185</f>
        <v>0</v>
      </c>
      <c r="C1212" s="88">
        <f>Invoice!E2185</f>
        <v>0</v>
      </c>
      <c r="D1212" s="89">
        <f>Invoice!H2185</f>
        <v>0</v>
      </c>
      <c r="E1212" s="81">
        <f t="shared" si="80"/>
        <v>0</v>
      </c>
      <c r="F1212" s="81"/>
      <c r="G1212" s="82">
        <f t="shared" si="81"/>
        <v>0</v>
      </c>
      <c r="H1212" s="83">
        <f t="shared" si="82"/>
        <v>0</v>
      </c>
      <c r="I1212" s="83" t="e">
        <f t="shared" si="83"/>
        <v>#DIV/0!</v>
      </c>
      <c r="J1212" s="103" t="e">
        <f t="shared" si="84"/>
        <v>#DIV/0!</v>
      </c>
    </row>
    <row r="1213" spans="1:10" ht="12.75" customHeight="1" x14ac:dyDescent="0.25">
      <c r="A1213" s="101"/>
      <c r="D1213" s="81"/>
      <c r="E1213" s="81">
        <f>(E1212*Invoice!I2185)+((E1212-(E1212*Invoice!I2185))*Invoice!J2185)</f>
        <v>0</v>
      </c>
      <c r="F1213" s="81"/>
      <c r="G1213" s="90">
        <f>E1213/1.11</f>
        <v>0</v>
      </c>
      <c r="H1213" s="91">
        <f>G1213*11%</f>
        <v>0</v>
      </c>
      <c r="I1213" s="91" t="e">
        <f>G1213/B1212</f>
        <v>#DIV/0!</v>
      </c>
      <c r="J1213" s="104" t="e">
        <f>H1213/B1212</f>
        <v>#DIV/0!</v>
      </c>
    </row>
    <row r="1214" spans="1:10" ht="12.75" customHeight="1" x14ac:dyDescent="0.25">
      <c r="A1214" s="101"/>
      <c r="D1214" s="81" t="s">
        <v>23</v>
      </c>
      <c r="E1214" s="81">
        <f>E1212-E1213</f>
        <v>0</v>
      </c>
      <c r="F1214" s="81"/>
      <c r="G1214" s="82">
        <f>G1212-G1213</f>
        <v>0</v>
      </c>
      <c r="H1214" s="82">
        <f>H1212-H1213</f>
        <v>0</v>
      </c>
      <c r="I1214" s="82" t="e">
        <f>I1212-I1213</f>
        <v>#DIV/0!</v>
      </c>
      <c r="J1214" s="105" t="e">
        <f>J1212-J1213</f>
        <v>#DIV/0!</v>
      </c>
    </row>
    <row r="1215" spans="1:10" ht="12.75" customHeight="1" x14ac:dyDescent="0.25">
      <c r="A1215" s="101"/>
      <c r="D1215" s="81"/>
      <c r="E1215" s="81"/>
      <c r="F1215" s="81"/>
      <c r="G1215" s="82"/>
      <c r="H1215" s="83">
        <f>G1214+H1214</f>
        <v>0</v>
      </c>
      <c r="I1215" s="83"/>
      <c r="J1215" s="103"/>
    </row>
    <row r="1216" spans="1:10" ht="12.75" customHeight="1" x14ac:dyDescent="0.25">
      <c r="A1216" s="101"/>
      <c r="B1216" s="79"/>
      <c r="D1216" s="81"/>
      <c r="E1216" s="81"/>
      <c r="F1216" s="81"/>
      <c r="G1216" s="82"/>
      <c r="H1216" s="83"/>
      <c r="I1216" s="83"/>
      <c r="J1216" s="103"/>
    </row>
    <row r="1217" spans="1:10" ht="12.75" customHeight="1" x14ac:dyDescent="0.25">
      <c r="A1217" s="101">
        <v>11</v>
      </c>
      <c r="B1217" s="84" t="s">
        <v>20</v>
      </c>
      <c r="C1217" s="84" t="s">
        <v>21</v>
      </c>
      <c r="D1217" s="85" t="s">
        <v>22</v>
      </c>
      <c r="E1217" s="85" t="s">
        <v>23</v>
      </c>
      <c r="F1217" s="85"/>
      <c r="G1217" s="86" t="s">
        <v>24</v>
      </c>
      <c r="H1217" s="87" t="s">
        <v>25</v>
      </c>
      <c r="I1217" s="87" t="s">
        <v>26</v>
      </c>
      <c r="J1217" s="102"/>
    </row>
    <row r="1218" spans="1:10" ht="12.75" customHeight="1" x14ac:dyDescent="0.25">
      <c r="A1218" s="101"/>
      <c r="B1218" s="80">
        <f>Invoice!B2186</f>
        <v>0</v>
      </c>
      <c r="C1218" s="88">
        <f>Invoice!E2186</f>
        <v>0</v>
      </c>
      <c r="D1218" s="89">
        <f>Invoice!H2186</f>
        <v>0</v>
      </c>
      <c r="E1218" s="81">
        <f t="shared" si="80"/>
        <v>0</v>
      </c>
      <c r="F1218" s="81"/>
      <c r="G1218" s="82">
        <f t="shared" si="81"/>
        <v>0</v>
      </c>
      <c r="H1218" s="83">
        <f t="shared" si="82"/>
        <v>0</v>
      </c>
      <c r="I1218" s="83" t="e">
        <f t="shared" si="83"/>
        <v>#DIV/0!</v>
      </c>
      <c r="J1218" s="103" t="e">
        <f t="shared" si="84"/>
        <v>#DIV/0!</v>
      </c>
    </row>
    <row r="1219" spans="1:10" ht="12.75" customHeight="1" x14ac:dyDescent="0.25">
      <c r="A1219" s="101"/>
      <c r="D1219" s="81"/>
      <c r="E1219" s="81">
        <f>(E1218*Invoice!I2186)+((E1218-(E1218*Invoice!I2186))*Invoice!J2186)</f>
        <v>0</v>
      </c>
      <c r="F1219" s="81"/>
      <c r="G1219" s="90">
        <f>E1219/1.11</f>
        <v>0</v>
      </c>
      <c r="H1219" s="91">
        <f>G1219*11%</f>
        <v>0</v>
      </c>
      <c r="I1219" s="91" t="e">
        <f>G1219/B1218</f>
        <v>#DIV/0!</v>
      </c>
      <c r="J1219" s="104" t="e">
        <f>H1219/B1218</f>
        <v>#DIV/0!</v>
      </c>
    </row>
    <row r="1220" spans="1:10" ht="12.75" customHeight="1" x14ac:dyDescent="0.25">
      <c r="A1220" s="101"/>
      <c r="D1220" s="81" t="s">
        <v>23</v>
      </c>
      <c r="E1220" s="81">
        <f>E1218-E1219</f>
        <v>0</v>
      </c>
      <c r="F1220" s="81"/>
      <c r="G1220" s="82">
        <f>G1218-G1219</f>
        <v>0</v>
      </c>
      <c r="H1220" s="82">
        <f>H1218-H1219</f>
        <v>0</v>
      </c>
      <c r="I1220" s="82" t="e">
        <f>I1218-I1219</f>
        <v>#DIV/0!</v>
      </c>
      <c r="J1220" s="105" t="e">
        <f>J1218-J1219</f>
        <v>#DIV/0!</v>
      </c>
    </row>
    <row r="1221" spans="1:10" ht="12.75" customHeight="1" x14ac:dyDescent="0.25">
      <c r="A1221" s="101"/>
      <c r="D1221" s="81"/>
      <c r="E1221" s="81"/>
      <c r="F1221" s="81"/>
      <c r="G1221" s="82"/>
      <c r="H1221" s="83">
        <f>G1220+H1220</f>
        <v>0</v>
      </c>
      <c r="I1221" s="83"/>
      <c r="J1221" s="103"/>
    </row>
    <row r="1222" spans="1:10" ht="12.75" customHeight="1" x14ac:dyDescent="0.25">
      <c r="A1222" s="101"/>
      <c r="B1222" s="79"/>
      <c r="D1222" s="81"/>
      <c r="E1222" s="81"/>
      <c r="F1222" s="81"/>
      <c r="G1222" s="82"/>
      <c r="H1222" s="83"/>
      <c r="I1222" s="83"/>
      <c r="J1222" s="103"/>
    </row>
    <row r="1223" spans="1:10" ht="12.75" customHeight="1" x14ac:dyDescent="0.25">
      <c r="A1223" s="101">
        <v>12</v>
      </c>
      <c r="B1223" s="84" t="s">
        <v>20</v>
      </c>
      <c r="C1223" s="84" t="s">
        <v>21</v>
      </c>
      <c r="D1223" s="85" t="s">
        <v>22</v>
      </c>
      <c r="E1223" s="85" t="s">
        <v>23</v>
      </c>
      <c r="F1223" s="85"/>
      <c r="G1223" s="86" t="s">
        <v>24</v>
      </c>
      <c r="H1223" s="87" t="s">
        <v>25</v>
      </c>
      <c r="I1223" s="87" t="s">
        <v>26</v>
      </c>
      <c r="J1223" s="102"/>
    </row>
    <row r="1224" spans="1:10" ht="12.75" customHeight="1" x14ac:dyDescent="0.25">
      <c r="A1224" s="101"/>
      <c r="B1224" s="80">
        <f>Invoice!B2187</f>
        <v>0</v>
      </c>
      <c r="C1224" s="88">
        <f>Invoice!E2187</f>
        <v>0</v>
      </c>
      <c r="D1224" s="89">
        <f>Invoice!H2187</f>
        <v>0</v>
      </c>
      <c r="E1224" s="81">
        <f t="shared" si="80"/>
        <v>0</v>
      </c>
      <c r="F1224" s="81"/>
      <c r="G1224" s="82">
        <f t="shared" si="81"/>
        <v>0</v>
      </c>
      <c r="H1224" s="83">
        <f t="shared" si="82"/>
        <v>0</v>
      </c>
      <c r="I1224" s="83" t="e">
        <f t="shared" si="83"/>
        <v>#DIV/0!</v>
      </c>
      <c r="J1224" s="103" t="e">
        <f t="shared" si="84"/>
        <v>#DIV/0!</v>
      </c>
    </row>
    <row r="1225" spans="1:10" ht="12.75" customHeight="1" x14ac:dyDescent="0.25">
      <c r="A1225" s="101"/>
      <c r="D1225" s="81"/>
      <c r="E1225" s="81">
        <f>(E1224*Invoice!I2187)+((E1224-(E1224*Invoice!I2187))*Invoice!J2187)</f>
        <v>0</v>
      </c>
      <c r="F1225" s="81"/>
      <c r="G1225" s="90">
        <f>E1225/1.11</f>
        <v>0</v>
      </c>
      <c r="H1225" s="91">
        <f>G1225*11%</f>
        <v>0</v>
      </c>
      <c r="I1225" s="91" t="e">
        <f>G1225/B1224</f>
        <v>#DIV/0!</v>
      </c>
      <c r="J1225" s="104" t="e">
        <f>H1225/B1224</f>
        <v>#DIV/0!</v>
      </c>
    </row>
    <row r="1226" spans="1:10" ht="12.75" customHeight="1" x14ac:dyDescent="0.25">
      <c r="A1226" s="101"/>
      <c r="D1226" s="81" t="s">
        <v>23</v>
      </c>
      <c r="E1226" s="81">
        <f>E1224-E1225</f>
        <v>0</v>
      </c>
      <c r="F1226" s="81"/>
      <c r="G1226" s="82">
        <f>G1224-G1225</f>
        <v>0</v>
      </c>
      <c r="H1226" s="82">
        <f>H1224-H1225</f>
        <v>0</v>
      </c>
      <c r="I1226" s="82" t="e">
        <f>I1224-I1225</f>
        <v>#DIV/0!</v>
      </c>
      <c r="J1226" s="105" t="e">
        <f>J1224-J1225</f>
        <v>#DIV/0!</v>
      </c>
    </row>
    <row r="1227" spans="1:10" ht="12.75" customHeight="1" x14ac:dyDescent="0.25">
      <c r="A1227" s="101"/>
      <c r="D1227" s="81"/>
      <c r="E1227" s="81"/>
      <c r="F1227" s="81"/>
      <c r="G1227" s="82"/>
      <c r="H1227" s="83">
        <f>G1226+H1226</f>
        <v>0</v>
      </c>
      <c r="I1227" s="83"/>
      <c r="J1227" s="103"/>
    </row>
    <row r="1228" spans="1:10" ht="12.75" customHeight="1" x14ac:dyDescent="0.25">
      <c r="A1228" s="101"/>
      <c r="B1228" s="79"/>
      <c r="D1228" s="81"/>
      <c r="E1228" s="81"/>
      <c r="F1228" s="81"/>
      <c r="G1228" s="82"/>
      <c r="H1228" s="83"/>
      <c r="I1228" s="83"/>
      <c r="J1228" s="103"/>
    </row>
    <row r="1229" spans="1:10" ht="12.75" customHeight="1" x14ac:dyDescent="0.25">
      <c r="A1229" s="101">
        <v>13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Invoice!B2188</f>
        <v>0</v>
      </c>
      <c r="C1230" s="88">
        <f>Invoice!E2188</f>
        <v>0</v>
      </c>
      <c r="D1230" s="89">
        <f>Invoice!H2188</f>
        <v>0</v>
      </c>
      <c r="E1230" s="81">
        <f t="shared" si="80"/>
        <v>0</v>
      </c>
      <c r="F1230" s="81"/>
      <c r="G1230" s="82">
        <f t="shared" si="81"/>
        <v>0</v>
      </c>
      <c r="H1230" s="83">
        <f t="shared" si="82"/>
        <v>0</v>
      </c>
      <c r="I1230" s="83" t="e">
        <f t="shared" si="83"/>
        <v>#DIV/0!</v>
      </c>
      <c r="J1230" s="103" t="e">
        <f t="shared" si="84"/>
        <v>#DIV/0!</v>
      </c>
    </row>
    <row r="1231" spans="1:10" ht="12.75" customHeight="1" x14ac:dyDescent="0.25">
      <c r="A1231" s="101"/>
      <c r="D1231" s="81"/>
      <c r="E1231" s="81">
        <f>(E1230*Invoice!I2188)+((E1230-(E1230*Invoice!I2188))*Invoice!J2188)</f>
        <v>0</v>
      </c>
      <c r="F1231" s="81"/>
      <c r="G1231" s="90">
        <f>E1231/1.11</f>
        <v>0</v>
      </c>
      <c r="H1231" s="91">
        <f>G1231*11%</f>
        <v>0</v>
      </c>
      <c r="I1231" s="91" t="e">
        <f>G1231/B1230</f>
        <v>#DIV/0!</v>
      </c>
      <c r="J1231" s="104" t="e">
        <f>H1231/B1230</f>
        <v>#DIV/0!</v>
      </c>
    </row>
    <row r="1232" spans="1:10" ht="12.75" customHeight="1" x14ac:dyDescent="0.25">
      <c r="A1232" s="101"/>
      <c r="D1232" s="81" t="s">
        <v>23</v>
      </c>
      <c r="E1232" s="81">
        <f>E1230-E1231</f>
        <v>0</v>
      </c>
      <c r="F1232" s="81"/>
      <c r="G1232" s="82">
        <f>G1230-G1231</f>
        <v>0</v>
      </c>
      <c r="H1232" s="82">
        <f>H1230-H1231</f>
        <v>0</v>
      </c>
      <c r="I1232" s="82" t="e">
        <f>I1230-I1231</f>
        <v>#DIV/0!</v>
      </c>
      <c r="J1232" s="105" t="e">
        <f>J1230-J1231</f>
        <v>#DIV/0!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0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14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Invoice!B2189</f>
        <v>0</v>
      </c>
      <c r="C1236" s="88">
        <f>Invoice!E2189</f>
        <v>0</v>
      </c>
      <c r="D1236" s="89">
        <f>Invoice!H2189</f>
        <v>0</v>
      </c>
      <c r="E1236" s="81">
        <f t="shared" si="80"/>
        <v>0</v>
      </c>
      <c r="F1236" s="81"/>
      <c r="G1236" s="82">
        <f t="shared" si="81"/>
        <v>0</v>
      </c>
      <c r="H1236" s="83">
        <f t="shared" si="82"/>
        <v>0</v>
      </c>
      <c r="I1236" s="83" t="e">
        <f t="shared" si="83"/>
        <v>#DIV/0!</v>
      </c>
      <c r="J1236" s="103" t="e">
        <f t="shared" si="84"/>
        <v>#DIV/0!</v>
      </c>
    </row>
    <row r="1237" spans="1:10" ht="12.75" customHeight="1" x14ac:dyDescent="0.25">
      <c r="A1237" s="101"/>
      <c r="D1237" s="81"/>
      <c r="E1237" s="81">
        <f>(E1236*Invoice!I2189)+((E1236-(E1236*Invoice!I2189))*Invoice!J2189)</f>
        <v>0</v>
      </c>
      <c r="F1237" s="81"/>
      <c r="G1237" s="90">
        <f>E1237/1.11</f>
        <v>0</v>
      </c>
      <c r="H1237" s="91">
        <f>G1237*11%</f>
        <v>0</v>
      </c>
      <c r="I1237" s="91" t="e">
        <f>G1237/B1236</f>
        <v>#DIV/0!</v>
      </c>
      <c r="J1237" s="104" t="e">
        <f>H1237/B1236</f>
        <v>#DIV/0!</v>
      </c>
    </row>
    <row r="1238" spans="1:10" ht="12.75" customHeight="1" x14ac:dyDescent="0.25">
      <c r="A1238" s="101"/>
      <c r="D1238" s="81" t="s">
        <v>23</v>
      </c>
      <c r="E1238" s="81">
        <f>E1236-E1237</f>
        <v>0</v>
      </c>
      <c r="F1238" s="81"/>
      <c r="G1238" s="82">
        <f>G1236-G1237</f>
        <v>0</v>
      </c>
      <c r="H1238" s="82">
        <f>H1236-H1237</f>
        <v>0</v>
      </c>
      <c r="I1238" s="82" t="e">
        <f>I1236-I1237</f>
        <v>#DIV/0!</v>
      </c>
      <c r="J1238" s="105" t="e">
        <f>J1236-J1237</f>
        <v>#DIV/0!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0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15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Invoice!B2190</f>
        <v>0</v>
      </c>
      <c r="C1242" s="88">
        <f>Invoice!E2190</f>
        <v>0</v>
      </c>
      <c r="D1242" s="89">
        <f>Invoice!H2190</f>
        <v>0</v>
      </c>
      <c r="E1242" s="81">
        <f t="shared" si="80"/>
        <v>0</v>
      </c>
      <c r="F1242" s="81"/>
      <c r="G1242" s="82">
        <f t="shared" si="81"/>
        <v>0</v>
      </c>
      <c r="H1242" s="83">
        <f t="shared" si="82"/>
        <v>0</v>
      </c>
      <c r="I1242" s="83" t="e">
        <f t="shared" si="83"/>
        <v>#DIV/0!</v>
      </c>
      <c r="J1242" s="103" t="e">
        <f t="shared" si="84"/>
        <v>#DIV/0!</v>
      </c>
    </row>
    <row r="1243" spans="1:10" ht="12.75" customHeight="1" x14ac:dyDescent="0.25">
      <c r="A1243" s="101"/>
      <c r="D1243" s="81"/>
      <c r="E1243" s="81">
        <f>(E1242*Invoice!I2190)+((E1242-(E1242*Invoice!I2190))*Invoice!J2190)</f>
        <v>0</v>
      </c>
      <c r="F1243" s="81"/>
      <c r="G1243" s="90">
        <f>E1243/1.11</f>
        <v>0</v>
      </c>
      <c r="H1243" s="91">
        <f>G1243*11%</f>
        <v>0</v>
      </c>
      <c r="I1243" s="91" t="e">
        <f>G1243/B1242</f>
        <v>#DIV/0!</v>
      </c>
      <c r="J1243" s="104" t="e">
        <f>H1243/B1242</f>
        <v>#DIV/0!</v>
      </c>
    </row>
    <row r="1244" spans="1:10" ht="12.75" customHeight="1" x14ac:dyDescent="0.25">
      <c r="A1244" s="101"/>
      <c r="D1244" s="81" t="s">
        <v>23</v>
      </c>
      <c r="E1244" s="81">
        <f>E1242-E1243</f>
        <v>0</v>
      </c>
      <c r="F1244" s="81"/>
      <c r="G1244" s="82">
        <f>G1242-G1243</f>
        <v>0</v>
      </c>
      <c r="H1244" s="82">
        <f>H1242-H1243</f>
        <v>0</v>
      </c>
      <c r="I1244" s="82" t="e">
        <f>I1242-I1243</f>
        <v>#DIV/0!</v>
      </c>
      <c r="J1244" s="105" t="e">
        <f>J1242-J1243</f>
        <v>#DIV/0!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16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Invoice!B2191</f>
        <v>0</v>
      </c>
      <c r="C1248" s="88">
        <f>Invoice!E2191</f>
        <v>0</v>
      </c>
      <c r="D1248" s="89">
        <f>Invoice!H2191</f>
        <v>0</v>
      </c>
      <c r="E1248" s="81">
        <f t="shared" si="80"/>
        <v>0</v>
      </c>
      <c r="F1248" s="81"/>
      <c r="G1248" s="82">
        <f t="shared" si="81"/>
        <v>0</v>
      </c>
      <c r="H1248" s="83">
        <f t="shared" si="82"/>
        <v>0</v>
      </c>
      <c r="I1248" s="83" t="e">
        <f t="shared" si="83"/>
        <v>#DIV/0!</v>
      </c>
      <c r="J1248" s="103" t="e">
        <f t="shared" si="84"/>
        <v>#DIV/0!</v>
      </c>
    </row>
    <row r="1249" spans="1:10" ht="12.75" customHeight="1" x14ac:dyDescent="0.25">
      <c r="A1249" s="101"/>
      <c r="D1249" s="81"/>
      <c r="E1249" s="81">
        <f>(E1248*Invoice!I2191)+((E1248-(E1248*Invoice!I2191))*Invoice!J2191)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C1252" s="88"/>
      <c r="D1252" s="89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6"/>
      <c r="B1253" s="107"/>
      <c r="C1253" s="107"/>
      <c r="D1253" s="107"/>
      <c r="E1253" s="107"/>
      <c r="F1253" s="107"/>
      <c r="G1253" s="108">
        <f>G1160+G1166+G1172+G1178+G1184+G1190+G1196+G1202+G1208+G1214+G1220+G1226+G1232+G1238+G1244+G1250</f>
        <v>14494594.594594592</v>
      </c>
      <c r="H1253" s="108">
        <f>H1160+H1166+H1172+H1178+H1184+H1190+H1196+H1202+H1208+H1214+H1220+H1226+H1232+H1238+H1244+H1250</f>
        <v>1594405.4054054052</v>
      </c>
      <c r="I1253" s="107"/>
      <c r="J1253" s="109">
        <f>H1161+H1167+H1173+H1179+H1185+H1191+H1197+H1203+H1209+H1215+H1221+H1227+H1233+H1239+H1245+H1251</f>
        <v>16088999.999999998</v>
      </c>
    </row>
    <row r="1255" spans="1:10" ht="12.75" customHeight="1" x14ac:dyDescent="0.25">
      <c r="A1255" s="94" t="s">
        <v>1</v>
      </c>
      <c r="B1255" s="95">
        <f>Invoice!E2282</f>
        <v>23050021</v>
      </c>
      <c r="C1255" s="96"/>
      <c r="D1255" s="97"/>
      <c r="E1255" s="97"/>
      <c r="F1255" s="97"/>
      <c r="G1255" s="98"/>
      <c r="H1255" s="99"/>
      <c r="I1255" s="99"/>
      <c r="J1255" s="100"/>
    </row>
    <row r="1256" spans="1:10" ht="12.75" customHeight="1" x14ac:dyDescent="0.25">
      <c r="A1256" s="101">
        <v>1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Invoice!B2290</f>
        <v>60</v>
      </c>
      <c r="C1257" s="88" t="str">
        <f>Invoice!E2290</f>
        <v>PENSIL JOYKO 2B P-88</v>
      </c>
      <c r="D1257" s="89">
        <f>Invoice!H2290</f>
        <v>104400</v>
      </c>
      <c r="E1257" s="81">
        <f>D1257*B1257</f>
        <v>6264000</v>
      </c>
      <c r="F1257" s="81"/>
      <c r="G1257" s="82">
        <f>E1257/1.11</f>
        <v>5643243.2432432426</v>
      </c>
      <c r="H1257" s="83">
        <f>G1257*11%</f>
        <v>620756.75675675669</v>
      </c>
      <c r="I1257" s="83">
        <f>G1257/B1257</f>
        <v>94054.054054054039</v>
      </c>
      <c r="J1257" s="103">
        <f>H1257/B1257</f>
        <v>10345.945945945945</v>
      </c>
    </row>
    <row r="1258" spans="1:10" ht="12.75" customHeight="1" x14ac:dyDescent="0.25">
      <c r="A1258" s="101"/>
      <c r="D1258" s="81"/>
      <c r="E1258" s="81">
        <f>(E1257*Invoice!I2290)+((E1257-(E1257*Invoice!I2290))*Invoice!J2290)</f>
        <v>783000</v>
      </c>
      <c r="F1258" s="81"/>
      <c r="G1258" s="90">
        <f>E1258/1.11</f>
        <v>705405.40540540533</v>
      </c>
      <c r="H1258" s="91">
        <f>G1258*11%</f>
        <v>77594.594594594586</v>
      </c>
      <c r="I1258" s="91">
        <f>G1258/B1257</f>
        <v>11756.756756756755</v>
      </c>
      <c r="J1258" s="104">
        <f>H1258/B1257</f>
        <v>1293.2432432432431</v>
      </c>
    </row>
    <row r="1259" spans="1:10" ht="12.75" customHeight="1" x14ac:dyDescent="0.25">
      <c r="A1259" s="101"/>
      <c r="D1259" s="81" t="s">
        <v>23</v>
      </c>
      <c r="E1259" s="81">
        <f>E1257-E1258</f>
        <v>5481000</v>
      </c>
      <c r="F1259" s="81"/>
      <c r="G1259" s="82">
        <f>G1257-G1258</f>
        <v>4937837.8378378376</v>
      </c>
      <c r="H1259" s="82">
        <f>H1257-H1258</f>
        <v>543162.16216216213</v>
      </c>
      <c r="I1259" s="82">
        <f>I1257-I1258</f>
        <v>82297.297297297278</v>
      </c>
      <c r="J1259" s="105">
        <f>J1257-J1258</f>
        <v>9052.7027027027016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5481000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2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Invoice!B2291</f>
        <v>180</v>
      </c>
      <c r="C1263" s="88" t="str">
        <f>Invoice!E2291</f>
        <v>CORRECTION TAPE JOYKO CT-522</v>
      </c>
      <c r="D1263" s="89">
        <f>Invoice!H2291</f>
        <v>57600</v>
      </c>
      <c r="E1263" s="81">
        <f t="shared" ref="E1263:E1347" si="85">D1263*B1263</f>
        <v>10368000</v>
      </c>
      <c r="F1263" s="81"/>
      <c r="G1263" s="82">
        <f t="shared" ref="G1263:G1347" si="86">E1263/1.11</f>
        <v>9340540.5405405406</v>
      </c>
      <c r="H1263" s="83">
        <f t="shared" ref="H1263:H1347" si="87">G1263*11%</f>
        <v>1027459.4594594595</v>
      </c>
      <c r="I1263" s="83">
        <f t="shared" ref="I1263:I1347" si="88">G1263/B1263</f>
        <v>51891.891891891893</v>
      </c>
      <c r="J1263" s="103">
        <f t="shared" ref="J1263:J1347" si="89">H1263/B1263</f>
        <v>5708.1081081081084</v>
      </c>
    </row>
    <row r="1264" spans="1:10" ht="12.75" customHeight="1" x14ac:dyDescent="0.25">
      <c r="A1264" s="101"/>
      <c r="D1264" s="81"/>
      <c r="E1264" s="81">
        <f>(E1263*Invoice!I2291)+((E1263-(E1263*Invoice!I2291))*Invoice!J2291)</f>
        <v>1296000</v>
      </c>
      <c r="F1264" s="81"/>
      <c r="G1264" s="90">
        <f>E1264/1.11</f>
        <v>1167567.5675675676</v>
      </c>
      <c r="H1264" s="91">
        <f>G1264*11%</f>
        <v>128432.43243243244</v>
      </c>
      <c r="I1264" s="91">
        <f>G1264/B1263</f>
        <v>6486.4864864864867</v>
      </c>
      <c r="J1264" s="104">
        <f>H1264/B1263</f>
        <v>713.51351351351354</v>
      </c>
    </row>
    <row r="1265" spans="1:10" ht="12.75" customHeight="1" x14ac:dyDescent="0.25">
      <c r="A1265" s="101"/>
      <c r="D1265" s="81" t="s">
        <v>23</v>
      </c>
      <c r="E1265" s="81">
        <f>E1263-E1264</f>
        <v>9072000</v>
      </c>
      <c r="F1265" s="81"/>
      <c r="G1265" s="82">
        <f>G1263-G1264</f>
        <v>8172972.9729729732</v>
      </c>
      <c r="H1265" s="82">
        <f>H1263-H1264</f>
        <v>899027.0270270271</v>
      </c>
      <c r="I1265" s="82">
        <f>I1263-I1264</f>
        <v>45405.405405405407</v>
      </c>
      <c r="J1265" s="105">
        <f>J1263-J1264</f>
        <v>4994.594594594595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9072000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3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Invoice!B2292</f>
        <v>0</v>
      </c>
      <c r="C1269" s="88">
        <f>Invoice!E2292</f>
        <v>0</v>
      </c>
      <c r="D1269" s="89">
        <f>Invoice!H2292</f>
        <v>0</v>
      </c>
      <c r="E1269" s="81">
        <f t="shared" si="85"/>
        <v>0</v>
      </c>
      <c r="F1269" s="81"/>
      <c r="G1269" s="82">
        <f t="shared" si="86"/>
        <v>0</v>
      </c>
      <c r="H1269" s="83">
        <f t="shared" si="87"/>
        <v>0</v>
      </c>
      <c r="I1269" s="83" t="e">
        <f t="shared" si="88"/>
        <v>#DIV/0!</v>
      </c>
      <c r="J1269" s="103" t="e">
        <f t="shared" si="89"/>
        <v>#DIV/0!</v>
      </c>
    </row>
    <row r="1270" spans="1:10" ht="12.75" customHeight="1" x14ac:dyDescent="0.25">
      <c r="A1270" s="101"/>
      <c r="D1270" s="81"/>
      <c r="E1270" s="81">
        <f>(E1269*Invoice!I2292)+((E1269-(E1269*Invoice!I2292))*Invoice!J2292)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4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Invoice!B2293</f>
        <v>0</v>
      </c>
      <c r="C1275" s="88">
        <f>Invoice!E2293</f>
        <v>0</v>
      </c>
      <c r="D1275" s="89">
        <f>Invoice!H2293</f>
        <v>0</v>
      </c>
      <c r="E1275" s="81">
        <f t="shared" si="85"/>
        <v>0</v>
      </c>
      <c r="F1275" s="81"/>
      <c r="G1275" s="82">
        <f t="shared" si="86"/>
        <v>0</v>
      </c>
      <c r="H1275" s="83">
        <f t="shared" si="87"/>
        <v>0</v>
      </c>
      <c r="I1275" s="83" t="e">
        <f t="shared" si="88"/>
        <v>#DIV/0!</v>
      </c>
      <c r="J1275" s="103" t="e">
        <f t="shared" si="89"/>
        <v>#DIV/0!</v>
      </c>
    </row>
    <row r="1276" spans="1:10" ht="12.75" customHeight="1" x14ac:dyDescent="0.25">
      <c r="A1276" s="101"/>
      <c r="D1276" s="81"/>
      <c r="E1276" s="81">
        <f>(E1275*Invoice!I2293)+((E1275-(E1275*Invoice!I2293))*Invoice!J2293)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5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Invoice!B2294</f>
        <v>0</v>
      </c>
      <c r="C1281" s="88">
        <f>Invoice!E2294</f>
        <v>0</v>
      </c>
      <c r="D1281" s="89">
        <f>Invoice!H2294</f>
        <v>0</v>
      </c>
      <c r="E1281" s="81">
        <f t="shared" si="85"/>
        <v>0</v>
      </c>
      <c r="F1281" s="81"/>
      <c r="G1281" s="82">
        <f t="shared" si="86"/>
        <v>0</v>
      </c>
      <c r="H1281" s="83">
        <f t="shared" si="87"/>
        <v>0</v>
      </c>
      <c r="I1281" s="83" t="e">
        <f t="shared" si="88"/>
        <v>#DIV/0!</v>
      </c>
      <c r="J1281" s="103" t="e">
        <f t="shared" si="89"/>
        <v>#DIV/0!</v>
      </c>
    </row>
    <row r="1282" spans="1:10" ht="12.75" customHeight="1" x14ac:dyDescent="0.25">
      <c r="A1282" s="101"/>
      <c r="D1282" s="81"/>
      <c r="E1282" s="81">
        <f>(E1281*Invoice!I2294)+((E1281-(E1281*Invoice!I2294))*Invoice!J2294)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B1285" s="79"/>
      <c r="D1285" s="81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1">
        <v>6</v>
      </c>
      <c r="B1286" s="84" t="s">
        <v>20</v>
      </c>
      <c r="C1286" s="84" t="s">
        <v>21</v>
      </c>
      <c r="D1286" s="85" t="s">
        <v>22</v>
      </c>
      <c r="E1286" s="85" t="s">
        <v>23</v>
      </c>
      <c r="F1286" s="85"/>
      <c r="G1286" s="86" t="s">
        <v>24</v>
      </c>
      <c r="H1286" s="87" t="s">
        <v>25</v>
      </c>
      <c r="I1286" s="87" t="s">
        <v>26</v>
      </c>
      <c r="J1286" s="102"/>
    </row>
    <row r="1287" spans="1:10" ht="12.75" customHeight="1" x14ac:dyDescent="0.25">
      <c r="A1287" s="101"/>
      <c r="B1287" s="80">
        <f>Invoice!B2295</f>
        <v>0</v>
      </c>
      <c r="C1287" s="88">
        <f>Invoice!E2295</f>
        <v>0</v>
      </c>
      <c r="D1287" s="89">
        <f>Invoice!H2295</f>
        <v>0</v>
      </c>
      <c r="E1287" s="81">
        <f t="shared" si="85"/>
        <v>0</v>
      </c>
      <c r="F1287" s="81"/>
      <c r="G1287" s="82">
        <f t="shared" si="86"/>
        <v>0</v>
      </c>
      <c r="H1287" s="83">
        <f t="shared" si="87"/>
        <v>0</v>
      </c>
      <c r="I1287" s="83" t="e">
        <f t="shared" si="88"/>
        <v>#DIV/0!</v>
      </c>
      <c r="J1287" s="103" t="e">
        <f t="shared" si="89"/>
        <v>#DIV/0!</v>
      </c>
    </row>
    <row r="1288" spans="1:10" ht="12.75" customHeight="1" x14ac:dyDescent="0.25">
      <c r="A1288" s="101"/>
      <c r="D1288" s="81"/>
      <c r="E1288" s="81">
        <f>(E1287*Invoice!I2295)+((E1287-(E1287*Invoice!I2295))*Invoice!J2295)</f>
        <v>0</v>
      </c>
      <c r="F1288" s="81"/>
      <c r="G1288" s="90">
        <f>E1288/1.11</f>
        <v>0</v>
      </c>
      <c r="H1288" s="91">
        <f>G1288*11%</f>
        <v>0</v>
      </c>
      <c r="I1288" s="91" t="e">
        <f>G1288/B1287</f>
        <v>#DIV/0!</v>
      </c>
      <c r="J1288" s="104" t="e">
        <f>H1288/B1287</f>
        <v>#DIV/0!</v>
      </c>
    </row>
    <row r="1289" spans="1:10" ht="12.75" customHeight="1" x14ac:dyDescent="0.25">
      <c r="A1289" s="101"/>
      <c r="D1289" s="81" t="s">
        <v>23</v>
      </c>
      <c r="E1289" s="81">
        <f>E1287-E1288</f>
        <v>0</v>
      </c>
      <c r="F1289" s="81"/>
      <c r="G1289" s="82">
        <f>G1287-G1288</f>
        <v>0</v>
      </c>
      <c r="H1289" s="82">
        <f>H1287-H1288</f>
        <v>0</v>
      </c>
      <c r="I1289" s="82" t="e">
        <f>I1287-I1288</f>
        <v>#DIV/0!</v>
      </c>
      <c r="J1289" s="105" t="e">
        <f>J1287-J1288</f>
        <v>#DIV/0!</v>
      </c>
    </row>
    <row r="1290" spans="1:10" ht="12.75" customHeight="1" x14ac:dyDescent="0.25">
      <c r="A1290" s="101"/>
      <c r="D1290" s="81"/>
      <c r="E1290" s="81"/>
      <c r="F1290" s="81"/>
      <c r="G1290" s="82"/>
      <c r="H1290" s="83">
        <f>G1289+H1289</f>
        <v>0</v>
      </c>
      <c r="I1290" s="83"/>
      <c r="J1290" s="103"/>
    </row>
    <row r="1291" spans="1:10" ht="12.75" customHeight="1" x14ac:dyDescent="0.25">
      <c r="A1291" s="101"/>
      <c r="B1291" s="79"/>
      <c r="D1291" s="81"/>
      <c r="E1291" s="81"/>
      <c r="F1291" s="81"/>
      <c r="G1291" s="82"/>
      <c r="H1291" s="83"/>
      <c r="I1291" s="83"/>
      <c r="J1291" s="103"/>
    </row>
    <row r="1292" spans="1:10" ht="12.75" customHeight="1" x14ac:dyDescent="0.25">
      <c r="A1292" s="101">
        <v>7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Invoice!B2296</f>
        <v>0</v>
      </c>
      <c r="C1293" s="88">
        <f>Invoice!E2296</f>
        <v>0</v>
      </c>
      <c r="D1293" s="89">
        <f>Invoice!H2296</f>
        <v>0</v>
      </c>
      <c r="E1293" s="81">
        <f t="shared" si="85"/>
        <v>0</v>
      </c>
      <c r="F1293" s="81"/>
      <c r="G1293" s="82">
        <f t="shared" si="86"/>
        <v>0</v>
      </c>
      <c r="H1293" s="83">
        <f t="shared" si="87"/>
        <v>0</v>
      </c>
      <c r="I1293" s="83" t="e">
        <f t="shared" si="88"/>
        <v>#DIV/0!</v>
      </c>
      <c r="J1293" s="103" t="e">
        <f t="shared" si="89"/>
        <v>#DIV/0!</v>
      </c>
    </row>
    <row r="1294" spans="1:10" ht="12.75" customHeight="1" x14ac:dyDescent="0.25">
      <c r="A1294" s="101"/>
      <c r="D1294" s="81"/>
      <c r="E1294" s="81">
        <f>(E1293*Invoice!I2296)+((E1293-(E1293*Invoice!I2296))*Invoice!J2296)</f>
        <v>0</v>
      </c>
      <c r="F1294" s="81"/>
      <c r="G1294" s="90">
        <f>E1294/1.11</f>
        <v>0</v>
      </c>
      <c r="H1294" s="91">
        <f>G1294*11%</f>
        <v>0</v>
      </c>
      <c r="I1294" s="91" t="e">
        <f>G1294/B1293</f>
        <v>#DIV/0!</v>
      </c>
      <c r="J1294" s="104" t="e">
        <f>H1294/B1293</f>
        <v>#DIV/0!</v>
      </c>
    </row>
    <row r="1295" spans="1:10" ht="12.75" customHeight="1" x14ac:dyDescent="0.25">
      <c r="A1295" s="101"/>
      <c r="D1295" s="81" t="s">
        <v>23</v>
      </c>
      <c r="E1295" s="81">
        <f>E1293-E1294</f>
        <v>0</v>
      </c>
      <c r="F1295" s="81"/>
      <c r="G1295" s="82">
        <f>G1293-G1294</f>
        <v>0</v>
      </c>
      <c r="H1295" s="82">
        <f>H1293-H1294</f>
        <v>0</v>
      </c>
      <c r="I1295" s="82" t="e">
        <f>I1293-I1294</f>
        <v>#DIV/0!</v>
      </c>
      <c r="J1295" s="105" t="e">
        <f>J1293-J1294</f>
        <v>#DIV/0!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0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1">
        <v>8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Invoice!B2297</f>
        <v>0</v>
      </c>
      <c r="C1299" s="88">
        <f>Invoice!E2297</f>
        <v>0</v>
      </c>
      <c r="D1299" s="89">
        <f>Invoice!H2297</f>
        <v>0</v>
      </c>
      <c r="E1299" s="81">
        <f t="shared" si="85"/>
        <v>0</v>
      </c>
      <c r="F1299" s="81"/>
      <c r="G1299" s="82">
        <f t="shared" si="86"/>
        <v>0</v>
      </c>
      <c r="H1299" s="83">
        <f t="shared" si="87"/>
        <v>0</v>
      </c>
      <c r="I1299" s="83" t="e">
        <f t="shared" si="88"/>
        <v>#DIV/0!</v>
      </c>
      <c r="J1299" s="103" t="e">
        <f t="shared" si="89"/>
        <v>#DIV/0!</v>
      </c>
    </row>
    <row r="1300" spans="1:10" ht="12.75" customHeight="1" x14ac:dyDescent="0.25">
      <c r="A1300" s="101"/>
      <c r="D1300" s="81"/>
      <c r="E1300" s="81">
        <f>(E1299*Invoice!I2297)+((E1299-(E1299*Invoice!I2297))*Invoice!J2297)</f>
        <v>0</v>
      </c>
      <c r="F1300" s="81"/>
      <c r="G1300" s="90">
        <f>E1300/1.11</f>
        <v>0</v>
      </c>
      <c r="H1300" s="91">
        <f>G1300*11%</f>
        <v>0</v>
      </c>
      <c r="I1300" s="91" t="e">
        <f>G1300/B1299</f>
        <v>#DIV/0!</v>
      </c>
      <c r="J1300" s="104" t="e">
        <f>H1300/B1299</f>
        <v>#DIV/0!</v>
      </c>
    </row>
    <row r="1301" spans="1:10" ht="12.75" customHeight="1" x14ac:dyDescent="0.25">
      <c r="A1301" s="101"/>
      <c r="D1301" s="81" t="s">
        <v>23</v>
      </c>
      <c r="E1301" s="81">
        <f>E1299-E1300</f>
        <v>0</v>
      </c>
      <c r="F1301" s="81"/>
      <c r="G1301" s="82">
        <f>G1299-G1300</f>
        <v>0</v>
      </c>
      <c r="H1301" s="82">
        <f>H1299-H1300</f>
        <v>0</v>
      </c>
      <c r="I1301" s="82" t="e">
        <f>I1299-I1300</f>
        <v>#DIV/0!</v>
      </c>
      <c r="J1301" s="105" t="e">
        <f>J1299-J1300</f>
        <v>#DIV/0!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0</v>
      </c>
      <c r="I1302" s="83"/>
      <c r="J1302" s="103"/>
    </row>
    <row r="1303" spans="1:10" ht="12.75" customHeight="1" x14ac:dyDescent="0.25">
      <c r="A1303" s="101"/>
      <c r="B1303" s="79"/>
      <c r="D1303" s="81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1">
        <v>9</v>
      </c>
      <c r="B1304" s="84" t="s">
        <v>20</v>
      </c>
      <c r="C1304" s="84" t="s">
        <v>21</v>
      </c>
      <c r="D1304" s="85" t="s">
        <v>22</v>
      </c>
      <c r="E1304" s="85" t="s">
        <v>23</v>
      </c>
      <c r="F1304" s="85"/>
      <c r="G1304" s="86" t="s">
        <v>24</v>
      </c>
      <c r="H1304" s="87" t="s">
        <v>25</v>
      </c>
      <c r="I1304" s="87" t="s">
        <v>26</v>
      </c>
      <c r="J1304" s="102"/>
    </row>
    <row r="1305" spans="1:10" ht="12.75" customHeight="1" x14ac:dyDescent="0.25">
      <c r="A1305" s="101"/>
      <c r="B1305" s="80">
        <f>Invoice!B2298</f>
        <v>0</v>
      </c>
      <c r="C1305" s="88">
        <f>Invoice!E2298</f>
        <v>0</v>
      </c>
      <c r="D1305" s="89">
        <f>Invoice!H2298</f>
        <v>0</v>
      </c>
      <c r="E1305" s="81">
        <f t="shared" si="85"/>
        <v>0</v>
      </c>
      <c r="F1305" s="81"/>
      <c r="G1305" s="82">
        <f t="shared" si="86"/>
        <v>0</v>
      </c>
      <c r="H1305" s="83">
        <f t="shared" si="87"/>
        <v>0</v>
      </c>
      <c r="I1305" s="83" t="e">
        <f t="shared" si="88"/>
        <v>#DIV/0!</v>
      </c>
      <c r="J1305" s="103" t="e">
        <f t="shared" si="89"/>
        <v>#DIV/0!</v>
      </c>
    </row>
    <row r="1306" spans="1:10" ht="12.75" customHeight="1" x14ac:dyDescent="0.25">
      <c r="A1306" s="101"/>
      <c r="D1306" s="81"/>
      <c r="E1306" s="81">
        <f>(E1305*Invoice!I2298)+((E1305-(E1305*Invoice!I2298))*Invoice!J2298)</f>
        <v>0</v>
      </c>
      <c r="F1306" s="81"/>
      <c r="G1306" s="90">
        <f>E1306/1.11</f>
        <v>0</v>
      </c>
      <c r="H1306" s="91">
        <f>G1306*11%</f>
        <v>0</v>
      </c>
      <c r="I1306" s="91" t="e">
        <f>G1306/B1305</f>
        <v>#DIV/0!</v>
      </c>
      <c r="J1306" s="104" t="e">
        <f>H1306/B1305</f>
        <v>#DIV/0!</v>
      </c>
    </row>
    <row r="1307" spans="1:10" ht="12.75" customHeight="1" x14ac:dyDescent="0.25">
      <c r="A1307" s="101"/>
      <c r="D1307" s="81" t="s">
        <v>23</v>
      </c>
      <c r="E1307" s="81">
        <f>E1305-E1306</f>
        <v>0</v>
      </c>
      <c r="F1307" s="81"/>
      <c r="G1307" s="82">
        <f>G1305-G1306</f>
        <v>0</v>
      </c>
      <c r="H1307" s="82">
        <f>H1305-H1306</f>
        <v>0</v>
      </c>
      <c r="I1307" s="82" t="e">
        <f>I1305-I1306</f>
        <v>#DIV/0!</v>
      </c>
      <c r="J1307" s="105" t="e">
        <f>J1305-J1306</f>
        <v>#DIV/0!</v>
      </c>
    </row>
    <row r="1308" spans="1:10" ht="12.75" customHeight="1" x14ac:dyDescent="0.25">
      <c r="A1308" s="101"/>
      <c r="D1308" s="81"/>
      <c r="E1308" s="81"/>
      <c r="F1308" s="81"/>
      <c r="G1308" s="82"/>
      <c r="H1308" s="83">
        <f>G1307+H1307</f>
        <v>0</v>
      </c>
      <c r="I1308" s="83"/>
      <c r="J1308" s="103"/>
    </row>
    <row r="1309" spans="1:10" ht="12.75" customHeight="1" x14ac:dyDescent="0.25">
      <c r="A1309" s="101"/>
      <c r="B1309" s="79"/>
      <c r="D1309" s="81"/>
      <c r="E1309" s="81"/>
      <c r="F1309" s="81"/>
      <c r="G1309" s="82"/>
      <c r="H1309" s="83"/>
      <c r="I1309" s="83"/>
      <c r="J1309" s="103"/>
    </row>
    <row r="1310" spans="1:10" ht="12.75" customHeight="1" x14ac:dyDescent="0.25">
      <c r="A1310" s="101">
        <v>10</v>
      </c>
      <c r="B1310" s="84" t="s">
        <v>20</v>
      </c>
      <c r="C1310" s="84" t="s">
        <v>21</v>
      </c>
      <c r="D1310" s="85" t="s">
        <v>22</v>
      </c>
      <c r="E1310" s="85" t="s">
        <v>23</v>
      </c>
      <c r="F1310" s="85"/>
      <c r="G1310" s="86" t="s">
        <v>24</v>
      </c>
      <c r="H1310" s="87" t="s">
        <v>25</v>
      </c>
      <c r="I1310" s="87" t="s">
        <v>26</v>
      </c>
      <c r="J1310" s="102"/>
    </row>
    <row r="1311" spans="1:10" ht="12.75" customHeight="1" x14ac:dyDescent="0.25">
      <c r="A1311" s="101"/>
      <c r="B1311" s="80">
        <f>Invoice!B2299</f>
        <v>0</v>
      </c>
      <c r="C1311" s="88">
        <f>Invoice!E2299</f>
        <v>0</v>
      </c>
      <c r="D1311" s="89">
        <f>Invoice!H2299</f>
        <v>0</v>
      </c>
      <c r="E1311" s="81">
        <f t="shared" si="85"/>
        <v>0</v>
      </c>
      <c r="F1311" s="81"/>
      <c r="G1311" s="82">
        <f t="shared" si="86"/>
        <v>0</v>
      </c>
      <c r="H1311" s="83">
        <f t="shared" si="87"/>
        <v>0</v>
      </c>
      <c r="I1311" s="83" t="e">
        <f t="shared" si="88"/>
        <v>#DIV/0!</v>
      </c>
      <c r="J1311" s="103" t="e">
        <f t="shared" si="89"/>
        <v>#DIV/0!</v>
      </c>
    </row>
    <row r="1312" spans="1:10" ht="12.75" customHeight="1" x14ac:dyDescent="0.25">
      <c r="A1312" s="101"/>
      <c r="D1312" s="81"/>
      <c r="E1312" s="81">
        <f>(E1311*Invoice!I2299)+((E1311-(E1311*Invoice!I2299))*Invoice!J2299)</f>
        <v>0</v>
      </c>
      <c r="F1312" s="81"/>
      <c r="G1312" s="90">
        <f>E1312/1.11</f>
        <v>0</v>
      </c>
      <c r="H1312" s="91">
        <f>G1312*11%</f>
        <v>0</v>
      </c>
      <c r="I1312" s="91" t="e">
        <f>G1312/B1311</f>
        <v>#DIV/0!</v>
      </c>
      <c r="J1312" s="104" t="e">
        <f>H1312/B1311</f>
        <v>#DIV/0!</v>
      </c>
    </row>
    <row r="1313" spans="1:10" ht="12.75" customHeight="1" x14ac:dyDescent="0.25">
      <c r="A1313" s="101"/>
      <c r="D1313" s="81" t="s">
        <v>23</v>
      </c>
      <c r="E1313" s="81">
        <f>E1311-E1312</f>
        <v>0</v>
      </c>
      <c r="F1313" s="81"/>
      <c r="G1313" s="82">
        <f>G1311-G1312</f>
        <v>0</v>
      </c>
      <c r="H1313" s="82">
        <f>H1311-H1312</f>
        <v>0</v>
      </c>
      <c r="I1313" s="82" t="e">
        <f>I1311-I1312</f>
        <v>#DIV/0!</v>
      </c>
      <c r="J1313" s="105" t="e">
        <f>J1311-J1312</f>
        <v>#DIV/0!</v>
      </c>
    </row>
    <row r="1314" spans="1:10" ht="12.75" customHeight="1" x14ac:dyDescent="0.25">
      <c r="A1314" s="101"/>
      <c r="D1314" s="81"/>
      <c r="E1314" s="81"/>
      <c r="F1314" s="81"/>
      <c r="G1314" s="82"/>
      <c r="H1314" s="83">
        <f>G1313+H1313</f>
        <v>0</v>
      </c>
      <c r="I1314" s="83"/>
      <c r="J1314" s="103"/>
    </row>
    <row r="1315" spans="1:10" ht="12.75" customHeight="1" x14ac:dyDescent="0.25">
      <c r="A1315" s="101"/>
      <c r="B1315" s="79"/>
      <c r="D1315" s="81"/>
      <c r="E1315" s="81"/>
      <c r="F1315" s="81"/>
      <c r="G1315" s="82"/>
      <c r="H1315" s="83"/>
      <c r="I1315" s="83"/>
      <c r="J1315" s="103"/>
    </row>
    <row r="1316" spans="1:10" ht="12.75" customHeight="1" x14ac:dyDescent="0.25">
      <c r="A1316" s="101">
        <v>11</v>
      </c>
      <c r="B1316" s="84" t="s">
        <v>20</v>
      </c>
      <c r="C1316" s="84" t="s">
        <v>21</v>
      </c>
      <c r="D1316" s="85" t="s">
        <v>22</v>
      </c>
      <c r="E1316" s="85" t="s">
        <v>23</v>
      </c>
      <c r="F1316" s="85"/>
      <c r="G1316" s="86" t="s">
        <v>24</v>
      </c>
      <c r="H1316" s="87" t="s">
        <v>25</v>
      </c>
      <c r="I1316" s="87" t="s">
        <v>26</v>
      </c>
      <c r="J1316" s="102"/>
    </row>
    <row r="1317" spans="1:10" ht="12.75" customHeight="1" x14ac:dyDescent="0.25">
      <c r="A1317" s="101"/>
      <c r="B1317" s="80">
        <f>Invoice!B2300</f>
        <v>0</v>
      </c>
      <c r="C1317" s="88">
        <f>Invoice!E2300</f>
        <v>0</v>
      </c>
      <c r="D1317" s="89">
        <f>Invoice!H2300</f>
        <v>0</v>
      </c>
      <c r="E1317" s="81">
        <f t="shared" si="85"/>
        <v>0</v>
      </c>
      <c r="F1317" s="81"/>
      <c r="G1317" s="82">
        <f t="shared" si="86"/>
        <v>0</v>
      </c>
      <c r="H1317" s="83">
        <f t="shared" si="87"/>
        <v>0</v>
      </c>
      <c r="I1317" s="83" t="e">
        <f t="shared" si="88"/>
        <v>#DIV/0!</v>
      </c>
      <c r="J1317" s="103" t="e">
        <f t="shared" si="89"/>
        <v>#DIV/0!</v>
      </c>
    </row>
    <row r="1318" spans="1:10" ht="12.75" customHeight="1" x14ac:dyDescent="0.25">
      <c r="A1318" s="101"/>
      <c r="D1318" s="81"/>
      <c r="E1318" s="81">
        <f>(E1317*Invoice!I2300)+((E1317-(E1317*Invoice!I2300))*Invoice!J2300)</f>
        <v>0</v>
      </c>
      <c r="F1318" s="81"/>
      <c r="G1318" s="90">
        <f>E1318/1.11</f>
        <v>0</v>
      </c>
      <c r="H1318" s="91">
        <f>G1318*11%</f>
        <v>0</v>
      </c>
      <c r="I1318" s="91" t="e">
        <f>G1318/B1317</f>
        <v>#DIV/0!</v>
      </c>
      <c r="J1318" s="104" t="e">
        <f>H1318/B1317</f>
        <v>#DIV/0!</v>
      </c>
    </row>
    <row r="1319" spans="1:10" ht="12.75" customHeight="1" x14ac:dyDescent="0.25">
      <c r="A1319" s="101"/>
      <c r="D1319" s="81" t="s">
        <v>23</v>
      </c>
      <c r="E1319" s="81">
        <f>E1317-E1318</f>
        <v>0</v>
      </c>
      <c r="F1319" s="81"/>
      <c r="G1319" s="82">
        <f>G1317-G1318</f>
        <v>0</v>
      </c>
      <c r="H1319" s="82">
        <f>H1317-H1318</f>
        <v>0</v>
      </c>
      <c r="I1319" s="82" t="e">
        <f>I1317-I1318</f>
        <v>#DIV/0!</v>
      </c>
      <c r="J1319" s="105" t="e">
        <f>J1317-J1318</f>
        <v>#DIV/0!</v>
      </c>
    </row>
    <row r="1320" spans="1:10" ht="12.75" customHeight="1" x14ac:dyDescent="0.25">
      <c r="A1320" s="101"/>
      <c r="D1320" s="81"/>
      <c r="E1320" s="81"/>
      <c r="F1320" s="81"/>
      <c r="G1320" s="82"/>
      <c r="H1320" s="83">
        <f>G1319+H1319</f>
        <v>0</v>
      </c>
      <c r="I1320" s="83"/>
      <c r="J1320" s="103"/>
    </row>
    <row r="1321" spans="1:10" ht="12.75" customHeight="1" x14ac:dyDescent="0.25">
      <c r="A1321" s="101"/>
      <c r="B1321" s="79"/>
      <c r="D1321" s="81"/>
      <c r="E1321" s="81"/>
      <c r="F1321" s="81"/>
      <c r="G1321" s="82"/>
      <c r="H1321" s="83"/>
      <c r="I1321" s="83"/>
      <c r="J1321" s="103"/>
    </row>
    <row r="1322" spans="1:10" ht="12.75" customHeight="1" x14ac:dyDescent="0.25">
      <c r="A1322" s="101">
        <v>12</v>
      </c>
      <c r="B1322" s="84" t="s">
        <v>20</v>
      </c>
      <c r="C1322" s="84" t="s">
        <v>21</v>
      </c>
      <c r="D1322" s="85" t="s">
        <v>22</v>
      </c>
      <c r="E1322" s="85" t="s">
        <v>23</v>
      </c>
      <c r="F1322" s="85"/>
      <c r="G1322" s="86" t="s">
        <v>24</v>
      </c>
      <c r="H1322" s="87" t="s">
        <v>25</v>
      </c>
      <c r="I1322" s="87" t="s">
        <v>26</v>
      </c>
      <c r="J1322" s="102"/>
    </row>
    <row r="1323" spans="1:10" ht="12.75" customHeight="1" x14ac:dyDescent="0.25">
      <c r="A1323" s="101"/>
      <c r="B1323" s="80">
        <f>Invoice!B2301</f>
        <v>0</v>
      </c>
      <c r="C1323" s="88">
        <f>Invoice!E2301</f>
        <v>0</v>
      </c>
      <c r="D1323" s="89">
        <f>Invoice!H2301</f>
        <v>0</v>
      </c>
      <c r="E1323" s="81">
        <f t="shared" si="85"/>
        <v>0</v>
      </c>
      <c r="F1323" s="81"/>
      <c r="G1323" s="82">
        <f t="shared" si="86"/>
        <v>0</v>
      </c>
      <c r="H1323" s="83">
        <f t="shared" si="87"/>
        <v>0</v>
      </c>
      <c r="I1323" s="83" t="e">
        <f t="shared" si="88"/>
        <v>#DIV/0!</v>
      </c>
      <c r="J1323" s="103" t="e">
        <f t="shared" si="89"/>
        <v>#DIV/0!</v>
      </c>
    </row>
    <row r="1324" spans="1:10" ht="12.75" customHeight="1" x14ac:dyDescent="0.25">
      <c r="A1324" s="101"/>
      <c r="D1324" s="81"/>
      <c r="E1324" s="81">
        <f>(E1323*Invoice!I2301)+((E1323-(E1323*Invoice!I2301))*Invoice!J2301)</f>
        <v>0</v>
      </c>
      <c r="F1324" s="81"/>
      <c r="G1324" s="90">
        <f>E1324/1.11</f>
        <v>0</v>
      </c>
      <c r="H1324" s="91">
        <f>G1324*11%</f>
        <v>0</v>
      </c>
      <c r="I1324" s="91" t="e">
        <f>G1324/B1323</f>
        <v>#DIV/0!</v>
      </c>
      <c r="J1324" s="104" t="e">
        <f>H1324/B1323</f>
        <v>#DIV/0!</v>
      </c>
    </row>
    <row r="1325" spans="1:10" ht="12.75" customHeight="1" x14ac:dyDescent="0.25">
      <c r="A1325" s="101"/>
      <c r="D1325" s="81" t="s">
        <v>23</v>
      </c>
      <c r="E1325" s="81">
        <f>E1323-E1324</f>
        <v>0</v>
      </c>
      <c r="F1325" s="81"/>
      <c r="G1325" s="82">
        <f>G1323-G1324</f>
        <v>0</v>
      </c>
      <c r="H1325" s="82">
        <f>H1323-H1324</f>
        <v>0</v>
      </c>
      <c r="I1325" s="82" t="e">
        <f>I1323-I1324</f>
        <v>#DIV/0!</v>
      </c>
      <c r="J1325" s="105" t="e">
        <f>J1323-J1324</f>
        <v>#DIV/0!</v>
      </c>
    </row>
    <row r="1326" spans="1:10" ht="12.75" customHeight="1" x14ac:dyDescent="0.25">
      <c r="A1326" s="101"/>
      <c r="D1326" s="81"/>
      <c r="E1326" s="81"/>
      <c r="F1326" s="81"/>
      <c r="G1326" s="82"/>
      <c r="H1326" s="83">
        <f>G1325+H1325</f>
        <v>0</v>
      </c>
      <c r="I1326" s="83"/>
      <c r="J1326" s="103"/>
    </row>
    <row r="1327" spans="1:10" ht="12.75" customHeight="1" x14ac:dyDescent="0.25">
      <c r="A1327" s="101"/>
      <c r="B1327" s="79"/>
      <c r="D1327" s="81"/>
      <c r="E1327" s="81"/>
      <c r="F1327" s="81"/>
      <c r="G1327" s="82"/>
      <c r="H1327" s="83"/>
      <c r="I1327" s="83"/>
      <c r="J1327" s="103"/>
    </row>
    <row r="1328" spans="1:10" ht="12.75" customHeight="1" x14ac:dyDescent="0.25">
      <c r="A1328" s="101">
        <v>13</v>
      </c>
      <c r="B1328" s="84" t="s">
        <v>20</v>
      </c>
      <c r="C1328" s="84" t="s">
        <v>21</v>
      </c>
      <c r="D1328" s="85" t="s">
        <v>22</v>
      </c>
      <c r="E1328" s="85" t="s">
        <v>23</v>
      </c>
      <c r="F1328" s="85"/>
      <c r="G1328" s="86" t="s">
        <v>24</v>
      </c>
      <c r="H1328" s="87" t="s">
        <v>25</v>
      </c>
      <c r="I1328" s="87" t="s">
        <v>26</v>
      </c>
      <c r="J1328" s="102"/>
    </row>
    <row r="1329" spans="1:10" ht="12.75" customHeight="1" x14ac:dyDescent="0.25">
      <c r="A1329" s="101"/>
      <c r="B1329" s="80">
        <f>Invoice!B2302</f>
        <v>0</v>
      </c>
      <c r="C1329" s="88">
        <f>Invoice!E2302</f>
        <v>0</v>
      </c>
      <c r="D1329" s="89">
        <f>Invoice!H2302</f>
        <v>0</v>
      </c>
      <c r="E1329" s="81">
        <f t="shared" si="85"/>
        <v>0</v>
      </c>
      <c r="F1329" s="81"/>
      <c r="G1329" s="82">
        <f t="shared" si="86"/>
        <v>0</v>
      </c>
      <c r="H1329" s="83">
        <f t="shared" si="87"/>
        <v>0</v>
      </c>
      <c r="I1329" s="83" t="e">
        <f t="shared" si="88"/>
        <v>#DIV/0!</v>
      </c>
      <c r="J1329" s="103" t="e">
        <f t="shared" si="89"/>
        <v>#DIV/0!</v>
      </c>
    </row>
    <row r="1330" spans="1:10" ht="12.75" customHeight="1" x14ac:dyDescent="0.25">
      <c r="A1330" s="101"/>
      <c r="D1330" s="81"/>
      <c r="E1330" s="81">
        <f>(E1329*Invoice!I2302)+((E1329-(E1329*Invoice!I2302))*Invoice!J2302)</f>
        <v>0</v>
      </c>
      <c r="F1330" s="81"/>
      <c r="G1330" s="90">
        <f>E1330/1.11</f>
        <v>0</v>
      </c>
      <c r="H1330" s="91">
        <f>G1330*11%</f>
        <v>0</v>
      </c>
      <c r="I1330" s="91" t="e">
        <f>G1330/B1329</f>
        <v>#DIV/0!</v>
      </c>
      <c r="J1330" s="104" t="e">
        <f>H1330/B1329</f>
        <v>#DIV/0!</v>
      </c>
    </row>
    <row r="1331" spans="1:10" ht="12.75" customHeight="1" x14ac:dyDescent="0.25">
      <c r="A1331" s="101"/>
      <c r="D1331" s="81" t="s">
        <v>23</v>
      </c>
      <c r="E1331" s="81">
        <f>E1329-E1330</f>
        <v>0</v>
      </c>
      <c r="F1331" s="81"/>
      <c r="G1331" s="82">
        <f>G1329-G1330</f>
        <v>0</v>
      </c>
      <c r="H1331" s="82">
        <f>H1329-H1330</f>
        <v>0</v>
      </c>
      <c r="I1331" s="82" t="e">
        <f>I1329-I1330</f>
        <v>#DIV/0!</v>
      </c>
      <c r="J1331" s="105" t="e">
        <f>J1329-J1330</f>
        <v>#DIV/0!</v>
      </c>
    </row>
    <row r="1332" spans="1:10" ht="12.75" customHeight="1" x14ac:dyDescent="0.25">
      <c r="A1332" s="101"/>
      <c r="D1332" s="81"/>
      <c r="E1332" s="81"/>
      <c r="F1332" s="81"/>
      <c r="G1332" s="82"/>
      <c r="H1332" s="83">
        <f>G1331+H1331</f>
        <v>0</v>
      </c>
      <c r="I1332" s="83"/>
      <c r="J1332" s="103"/>
    </row>
    <row r="1333" spans="1:10" ht="12.75" customHeight="1" x14ac:dyDescent="0.25">
      <c r="A1333" s="101"/>
      <c r="B1333" s="79"/>
      <c r="D1333" s="81"/>
      <c r="E1333" s="81"/>
      <c r="F1333" s="81"/>
      <c r="G1333" s="82"/>
      <c r="H1333" s="83"/>
      <c r="I1333" s="83"/>
      <c r="J1333" s="103"/>
    </row>
    <row r="1334" spans="1:10" ht="12.75" customHeight="1" x14ac:dyDescent="0.25">
      <c r="A1334" s="101">
        <v>14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Invoice!B2303</f>
        <v>0</v>
      </c>
      <c r="C1335" s="88">
        <f>Invoice!E2303</f>
        <v>0</v>
      </c>
      <c r="D1335" s="89">
        <f>Invoice!H2303</f>
        <v>0</v>
      </c>
      <c r="E1335" s="81">
        <f t="shared" si="85"/>
        <v>0</v>
      </c>
      <c r="F1335" s="81"/>
      <c r="G1335" s="82">
        <f t="shared" si="86"/>
        <v>0</v>
      </c>
      <c r="H1335" s="83">
        <f t="shared" si="87"/>
        <v>0</v>
      </c>
      <c r="I1335" s="83" t="e">
        <f t="shared" si="88"/>
        <v>#DIV/0!</v>
      </c>
      <c r="J1335" s="103" t="e">
        <f t="shared" si="89"/>
        <v>#DIV/0!</v>
      </c>
    </row>
    <row r="1336" spans="1:10" ht="12.75" customHeight="1" x14ac:dyDescent="0.25">
      <c r="A1336" s="101"/>
      <c r="D1336" s="81"/>
      <c r="E1336" s="81">
        <f>(E1335*Invoice!I2303)+((E1335-(E1335*Invoice!I2303))*Invoice!J2303)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15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Invoice!B2304</f>
        <v>0</v>
      </c>
      <c r="C1341" s="88">
        <f>Invoice!E2304</f>
        <v>0</v>
      </c>
      <c r="D1341" s="89">
        <f>Invoice!H2304</f>
        <v>0</v>
      </c>
      <c r="E1341" s="81">
        <f t="shared" si="85"/>
        <v>0</v>
      </c>
      <c r="F1341" s="81"/>
      <c r="G1341" s="82">
        <f t="shared" si="86"/>
        <v>0</v>
      </c>
      <c r="H1341" s="83">
        <f t="shared" si="87"/>
        <v>0</v>
      </c>
      <c r="I1341" s="83" t="e">
        <f t="shared" si="88"/>
        <v>#DIV/0!</v>
      </c>
      <c r="J1341" s="103" t="e">
        <f t="shared" si="89"/>
        <v>#DIV/0!</v>
      </c>
    </row>
    <row r="1342" spans="1:10" ht="12.75" customHeight="1" x14ac:dyDescent="0.25">
      <c r="A1342" s="101"/>
      <c r="D1342" s="81"/>
      <c r="E1342" s="81">
        <f>(E1341*Invoice!I2304)+((E1341-(E1341*Invoice!I2304))*Invoice!J2304)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16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Invoice!B2305</f>
        <v>0</v>
      </c>
      <c r="C1347" s="88">
        <f>Invoice!E2305</f>
        <v>0</v>
      </c>
      <c r="D1347" s="89">
        <f>Invoice!H2305</f>
        <v>0</v>
      </c>
      <c r="E1347" s="81">
        <f t="shared" si="85"/>
        <v>0</v>
      </c>
      <c r="F1347" s="81"/>
      <c r="G1347" s="82">
        <f t="shared" si="86"/>
        <v>0</v>
      </c>
      <c r="H1347" s="83">
        <f t="shared" si="87"/>
        <v>0</v>
      </c>
      <c r="I1347" s="83" t="e">
        <f t="shared" si="88"/>
        <v>#DIV/0!</v>
      </c>
      <c r="J1347" s="103" t="e">
        <f t="shared" si="89"/>
        <v>#DIV/0!</v>
      </c>
    </row>
    <row r="1348" spans="1:10" ht="12.75" customHeight="1" x14ac:dyDescent="0.25">
      <c r="A1348" s="101"/>
      <c r="D1348" s="81"/>
      <c r="E1348" s="81">
        <f>(E1347*Invoice!I2305)+((E1347-(E1347*Invoice!I2305))*Invoice!J2305)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C1351" s="88"/>
      <c r="D1351" s="89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6"/>
      <c r="B1352" s="107"/>
      <c r="C1352" s="107"/>
      <c r="D1352" s="107"/>
      <c r="E1352" s="107"/>
      <c r="F1352" s="107"/>
      <c r="G1352" s="108">
        <f>G1259+G1265+G1271+G1277+G1283+G1289+G1295+G1301+G1307+G1313+G1319+G1325+G1331+G1337+G1343+G1349</f>
        <v>13110810.810810812</v>
      </c>
      <c r="H1352" s="108">
        <f>H1259+H1265+H1271+H1277+H1283+H1289+H1295+H1301+H1307+H1313+H1319+H1325+H1331+H1337+H1343+H1349</f>
        <v>1442189.1891891891</v>
      </c>
      <c r="I1352" s="107"/>
      <c r="J1352" s="109">
        <f>H1260+H1266+H1272+H1278+H1284+H1290+H1296+H1302+H1308+H1314+H1320+H1326+H1332+H1338+H1344+H1350</f>
        <v>14553000</v>
      </c>
    </row>
    <row r="1354" spans="1:10" ht="12.75" customHeight="1" x14ac:dyDescent="0.25">
      <c r="A1354" s="94" t="s">
        <v>1</v>
      </c>
      <c r="B1354" s="95">
        <f>Invoice!E2396</f>
        <v>23050022</v>
      </c>
      <c r="C1354" s="96"/>
      <c r="D1354" s="97"/>
      <c r="E1354" s="97"/>
      <c r="F1354" s="97"/>
      <c r="G1354" s="98"/>
      <c r="H1354" s="99"/>
      <c r="I1354" s="99"/>
      <c r="J1354" s="100"/>
    </row>
    <row r="1355" spans="1:10" ht="12.75" customHeight="1" x14ac:dyDescent="0.25">
      <c r="A1355" s="101">
        <v>1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Invoice!B2404</f>
        <v>864</v>
      </c>
      <c r="C1356" s="88" t="str">
        <f>Invoice!E2404</f>
        <v>GUNTING JOYKO SC-828</v>
      </c>
      <c r="D1356" s="89">
        <f>Invoice!H2404</f>
        <v>4350</v>
      </c>
      <c r="E1356" s="81">
        <f>D1356*B1356</f>
        <v>3758400</v>
      </c>
      <c r="F1356" s="81"/>
      <c r="G1356" s="82">
        <f>E1356/1.11</f>
        <v>3385945.9459459456</v>
      </c>
      <c r="H1356" s="83">
        <f>G1356*11%</f>
        <v>372454.05405405402</v>
      </c>
      <c r="I1356" s="83">
        <f>G1356/B1356</f>
        <v>3918.9189189189183</v>
      </c>
      <c r="J1356" s="103">
        <f>H1356/B1356</f>
        <v>431.08108108108104</v>
      </c>
    </row>
    <row r="1357" spans="1:10" ht="12.75" customHeight="1" x14ac:dyDescent="0.25">
      <c r="A1357" s="101"/>
      <c r="D1357" s="81"/>
      <c r="E1357" s="81">
        <f>(E1356*Invoice!I2404)+((E1356-(E1356*Invoice!I2404))*Invoice!J2404)</f>
        <v>469800</v>
      </c>
      <c r="F1357" s="81"/>
      <c r="G1357" s="90">
        <f>E1357/1.11</f>
        <v>423243.2432432432</v>
      </c>
      <c r="H1357" s="91">
        <f>G1357*11%</f>
        <v>46556.756756756753</v>
      </c>
      <c r="I1357" s="91">
        <f>G1357/B1356</f>
        <v>489.86486486486478</v>
      </c>
      <c r="J1357" s="104">
        <f>H1357/B1356</f>
        <v>53.88513513513513</v>
      </c>
    </row>
    <row r="1358" spans="1:10" ht="12.75" customHeight="1" x14ac:dyDescent="0.25">
      <c r="A1358" s="101"/>
      <c r="D1358" s="81" t="s">
        <v>23</v>
      </c>
      <c r="E1358" s="81">
        <f>E1356-E1357</f>
        <v>3288600</v>
      </c>
      <c r="F1358" s="81"/>
      <c r="G1358" s="82">
        <f>G1356-G1357</f>
        <v>2962702.7027027025</v>
      </c>
      <c r="H1358" s="82">
        <f>H1356-H1357</f>
        <v>325897.29729729728</v>
      </c>
      <c r="I1358" s="82">
        <f>I1356-I1357</f>
        <v>3429.0540540540533</v>
      </c>
      <c r="J1358" s="105">
        <f>J1356-J1357</f>
        <v>377.19594594594594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3288600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2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Invoice!B2405</f>
        <v>864</v>
      </c>
      <c r="C1362" s="88" t="str">
        <f>Invoice!E2405</f>
        <v>GUNTING JOYKO SC-838</v>
      </c>
      <c r="D1362" s="89">
        <f>Invoice!H2405</f>
        <v>6500</v>
      </c>
      <c r="E1362" s="81">
        <f t="shared" ref="E1362:E1446" si="90">D1362*B1362</f>
        <v>5616000</v>
      </c>
      <c r="F1362" s="81"/>
      <c r="G1362" s="82">
        <f t="shared" ref="G1362:G1446" si="91">E1362/1.11</f>
        <v>5059459.4594594594</v>
      </c>
      <c r="H1362" s="83">
        <f t="shared" ref="H1362:H1446" si="92">G1362*11%</f>
        <v>556540.54054054059</v>
      </c>
      <c r="I1362" s="83">
        <f t="shared" ref="I1362:I1446" si="93">G1362/B1362</f>
        <v>5855.8558558558561</v>
      </c>
      <c r="J1362" s="103">
        <f t="shared" ref="J1362:J1446" si="94">H1362/B1362</f>
        <v>644.14414414414421</v>
      </c>
    </row>
    <row r="1363" spans="1:10" ht="12.75" customHeight="1" x14ac:dyDescent="0.25">
      <c r="A1363" s="101"/>
      <c r="D1363" s="81"/>
      <c r="E1363" s="81">
        <f>(E1362*Invoice!I2405)+((E1362-(E1362*Invoice!I2405))*Invoice!J2405)</f>
        <v>702000</v>
      </c>
      <c r="F1363" s="81"/>
      <c r="G1363" s="90">
        <f>E1363/1.11</f>
        <v>632432.43243243243</v>
      </c>
      <c r="H1363" s="91">
        <f>G1363*11%</f>
        <v>69567.567567567574</v>
      </c>
      <c r="I1363" s="91">
        <f>G1363/B1362</f>
        <v>731.98198198198202</v>
      </c>
      <c r="J1363" s="104">
        <f>H1363/B1362</f>
        <v>80.518018018018026</v>
      </c>
    </row>
    <row r="1364" spans="1:10" ht="12.75" customHeight="1" x14ac:dyDescent="0.25">
      <c r="A1364" s="101"/>
      <c r="D1364" s="81" t="s">
        <v>23</v>
      </c>
      <c r="E1364" s="81">
        <f>E1362-E1363</f>
        <v>4914000</v>
      </c>
      <c r="F1364" s="81"/>
      <c r="G1364" s="82">
        <f>G1362-G1363</f>
        <v>4427027.0270270268</v>
      </c>
      <c r="H1364" s="82">
        <f>H1362-H1363</f>
        <v>486972.97297297302</v>
      </c>
      <c r="I1364" s="82">
        <f>I1362-I1363</f>
        <v>5123.8738738738739</v>
      </c>
      <c r="J1364" s="105">
        <f>J1362-J1363</f>
        <v>563.62612612612622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4914000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3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Invoice!B2406</f>
        <v>864</v>
      </c>
      <c r="C1368" s="88" t="str">
        <f>Invoice!E2406</f>
        <v>GUNTING JOYKO SC-848</v>
      </c>
      <c r="D1368" s="89">
        <f>Invoice!H2406</f>
        <v>9750</v>
      </c>
      <c r="E1368" s="81">
        <f t="shared" si="90"/>
        <v>8424000</v>
      </c>
      <c r="F1368" s="81"/>
      <c r="G1368" s="82">
        <f t="shared" si="91"/>
        <v>7589189.1891891882</v>
      </c>
      <c r="H1368" s="83">
        <f t="shared" si="92"/>
        <v>834810.81081081065</v>
      </c>
      <c r="I1368" s="83">
        <f t="shared" si="93"/>
        <v>8783.7837837837833</v>
      </c>
      <c r="J1368" s="103">
        <f t="shared" si="94"/>
        <v>966.21621621621603</v>
      </c>
    </row>
    <row r="1369" spans="1:10" ht="12.75" customHeight="1" x14ac:dyDescent="0.25">
      <c r="A1369" s="101"/>
      <c r="D1369" s="81"/>
      <c r="E1369" s="81">
        <f>(E1368*Invoice!I2406)+((E1368-(E1368*Invoice!I2406))*Invoice!J2406)</f>
        <v>1053000</v>
      </c>
      <c r="F1369" s="81"/>
      <c r="G1369" s="90">
        <f>E1369/1.11</f>
        <v>948648.64864864852</v>
      </c>
      <c r="H1369" s="91">
        <f>G1369*11%</f>
        <v>104351.35135135133</v>
      </c>
      <c r="I1369" s="91">
        <f>G1369/B1368</f>
        <v>1097.9729729729729</v>
      </c>
      <c r="J1369" s="104">
        <f>H1369/B1368</f>
        <v>120.777027027027</v>
      </c>
    </row>
    <row r="1370" spans="1:10" ht="12.75" customHeight="1" x14ac:dyDescent="0.25">
      <c r="A1370" s="101"/>
      <c r="D1370" s="81" t="s">
        <v>23</v>
      </c>
      <c r="E1370" s="81">
        <f>E1368-E1369</f>
        <v>7371000</v>
      </c>
      <c r="F1370" s="81"/>
      <c r="G1370" s="82">
        <f>G1368-G1369</f>
        <v>6640540.5405405397</v>
      </c>
      <c r="H1370" s="82">
        <f>H1368-H1369</f>
        <v>730459.45945945929</v>
      </c>
      <c r="I1370" s="82">
        <f>I1368-I1369</f>
        <v>7685.8108108108099</v>
      </c>
      <c r="J1370" s="105">
        <f>J1368-J1369</f>
        <v>845.43918918918905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7370999.9999999991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4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Invoice!B2407</f>
        <v>150</v>
      </c>
      <c r="C1374" s="88" t="str">
        <f>Invoice!E2407</f>
        <v>PENSIL JOYKO 2B P-88</v>
      </c>
      <c r="D1374" s="89">
        <f>Invoice!H2407</f>
        <v>104400</v>
      </c>
      <c r="E1374" s="81">
        <f t="shared" si="90"/>
        <v>15660000</v>
      </c>
      <c r="F1374" s="81"/>
      <c r="G1374" s="82">
        <f t="shared" si="91"/>
        <v>14108108.108108107</v>
      </c>
      <c r="H1374" s="83">
        <f t="shared" si="92"/>
        <v>1551891.8918918918</v>
      </c>
      <c r="I1374" s="83">
        <f t="shared" si="93"/>
        <v>94054.054054054053</v>
      </c>
      <c r="J1374" s="103">
        <f t="shared" si="94"/>
        <v>10345.945945945945</v>
      </c>
    </row>
    <row r="1375" spans="1:10" ht="12.75" customHeight="1" x14ac:dyDescent="0.25">
      <c r="A1375" s="101"/>
      <c r="D1375" s="81"/>
      <c r="E1375" s="81">
        <f>(E1374*Invoice!I2407)+((E1374-(E1374*Invoice!I2407))*Invoice!J2407)</f>
        <v>1957500</v>
      </c>
      <c r="F1375" s="81"/>
      <c r="G1375" s="90">
        <f>E1375/1.11</f>
        <v>1763513.5135135134</v>
      </c>
      <c r="H1375" s="91">
        <f>G1375*11%</f>
        <v>193986.48648648648</v>
      </c>
      <c r="I1375" s="91">
        <f>G1375/B1374</f>
        <v>11756.756756756757</v>
      </c>
      <c r="J1375" s="104">
        <f>H1375/B1374</f>
        <v>1293.2432432432431</v>
      </c>
    </row>
    <row r="1376" spans="1:10" ht="12.75" customHeight="1" x14ac:dyDescent="0.25">
      <c r="A1376" s="101"/>
      <c r="D1376" s="81" t="s">
        <v>23</v>
      </c>
      <c r="E1376" s="81">
        <f>E1374-E1375</f>
        <v>13702500</v>
      </c>
      <c r="F1376" s="81"/>
      <c r="G1376" s="82">
        <f>G1374-G1375</f>
        <v>12344594.594594594</v>
      </c>
      <c r="H1376" s="82">
        <f>H1374-H1375</f>
        <v>1357905.4054054054</v>
      </c>
      <c r="I1376" s="82">
        <f>I1374-I1375</f>
        <v>82297.297297297293</v>
      </c>
      <c r="J1376" s="105">
        <f>J1374-J1375</f>
        <v>9052.7027027027016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13702500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5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Invoice!B2408</f>
        <v>180</v>
      </c>
      <c r="C1380" s="88" t="str">
        <f>Invoice!E2408</f>
        <v>CORRECTION TAPE JOYKO CT-522</v>
      </c>
      <c r="D1380" s="89">
        <f>Invoice!H2408</f>
        <v>57600</v>
      </c>
      <c r="E1380" s="81">
        <f t="shared" si="90"/>
        <v>10368000</v>
      </c>
      <c r="F1380" s="81"/>
      <c r="G1380" s="82">
        <f t="shared" si="91"/>
        <v>9340540.5405405406</v>
      </c>
      <c r="H1380" s="83">
        <f t="shared" si="92"/>
        <v>1027459.4594594595</v>
      </c>
      <c r="I1380" s="83">
        <f t="shared" si="93"/>
        <v>51891.891891891893</v>
      </c>
      <c r="J1380" s="103">
        <f t="shared" si="94"/>
        <v>5708.1081081081084</v>
      </c>
    </row>
    <row r="1381" spans="1:10" ht="12.75" customHeight="1" x14ac:dyDescent="0.25">
      <c r="A1381" s="101"/>
      <c r="D1381" s="81"/>
      <c r="E1381" s="81">
        <f>(E1380*Invoice!I2408)+((E1380-(E1380*Invoice!I2408))*Invoice!J2408)</f>
        <v>1296000</v>
      </c>
      <c r="F1381" s="81"/>
      <c r="G1381" s="90">
        <f>E1381/1.11</f>
        <v>1167567.5675675676</v>
      </c>
      <c r="H1381" s="91">
        <f>G1381*11%</f>
        <v>128432.43243243244</v>
      </c>
      <c r="I1381" s="91">
        <f>G1381/B1380</f>
        <v>6486.4864864864867</v>
      </c>
      <c r="J1381" s="104">
        <f>H1381/B1380</f>
        <v>713.51351351351354</v>
      </c>
    </row>
    <row r="1382" spans="1:10" ht="12.75" customHeight="1" x14ac:dyDescent="0.25">
      <c r="A1382" s="101"/>
      <c r="D1382" s="81" t="s">
        <v>23</v>
      </c>
      <c r="E1382" s="81">
        <f>E1380-E1381</f>
        <v>9072000</v>
      </c>
      <c r="F1382" s="81"/>
      <c r="G1382" s="82">
        <f>G1380-G1381</f>
        <v>8172972.9729729732</v>
      </c>
      <c r="H1382" s="82">
        <f>H1380-H1381</f>
        <v>899027.0270270271</v>
      </c>
      <c r="I1382" s="82">
        <f>I1380-I1381</f>
        <v>45405.405405405407</v>
      </c>
      <c r="J1382" s="105">
        <f>J1380-J1381</f>
        <v>4994.594594594595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9072000</v>
      </c>
      <c r="I1383" s="83"/>
      <c r="J1383" s="103"/>
    </row>
    <row r="1384" spans="1:10" ht="12.75" customHeight="1" x14ac:dyDescent="0.25">
      <c r="A1384" s="101"/>
      <c r="B1384" s="79"/>
      <c r="D1384" s="81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1">
        <v>6</v>
      </c>
      <c r="B1385" s="84" t="s">
        <v>20</v>
      </c>
      <c r="C1385" s="84" t="s">
        <v>21</v>
      </c>
      <c r="D1385" s="85" t="s">
        <v>22</v>
      </c>
      <c r="E1385" s="85" t="s">
        <v>23</v>
      </c>
      <c r="F1385" s="85"/>
      <c r="G1385" s="86" t="s">
        <v>24</v>
      </c>
      <c r="H1385" s="87" t="s">
        <v>25</v>
      </c>
      <c r="I1385" s="87" t="s">
        <v>26</v>
      </c>
      <c r="J1385" s="102"/>
    </row>
    <row r="1386" spans="1:10" ht="12.75" customHeight="1" x14ac:dyDescent="0.25">
      <c r="A1386" s="101"/>
      <c r="B1386" s="80">
        <f>Invoice!B2409</f>
        <v>0</v>
      </c>
      <c r="C1386" s="88">
        <f>Invoice!E2409</f>
        <v>0</v>
      </c>
      <c r="D1386" s="89">
        <f>Invoice!H2409</f>
        <v>0</v>
      </c>
      <c r="E1386" s="81">
        <f t="shared" si="90"/>
        <v>0</v>
      </c>
      <c r="F1386" s="81"/>
      <c r="G1386" s="82">
        <f t="shared" si="91"/>
        <v>0</v>
      </c>
      <c r="H1386" s="83">
        <f t="shared" si="92"/>
        <v>0</v>
      </c>
      <c r="I1386" s="83" t="e">
        <f t="shared" si="93"/>
        <v>#DIV/0!</v>
      </c>
      <c r="J1386" s="103" t="e">
        <f t="shared" si="94"/>
        <v>#DIV/0!</v>
      </c>
    </row>
    <row r="1387" spans="1:10" ht="12.75" customHeight="1" x14ac:dyDescent="0.25">
      <c r="A1387" s="101"/>
      <c r="D1387" s="81"/>
      <c r="E1387" s="81">
        <f>(E1386*Invoice!I2409)+((E1386-(E1386*Invoice!I2409))*Invoice!J2409)</f>
        <v>0</v>
      </c>
      <c r="F1387" s="81"/>
      <c r="G1387" s="90">
        <f>E1387/1.11</f>
        <v>0</v>
      </c>
      <c r="H1387" s="91">
        <f>G1387*11%</f>
        <v>0</v>
      </c>
      <c r="I1387" s="91" t="e">
        <f>G1387/B1386</f>
        <v>#DIV/0!</v>
      </c>
      <c r="J1387" s="104" t="e">
        <f>H1387/B1386</f>
        <v>#DIV/0!</v>
      </c>
    </row>
    <row r="1388" spans="1:10" ht="12.75" customHeight="1" x14ac:dyDescent="0.25">
      <c r="A1388" s="101"/>
      <c r="D1388" s="81" t="s">
        <v>23</v>
      </c>
      <c r="E1388" s="81">
        <f>E1386-E1387</f>
        <v>0</v>
      </c>
      <c r="F1388" s="81"/>
      <c r="G1388" s="82">
        <f>G1386-G1387</f>
        <v>0</v>
      </c>
      <c r="H1388" s="82">
        <f>H1386-H1387</f>
        <v>0</v>
      </c>
      <c r="I1388" s="82" t="e">
        <f>I1386-I1387</f>
        <v>#DIV/0!</v>
      </c>
      <c r="J1388" s="105" t="e">
        <f>J1386-J1387</f>
        <v>#DIV/0!</v>
      </c>
    </row>
    <row r="1389" spans="1:10" ht="12.75" customHeight="1" x14ac:dyDescent="0.25">
      <c r="A1389" s="101"/>
      <c r="D1389" s="81"/>
      <c r="E1389" s="81"/>
      <c r="F1389" s="81"/>
      <c r="G1389" s="82"/>
      <c r="H1389" s="83">
        <f>G1388+H1388</f>
        <v>0</v>
      </c>
      <c r="I1389" s="83"/>
      <c r="J1389" s="103"/>
    </row>
    <row r="1390" spans="1:10" ht="12.75" customHeight="1" x14ac:dyDescent="0.25">
      <c r="A1390" s="101"/>
      <c r="B1390" s="79"/>
      <c r="D1390" s="81"/>
      <c r="E1390" s="81"/>
      <c r="F1390" s="81"/>
      <c r="G1390" s="82"/>
      <c r="H1390" s="83"/>
      <c r="I1390" s="83"/>
      <c r="J1390" s="103"/>
    </row>
    <row r="1391" spans="1:10" ht="12.75" customHeight="1" x14ac:dyDescent="0.25">
      <c r="A1391" s="101">
        <v>7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Invoice!B2410</f>
        <v>0</v>
      </c>
      <c r="C1392" s="88">
        <f>Invoice!E2410</f>
        <v>0</v>
      </c>
      <c r="D1392" s="89">
        <f>Invoice!H2410</f>
        <v>0</v>
      </c>
      <c r="E1392" s="81">
        <f t="shared" si="90"/>
        <v>0</v>
      </c>
      <c r="F1392" s="81"/>
      <c r="G1392" s="82">
        <f t="shared" si="91"/>
        <v>0</v>
      </c>
      <c r="H1392" s="83">
        <f t="shared" si="92"/>
        <v>0</v>
      </c>
      <c r="I1392" s="83" t="e">
        <f t="shared" si="93"/>
        <v>#DIV/0!</v>
      </c>
      <c r="J1392" s="103" t="e">
        <f t="shared" si="94"/>
        <v>#DIV/0!</v>
      </c>
    </row>
    <row r="1393" spans="1:10" ht="12.75" customHeight="1" x14ac:dyDescent="0.25">
      <c r="A1393" s="101"/>
      <c r="D1393" s="81"/>
      <c r="E1393" s="81">
        <f>(E1392*Invoice!I2410)+((E1392-(E1392*Invoice!I2410))*Invoice!J2410)</f>
        <v>0</v>
      </c>
      <c r="F1393" s="81"/>
      <c r="G1393" s="90">
        <f>E1393/1.11</f>
        <v>0</v>
      </c>
      <c r="H1393" s="91">
        <f>G1393*11%</f>
        <v>0</v>
      </c>
      <c r="I1393" s="91" t="e">
        <f>G1393/B1392</f>
        <v>#DIV/0!</v>
      </c>
      <c r="J1393" s="104" t="e">
        <f>H1393/B1392</f>
        <v>#DIV/0!</v>
      </c>
    </row>
    <row r="1394" spans="1:10" ht="12.75" customHeight="1" x14ac:dyDescent="0.25">
      <c r="A1394" s="101"/>
      <c r="D1394" s="81" t="s">
        <v>23</v>
      </c>
      <c r="E1394" s="81">
        <f>E1392-E1393</f>
        <v>0</v>
      </c>
      <c r="F1394" s="81"/>
      <c r="G1394" s="82">
        <f>G1392-G1393</f>
        <v>0</v>
      </c>
      <c r="H1394" s="82">
        <f>H1392-H1393</f>
        <v>0</v>
      </c>
      <c r="I1394" s="82" t="e">
        <f>I1392-I1393</f>
        <v>#DIV/0!</v>
      </c>
      <c r="J1394" s="105" t="e">
        <f>J1392-J1393</f>
        <v>#DIV/0!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0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8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Invoice!B2411</f>
        <v>0</v>
      </c>
      <c r="C1398" s="88">
        <f>Invoice!E2411</f>
        <v>0</v>
      </c>
      <c r="D1398" s="89">
        <f>Invoice!H2411</f>
        <v>0</v>
      </c>
      <c r="E1398" s="81">
        <f t="shared" si="90"/>
        <v>0</v>
      </c>
      <c r="F1398" s="81"/>
      <c r="G1398" s="82">
        <f t="shared" si="91"/>
        <v>0</v>
      </c>
      <c r="H1398" s="83">
        <f t="shared" si="92"/>
        <v>0</v>
      </c>
      <c r="I1398" s="83" t="e">
        <f t="shared" si="93"/>
        <v>#DIV/0!</v>
      </c>
      <c r="J1398" s="103" t="e">
        <f t="shared" si="94"/>
        <v>#DIV/0!</v>
      </c>
    </row>
    <row r="1399" spans="1:10" ht="12.75" customHeight="1" x14ac:dyDescent="0.25">
      <c r="A1399" s="101"/>
      <c r="D1399" s="81"/>
      <c r="E1399" s="81">
        <f>(E1398*Invoice!I2411)+((E1398-(E1398*Invoice!I2411))*Invoice!J2411)</f>
        <v>0</v>
      </c>
      <c r="F1399" s="81"/>
      <c r="G1399" s="90">
        <f>E1399/1.11</f>
        <v>0</v>
      </c>
      <c r="H1399" s="91">
        <f>G1399*11%</f>
        <v>0</v>
      </c>
      <c r="I1399" s="91" t="e">
        <f>G1399/B1398</f>
        <v>#DIV/0!</v>
      </c>
      <c r="J1399" s="104" t="e">
        <f>H1399/B1398</f>
        <v>#DIV/0!</v>
      </c>
    </row>
    <row r="1400" spans="1:10" ht="12.75" customHeight="1" x14ac:dyDescent="0.25">
      <c r="A1400" s="101"/>
      <c r="D1400" s="81" t="s">
        <v>23</v>
      </c>
      <c r="E1400" s="81">
        <f>E1398-E1399</f>
        <v>0</v>
      </c>
      <c r="F1400" s="81"/>
      <c r="G1400" s="82">
        <f>G1398-G1399</f>
        <v>0</v>
      </c>
      <c r="H1400" s="82">
        <f>H1398-H1399</f>
        <v>0</v>
      </c>
      <c r="I1400" s="82" t="e">
        <f>I1398-I1399</f>
        <v>#DIV/0!</v>
      </c>
      <c r="J1400" s="105" t="e">
        <f>J1398-J1399</f>
        <v>#DIV/0!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0</v>
      </c>
      <c r="I1401" s="83"/>
      <c r="J1401" s="103"/>
    </row>
    <row r="1402" spans="1:10" ht="12.75" customHeight="1" x14ac:dyDescent="0.25">
      <c r="A1402" s="101"/>
      <c r="B1402" s="79"/>
      <c r="D1402" s="81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1">
        <v>9</v>
      </c>
      <c r="B1403" s="84" t="s">
        <v>20</v>
      </c>
      <c r="C1403" s="84" t="s">
        <v>21</v>
      </c>
      <c r="D1403" s="85" t="s">
        <v>22</v>
      </c>
      <c r="E1403" s="85" t="s">
        <v>23</v>
      </c>
      <c r="F1403" s="85"/>
      <c r="G1403" s="86" t="s">
        <v>24</v>
      </c>
      <c r="H1403" s="87" t="s">
        <v>25</v>
      </c>
      <c r="I1403" s="87" t="s">
        <v>26</v>
      </c>
      <c r="J1403" s="102"/>
    </row>
    <row r="1404" spans="1:10" ht="12.75" customHeight="1" x14ac:dyDescent="0.25">
      <c r="A1404" s="101"/>
      <c r="B1404" s="80">
        <f>Invoice!B2412</f>
        <v>0</v>
      </c>
      <c r="C1404" s="88">
        <f>Invoice!E2412</f>
        <v>0</v>
      </c>
      <c r="D1404" s="89">
        <f>Invoice!H2412</f>
        <v>0</v>
      </c>
      <c r="E1404" s="81">
        <f t="shared" si="90"/>
        <v>0</v>
      </c>
      <c r="F1404" s="81"/>
      <c r="G1404" s="82">
        <f t="shared" si="91"/>
        <v>0</v>
      </c>
      <c r="H1404" s="83">
        <f t="shared" si="92"/>
        <v>0</v>
      </c>
      <c r="I1404" s="83" t="e">
        <f t="shared" si="93"/>
        <v>#DIV/0!</v>
      </c>
      <c r="J1404" s="103" t="e">
        <f t="shared" si="94"/>
        <v>#DIV/0!</v>
      </c>
    </row>
    <row r="1405" spans="1:10" ht="12.75" customHeight="1" x14ac:dyDescent="0.25">
      <c r="A1405" s="101"/>
      <c r="D1405" s="81"/>
      <c r="E1405" s="81">
        <f>(E1404*Invoice!I2412)+((E1404-(E1404*Invoice!I2412))*Invoice!J2412)</f>
        <v>0</v>
      </c>
      <c r="F1405" s="81"/>
      <c r="G1405" s="90">
        <f>E1405/1.11</f>
        <v>0</v>
      </c>
      <c r="H1405" s="91">
        <f>G1405*11%</f>
        <v>0</v>
      </c>
      <c r="I1405" s="91" t="e">
        <f>G1405/B1404</f>
        <v>#DIV/0!</v>
      </c>
      <c r="J1405" s="104" t="e">
        <f>H1405/B1404</f>
        <v>#DIV/0!</v>
      </c>
    </row>
    <row r="1406" spans="1:10" ht="12.75" customHeight="1" x14ac:dyDescent="0.25">
      <c r="A1406" s="101"/>
      <c r="D1406" s="81" t="s">
        <v>23</v>
      </c>
      <c r="E1406" s="81">
        <f>E1404-E1405</f>
        <v>0</v>
      </c>
      <c r="F1406" s="81"/>
      <c r="G1406" s="82">
        <f>G1404-G1405</f>
        <v>0</v>
      </c>
      <c r="H1406" s="82">
        <f>H1404-H1405</f>
        <v>0</v>
      </c>
      <c r="I1406" s="82" t="e">
        <f>I1404-I1405</f>
        <v>#DIV/0!</v>
      </c>
      <c r="J1406" s="105" t="e">
        <f>J1404-J1405</f>
        <v>#DIV/0!</v>
      </c>
    </row>
    <row r="1407" spans="1:10" ht="12.75" customHeight="1" x14ac:dyDescent="0.25">
      <c r="A1407" s="101"/>
      <c r="D1407" s="81"/>
      <c r="E1407" s="81"/>
      <c r="F1407" s="81"/>
      <c r="G1407" s="82"/>
      <c r="H1407" s="83">
        <f>G1406+H1406</f>
        <v>0</v>
      </c>
      <c r="I1407" s="83"/>
      <c r="J1407" s="103"/>
    </row>
    <row r="1408" spans="1:10" ht="12.75" customHeight="1" x14ac:dyDescent="0.25">
      <c r="A1408" s="101"/>
      <c r="B1408" s="79"/>
      <c r="D1408" s="81"/>
      <c r="E1408" s="81"/>
      <c r="F1408" s="81"/>
      <c r="G1408" s="82"/>
      <c r="H1408" s="83"/>
      <c r="I1408" s="83"/>
      <c r="J1408" s="103"/>
    </row>
    <row r="1409" spans="1:10" ht="12.75" customHeight="1" x14ac:dyDescent="0.25">
      <c r="A1409" s="101">
        <v>10</v>
      </c>
      <c r="B1409" s="84" t="s">
        <v>20</v>
      </c>
      <c r="C1409" s="84" t="s">
        <v>21</v>
      </c>
      <c r="D1409" s="85" t="s">
        <v>22</v>
      </c>
      <c r="E1409" s="85" t="s">
        <v>23</v>
      </c>
      <c r="F1409" s="85"/>
      <c r="G1409" s="86" t="s">
        <v>24</v>
      </c>
      <c r="H1409" s="87" t="s">
        <v>25</v>
      </c>
      <c r="I1409" s="87" t="s">
        <v>26</v>
      </c>
      <c r="J1409" s="102"/>
    </row>
    <row r="1410" spans="1:10" ht="12.75" customHeight="1" x14ac:dyDescent="0.25">
      <c r="A1410" s="101"/>
      <c r="B1410" s="80">
        <f>Invoice!B2413</f>
        <v>0</v>
      </c>
      <c r="C1410" s="88">
        <f>Invoice!E2413</f>
        <v>0</v>
      </c>
      <c r="D1410" s="89">
        <f>Invoice!H2413</f>
        <v>0</v>
      </c>
      <c r="E1410" s="81">
        <f t="shared" si="90"/>
        <v>0</v>
      </c>
      <c r="F1410" s="81"/>
      <c r="G1410" s="82">
        <f t="shared" si="91"/>
        <v>0</v>
      </c>
      <c r="H1410" s="83">
        <f t="shared" si="92"/>
        <v>0</v>
      </c>
      <c r="I1410" s="83" t="e">
        <f t="shared" si="93"/>
        <v>#DIV/0!</v>
      </c>
      <c r="J1410" s="103" t="e">
        <f t="shared" si="94"/>
        <v>#DIV/0!</v>
      </c>
    </row>
    <row r="1411" spans="1:10" ht="12.75" customHeight="1" x14ac:dyDescent="0.25">
      <c r="A1411" s="101"/>
      <c r="D1411" s="81"/>
      <c r="E1411" s="81">
        <f>(E1410*Invoice!I2413)+((E1410-(E1410*Invoice!I2413))*Invoice!J2413)</f>
        <v>0</v>
      </c>
      <c r="F1411" s="81"/>
      <c r="G1411" s="90">
        <f>E1411/1.11</f>
        <v>0</v>
      </c>
      <c r="H1411" s="91">
        <f>G1411*11%</f>
        <v>0</v>
      </c>
      <c r="I1411" s="91" t="e">
        <f>G1411/B1410</f>
        <v>#DIV/0!</v>
      </c>
      <c r="J1411" s="104" t="e">
        <f>H1411/B1410</f>
        <v>#DIV/0!</v>
      </c>
    </row>
    <row r="1412" spans="1:10" ht="12.75" customHeight="1" x14ac:dyDescent="0.25">
      <c r="A1412" s="101"/>
      <c r="D1412" s="81" t="s">
        <v>23</v>
      </c>
      <c r="E1412" s="81">
        <f>E1410-E1411</f>
        <v>0</v>
      </c>
      <c r="F1412" s="81"/>
      <c r="G1412" s="82">
        <f>G1410-G1411</f>
        <v>0</v>
      </c>
      <c r="H1412" s="82">
        <f>H1410-H1411</f>
        <v>0</v>
      </c>
      <c r="I1412" s="82" t="e">
        <f>I1410-I1411</f>
        <v>#DIV/0!</v>
      </c>
      <c r="J1412" s="105" t="e">
        <f>J1410-J1411</f>
        <v>#DIV/0!</v>
      </c>
    </row>
    <row r="1413" spans="1:10" ht="12.75" customHeight="1" x14ac:dyDescent="0.25">
      <c r="A1413" s="101"/>
      <c r="D1413" s="81"/>
      <c r="E1413" s="81"/>
      <c r="F1413" s="81"/>
      <c r="G1413" s="82"/>
      <c r="H1413" s="83">
        <f>G1412+H1412</f>
        <v>0</v>
      </c>
      <c r="I1413" s="83"/>
      <c r="J1413" s="103"/>
    </row>
    <row r="1414" spans="1:10" ht="12.75" customHeight="1" x14ac:dyDescent="0.25">
      <c r="A1414" s="101"/>
      <c r="B1414" s="79"/>
      <c r="D1414" s="81"/>
      <c r="E1414" s="81"/>
      <c r="F1414" s="81"/>
      <c r="G1414" s="82"/>
      <c r="H1414" s="83"/>
      <c r="I1414" s="83"/>
      <c r="J1414" s="103"/>
    </row>
    <row r="1415" spans="1:10" ht="12.75" customHeight="1" x14ac:dyDescent="0.25">
      <c r="A1415" s="101">
        <v>11</v>
      </c>
      <c r="B1415" s="84" t="s">
        <v>20</v>
      </c>
      <c r="C1415" s="84" t="s">
        <v>21</v>
      </c>
      <c r="D1415" s="85" t="s">
        <v>22</v>
      </c>
      <c r="E1415" s="85" t="s">
        <v>23</v>
      </c>
      <c r="F1415" s="85"/>
      <c r="G1415" s="86" t="s">
        <v>24</v>
      </c>
      <c r="H1415" s="87" t="s">
        <v>25</v>
      </c>
      <c r="I1415" s="87" t="s">
        <v>26</v>
      </c>
      <c r="J1415" s="102"/>
    </row>
    <row r="1416" spans="1:10" ht="12.75" customHeight="1" x14ac:dyDescent="0.25">
      <c r="A1416" s="101"/>
      <c r="B1416" s="80">
        <f>Invoice!B2414</f>
        <v>0</v>
      </c>
      <c r="C1416" s="88">
        <f>Invoice!E2414</f>
        <v>0</v>
      </c>
      <c r="D1416" s="89">
        <f>Invoice!H2414</f>
        <v>0</v>
      </c>
      <c r="E1416" s="81">
        <f t="shared" si="90"/>
        <v>0</v>
      </c>
      <c r="F1416" s="81"/>
      <c r="G1416" s="82">
        <f t="shared" si="91"/>
        <v>0</v>
      </c>
      <c r="H1416" s="83">
        <f t="shared" si="92"/>
        <v>0</v>
      </c>
      <c r="I1416" s="83" t="e">
        <f t="shared" si="93"/>
        <v>#DIV/0!</v>
      </c>
      <c r="J1416" s="103" t="e">
        <f t="shared" si="94"/>
        <v>#DIV/0!</v>
      </c>
    </row>
    <row r="1417" spans="1:10" ht="12.75" customHeight="1" x14ac:dyDescent="0.25">
      <c r="A1417" s="101"/>
      <c r="D1417" s="81"/>
      <c r="E1417" s="81">
        <f>(E1416*Invoice!I2414)+((E1416-(E1416*Invoice!I2414))*Invoice!J2414)</f>
        <v>0</v>
      </c>
      <c r="F1417" s="81"/>
      <c r="G1417" s="90">
        <f>E1417/1.11</f>
        <v>0</v>
      </c>
      <c r="H1417" s="91">
        <f>G1417*11%</f>
        <v>0</v>
      </c>
      <c r="I1417" s="91" t="e">
        <f>G1417/B1416</f>
        <v>#DIV/0!</v>
      </c>
      <c r="J1417" s="104" t="e">
        <f>H1417/B1416</f>
        <v>#DIV/0!</v>
      </c>
    </row>
    <row r="1418" spans="1:10" ht="12.75" customHeight="1" x14ac:dyDescent="0.25">
      <c r="A1418" s="101"/>
      <c r="D1418" s="81" t="s">
        <v>23</v>
      </c>
      <c r="E1418" s="81">
        <f>E1416-E1417</f>
        <v>0</v>
      </c>
      <c r="F1418" s="81"/>
      <c r="G1418" s="82">
        <f>G1416-G1417</f>
        <v>0</v>
      </c>
      <c r="H1418" s="82">
        <f>H1416-H1417</f>
        <v>0</v>
      </c>
      <c r="I1418" s="82" t="e">
        <f>I1416-I1417</f>
        <v>#DIV/0!</v>
      </c>
      <c r="J1418" s="105" t="e">
        <f>J1416-J1417</f>
        <v>#DIV/0!</v>
      </c>
    </row>
    <row r="1419" spans="1:10" ht="12.75" customHeight="1" x14ac:dyDescent="0.25">
      <c r="A1419" s="101"/>
      <c r="D1419" s="81"/>
      <c r="E1419" s="81"/>
      <c r="F1419" s="81"/>
      <c r="G1419" s="82"/>
      <c r="H1419" s="83">
        <f>G1418+H1418</f>
        <v>0</v>
      </c>
      <c r="I1419" s="83"/>
      <c r="J1419" s="103"/>
    </row>
    <row r="1420" spans="1:10" ht="12.75" customHeight="1" x14ac:dyDescent="0.25">
      <c r="A1420" s="101"/>
      <c r="B1420" s="79"/>
      <c r="D1420" s="81"/>
      <c r="E1420" s="81"/>
      <c r="F1420" s="81"/>
      <c r="G1420" s="82"/>
      <c r="H1420" s="83"/>
      <c r="I1420" s="83"/>
      <c r="J1420" s="103"/>
    </row>
    <row r="1421" spans="1:10" ht="12.75" customHeight="1" x14ac:dyDescent="0.25">
      <c r="A1421" s="101">
        <v>12</v>
      </c>
      <c r="B1421" s="84" t="s">
        <v>20</v>
      </c>
      <c r="C1421" s="84" t="s">
        <v>21</v>
      </c>
      <c r="D1421" s="85" t="s">
        <v>22</v>
      </c>
      <c r="E1421" s="85" t="s">
        <v>23</v>
      </c>
      <c r="F1421" s="85"/>
      <c r="G1421" s="86" t="s">
        <v>24</v>
      </c>
      <c r="H1421" s="87" t="s">
        <v>25</v>
      </c>
      <c r="I1421" s="87" t="s">
        <v>26</v>
      </c>
      <c r="J1421" s="102"/>
    </row>
    <row r="1422" spans="1:10" ht="12.75" customHeight="1" x14ac:dyDescent="0.25">
      <c r="A1422" s="101"/>
      <c r="B1422" s="80">
        <f>Invoice!B2415</f>
        <v>0</v>
      </c>
      <c r="C1422" s="88">
        <f>Invoice!E2415</f>
        <v>0</v>
      </c>
      <c r="D1422" s="89">
        <f>Invoice!H2415</f>
        <v>0</v>
      </c>
      <c r="E1422" s="81">
        <f t="shared" si="90"/>
        <v>0</v>
      </c>
      <c r="F1422" s="81"/>
      <c r="G1422" s="82">
        <f t="shared" si="91"/>
        <v>0</v>
      </c>
      <c r="H1422" s="83">
        <f t="shared" si="92"/>
        <v>0</v>
      </c>
      <c r="I1422" s="83" t="e">
        <f t="shared" si="93"/>
        <v>#DIV/0!</v>
      </c>
      <c r="J1422" s="103" t="e">
        <f t="shared" si="94"/>
        <v>#DIV/0!</v>
      </c>
    </row>
    <row r="1423" spans="1:10" ht="12.75" customHeight="1" x14ac:dyDescent="0.25">
      <c r="A1423" s="101"/>
      <c r="D1423" s="81"/>
      <c r="E1423" s="81">
        <f>(E1422*Invoice!I2415)+((E1422-(E1422*Invoice!I2415))*Invoice!J2415)</f>
        <v>0</v>
      </c>
      <c r="F1423" s="81"/>
      <c r="G1423" s="90">
        <f>E1423/1.11</f>
        <v>0</v>
      </c>
      <c r="H1423" s="91">
        <f>G1423*11%</f>
        <v>0</v>
      </c>
      <c r="I1423" s="91" t="e">
        <f>G1423/B1422</f>
        <v>#DIV/0!</v>
      </c>
      <c r="J1423" s="104" t="e">
        <f>H1423/B1422</f>
        <v>#DIV/0!</v>
      </c>
    </row>
    <row r="1424" spans="1:10" ht="12.75" customHeight="1" x14ac:dyDescent="0.25">
      <c r="A1424" s="101"/>
      <c r="D1424" s="81" t="s">
        <v>23</v>
      </c>
      <c r="E1424" s="81">
        <f>E1422-E1423</f>
        <v>0</v>
      </c>
      <c r="F1424" s="81"/>
      <c r="G1424" s="82">
        <f>G1422-G1423</f>
        <v>0</v>
      </c>
      <c r="H1424" s="82">
        <f>H1422-H1423</f>
        <v>0</v>
      </c>
      <c r="I1424" s="82" t="e">
        <f>I1422-I1423</f>
        <v>#DIV/0!</v>
      </c>
      <c r="J1424" s="105" t="e">
        <f>J1422-J1423</f>
        <v>#DIV/0!</v>
      </c>
    </row>
    <row r="1425" spans="1:10" ht="12.75" customHeight="1" x14ac:dyDescent="0.25">
      <c r="A1425" s="101"/>
      <c r="D1425" s="81"/>
      <c r="E1425" s="81"/>
      <c r="F1425" s="81"/>
      <c r="G1425" s="82"/>
      <c r="H1425" s="83">
        <f>G1424+H1424</f>
        <v>0</v>
      </c>
      <c r="I1425" s="83"/>
      <c r="J1425" s="103"/>
    </row>
    <row r="1426" spans="1:10" ht="12.75" customHeight="1" x14ac:dyDescent="0.25">
      <c r="A1426" s="101"/>
      <c r="B1426" s="79"/>
      <c r="D1426" s="81"/>
      <c r="E1426" s="81"/>
      <c r="F1426" s="81"/>
      <c r="G1426" s="82"/>
      <c r="H1426" s="83"/>
      <c r="I1426" s="83"/>
      <c r="J1426" s="103"/>
    </row>
    <row r="1427" spans="1:10" ht="12.75" customHeight="1" x14ac:dyDescent="0.25">
      <c r="A1427" s="101">
        <v>13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Invoice!B2416</f>
        <v>0</v>
      </c>
      <c r="C1428" s="88">
        <f>Invoice!E2416</f>
        <v>0</v>
      </c>
      <c r="D1428" s="89">
        <f>Invoice!H2416</f>
        <v>0</v>
      </c>
      <c r="E1428" s="81">
        <f t="shared" si="90"/>
        <v>0</v>
      </c>
      <c r="F1428" s="81"/>
      <c r="G1428" s="82">
        <f t="shared" si="91"/>
        <v>0</v>
      </c>
      <c r="H1428" s="83">
        <f t="shared" si="92"/>
        <v>0</v>
      </c>
      <c r="I1428" s="83" t="e">
        <f t="shared" si="93"/>
        <v>#DIV/0!</v>
      </c>
      <c r="J1428" s="103" t="e">
        <f t="shared" si="94"/>
        <v>#DIV/0!</v>
      </c>
    </row>
    <row r="1429" spans="1:10" ht="12.75" customHeight="1" x14ac:dyDescent="0.25">
      <c r="A1429" s="101"/>
      <c r="D1429" s="81"/>
      <c r="E1429" s="81">
        <f>(E1428*Invoice!I2416)+((E1428-(E1428*Invoice!I2416))*Invoice!J2416)</f>
        <v>0</v>
      </c>
      <c r="F1429" s="81"/>
      <c r="G1429" s="90">
        <f>E1429/1.11</f>
        <v>0</v>
      </c>
      <c r="H1429" s="91">
        <f>G1429*11%</f>
        <v>0</v>
      </c>
      <c r="I1429" s="91" t="e">
        <f>G1429/B1428</f>
        <v>#DIV/0!</v>
      </c>
      <c r="J1429" s="104" t="e">
        <f>H1429/B1428</f>
        <v>#DIV/0!</v>
      </c>
    </row>
    <row r="1430" spans="1:10" ht="12.75" customHeight="1" x14ac:dyDescent="0.25">
      <c r="A1430" s="101"/>
      <c r="D1430" s="81" t="s">
        <v>23</v>
      </c>
      <c r="E1430" s="81">
        <f>E1428-E1429</f>
        <v>0</v>
      </c>
      <c r="F1430" s="81"/>
      <c r="G1430" s="82">
        <f>G1428-G1429</f>
        <v>0</v>
      </c>
      <c r="H1430" s="82">
        <f>H1428-H1429</f>
        <v>0</v>
      </c>
      <c r="I1430" s="82" t="e">
        <f>I1428-I1429</f>
        <v>#DIV/0!</v>
      </c>
      <c r="J1430" s="105" t="e">
        <f>J1428-J1429</f>
        <v>#DIV/0!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1">
        <v>14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Invoice!B2417</f>
        <v>0</v>
      </c>
      <c r="C1434" s="88">
        <f>Invoice!E2417</f>
        <v>0</v>
      </c>
      <c r="D1434" s="89">
        <f>Invoice!H2417</f>
        <v>0</v>
      </c>
      <c r="E1434" s="81">
        <f t="shared" si="90"/>
        <v>0</v>
      </c>
      <c r="F1434" s="81"/>
      <c r="G1434" s="82">
        <f t="shared" si="91"/>
        <v>0</v>
      </c>
      <c r="H1434" s="83">
        <f t="shared" si="92"/>
        <v>0</v>
      </c>
      <c r="I1434" s="83" t="e">
        <f t="shared" si="93"/>
        <v>#DIV/0!</v>
      </c>
      <c r="J1434" s="103" t="e">
        <f t="shared" si="94"/>
        <v>#DIV/0!</v>
      </c>
    </row>
    <row r="1435" spans="1:10" ht="12.75" customHeight="1" x14ac:dyDescent="0.25">
      <c r="A1435" s="101"/>
      <c r="D1435" s="81"/>
      <c r="E1435" s="81">
        <f>(E1434*Invoice!I2417)+((E1434-(E1434*Invoice!I2417))*Invoice!J2417)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15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Invoice!B2418</f>
        <v>0</v>
      </c>
      <c r="C1440" s="88">
        <f>Invoice!E2418</f>
        <v>0</v>
      </c>
      <c r="D1440" s="89">
        <f>Invoice!H2418</f>
        <v>0</v>
      </c>
      <c r="E1440" s="81">
        <f t="shared" si="90"/>
        <v>0</v>
      </c>
      <c r="F1440" s="81"/>
      <c r="G1440" s="82">
        <f t="shared" si="91"/>
        <v>0</v>
      </c>
      <c r="H1440" s="83">
        <f t="shared" si="92"/>
        <v>0</v>
      </c>
      <c r="I1440" s="83" t="e">
        <f t="shared" si="93"/>
        <v>#DIV/0!</v>
      </c>
      <c r="J1440" s="103" t="e">
        <f t="shared" si="94"/>
        <v>#DIV/0!</v>
      </c>
    </row>
    <row r="1441" spans="1:10" ht="12.75" customHeight="1" x14ac:dyDescent="0.25">
      <c r="A1441" s="101"/>
      <c r="D1441" s="81"/>
      <c r="E1441" s="81">
        <f>(E1440*Invoice!I2418)+((E1440-(E1440*Invoice!I2418))*Invoice!J2418)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16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Invoice!B2419</f>
        <v>0</v>
      </c>
      <c r="C1446" s="88">
        <f>Invoice!E2419</f>
        <v>0</v>
      </c>
      <c r="D1446" s="89">
        <f>Invoice!H2419</f>
        <v>0</v>
      </c>
      <c r="E1446" s="81">
        <f t="shared" si="90"/>
        <v>0</v>
      </c>
      <c r="F1446" s="81"/>
      <c r="G1446" s="82">
        <f t="shared" si="91"/>
        <v>0</v>
      </c>
      <c r="H1446" s="83">
        <f t="shared" si="92"/>
        <v>0</v>
      </c>
      <c r="I1446" s="83" t="e">
        <f t="shared" si="93"/>
        <v>#DIV/0!</v>
      </c>
      <c r="J1446" s="103" t="e">
        <f t="shared" si="94"/>
        <v>#DIV/0!</v>
      </c>
    </row>
    <row r="1447" spans="1:10" ht="12.75" customHeight="1" x14ac:dyDescent="0.25">
      <c r="A1447" s="101"/>
      <c r="D1447" s="81"/>
      <c r="E1447" s="81">
        <f>(E1446*Invoice!I2419)+((E1446-(E1446*Invoice!I2419))*Invoice!J2419)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C1450" s="88"/>
      <c r="D1450" s="89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6"/>
      <c r="B1451" s="107"/>
      <c r="C1451" s="107"/>
      <c r="D1451" s="107"/>
      <c r="E1451" s="107"/>
      <c r="F1451" s="107"/>
      <c r="G1451" s="108">
        <f>G1358+G1364+G1370+G1376+G1382+G1388+G1394+G1400+G1406+G1412+G1418+G1424+G1430+G1436+G1442+G1448</f>
        <v>34547837.837837838</v>
      </c>
      <c r="H1451" s="108">
        <f>H1358+H1364+H1370+H1376+H1382+H1388+H1394+H1400+H1406+H1412+H1418+H1424+H1430+H1436+H1442+H1448</f>
        <v>3800262.1621621624</v>
      </c>
      <c r="I1451" s="107"/>
      <c r="J1451" s="109">
        <f>H1359+H1365+H1371+H1377+H1383+H1389+H1395+H1401+H1407+H1413+H1419+H1425+H1431+H1437+H1443+H1449</f>
        <v>38348100</v>
      </c>
    </row>
    <row r="1453" spans="1:10" ht="12.75" customHeight="1" x14ac:dyDescent="0.25">
      <c r="A1453" s="94" t="s">
        <v>1</v>
      </c>
      <c r="B1453" s="95">
        <f>Invoice!E2510</f>
        <v>23050023</v>
      </c>
      <c r="C1453" s="96"/>
      <c r="D1453" s="97"/>
      <c r="E1453" s="97"/>
      <c r="F1453" s="97"/>
      <c r="G1453" s="98"/>
      <c r="H1453" s="99"/>
      <c r="I1453" s="99"/>
      <c r="J1453" s="100"/>
    </row>
    <row r="1454" spans="1:10" ht="12.75" customHeight="1" x14ac:dyDescent="0.25">
      <c r="A1454" s="101">
        <v>1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Invoice!B2518</f>
        <v>480</v>
      </c>
      <c r="C1455" s="88" t="str">
        <f>Invoice!E2518</f>
        <v>CORRECTION TAPE JOYKO CT-522 PTL</v>
      </c>
      <c r="D1455" s="89">
        <f>Invoice!H2518</f>
        <v>57600</v>
      </c>
      <c r="E1455" s="81">
        <f>D1455*B1455</f>
        <v>27648000</v>
      </c>
      <c r="F1455" s="81"/>
      <c r="G1455" s="82">
        <f>E1455/1.11</f>
        <v>24908108.108108107</v>
      </c>
      <c r="H1455" s="83">
        <f>G1455*11%</f>
        <v>2739891.8918918916</v>
      </c>
      <c r="I1455" s="83">
        <f>G1455/B1455</f>
        <v>51891.891891891886</v>
      </c>
      <c r="J1455" s="103">
        <f>H1455/B1455</f>
        <v>5708.1081081081074</v>
      </c>
    </row>
    <row r="1456" spans="1:10" ht="12.75" customHeight="1" x14ac:dyDescent="0.25">
      <c r="A1456" s="101"/>
      <c r="D1456" s="81"/>
      <c r="E1456" s="81">
        <f>(E1455*Invoice!I2518)+((E1455-(E1455*Invoice!I2518))*Invoice!J2518)</f>
        <v>3456000</v>
      </c>
      <c r="F1456" s="81"/>
      <c r="G1456" s="90">
        <f>E1456/1.11</f>
        <v>3113513.5135135134</v>
      </c>
      <c r="H1456" s="91">
        <f>G1456*11%</f>
        <v>342486.48648648645</v>
      </c>
      <c r="I1456" s="91">
        <f>G1456/B1455</f>
        <v>6486.4864864864858</v>
      </c>
      <c r="J1456" s="104">
        <f>H1456/B1455</f>
        <v>713.51351351351343</v>
      </c>
    </row>
    <row r="1457" spans="1:10" ht="12.75" customHeight="1" x14ac:dyDescent="0.25">
      <c r="A1457" s="101"/>
      <c r="D1457" s="81" t="s">
        <v>23</v>
      </c>
      <c r="E1457" s="81">
        <f>E1455-E1456</f>
        <v>24192000</v>
      </c>
      <c r="F1457" s="81"/>
      <c r="G1457" s="82">
        <f>G1455-G1456</f>
        <v>21794594.594594594</v>
      </c>
      <c r="H1457" s="82">
        <f>H1455-H1456</f>
        <v>2397405.405405405</v>
      </c>
      <c r="I1457" s="82">
        <f>I1455-I1456</f>
        <v>45405.4054054054</v>
      </c>
      <c r="J1457" s="105">
        <f>J1455-J1456</f>
        <v>4994.5945945945941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24192000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2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Invoice!B2519</f>
        <v>0</v>
      </c>
      <c r="C1461" s="88">
        <f>Invoice!E2519</f>
        <v>0</v>
      </c>
      <c r="D1461" s="89">
        <f>Invoice!H2519</f>
        <v>0</v>
      </c>
      <c r="E1461" s="81">
        <f t="shared" ref="E1461:E1545" si="95">D1461*B1461</f>
        <v>0</v>
      </c>
      <c r="F1461" s="81"/>
      <c r="G1461" s="82">
        <f t="shared" ref="G1461:G1545" si="96">E1461/1.11</f>
        <v>0</v>
      </c>
      <c r="H1461" s="83">
        <f t="shared" ref="H1461:H1545" si="97">G1461*11%</f>
        <v>0</v>
      </c>
      <c r="I1461" s="83" t="e">
        <f t="shared" ref="I1461:I1545" si="98">G1461/B1461</f>
        <v>#DIV/0!</v>
      </c>
      <c r="J1461" s="103" t="e">
        <f t="shared" ref="J1461:J1545" si="99">H1461/B1461</f>
        <v>#DIV/0!</v>
      </c>
    </row>
    <row r="1462" spans="1:10" ht="12.75" customHeight="1" x14ac:dyDescent="0.25">
      <c r="A1462" s="101"/>
      <c r="D1462" s="81"/>
      <c r="E1462" s="81">
        <f>(E1461*Invoice!I2519)+((E1461-(E1461*Invoice!I2519))*Invoice!J2519)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3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Invoice!B2520</f>
        <v>0</v>
      </c>
      <c r="C1467" s="88">
        <f>Invoice!E2520</f>
        <v>0</v>
      </c>
      <c r="D1467" s="89">
        <f>Invoice!H2520</f>
        <v>0</v>
      </c>
      <c r="E1467" s="81">
        <f t="shared" si="95"/>
        <v>0</v>
      </c>
      <c r="F1467" s="81"/>
      <c r="G1467" s="82">
        <f t="shared" si="96"/>
        <v>0</v>
      </c>
      <c r="H1467" s="83">
        <f t="shared" si="97"/>
        <v>0</v>
      </c>
      <c r="I1467" s="83" t="e">
        <f t="shared" si="98"/>
        <v>#DIV/0!</v>
      </c>
      <c r="J1467" s="103" t="e">
        <f t="shared" si="99"/>
        <v>#DIV/0!</v>
      </c>
    </row>
    <row r="1468" spans="1:10" ht="12.75" customHeight="1" x14ac:dyDescent="0.25">
      <c r="A1468" s="101"/>
      <c r="D1468" s="81"/>
      <c r="E1468" s="81">
        <f>(E1467*Invoice!I2520)+((E1467-(E1467*Invoice!I2520))*Invoice!J2520)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4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Invoice!B2521</f>
        <v>0</v>
      </c>
      <c r="C1473" s="88">
        <f>Invoice!E2521</f>
        <v>0</v>
      </c>
      <c r="D1473" s="89">
        <f>Invoice!H2521</f>
        <v>0</v>
      </c>
      <c r="E1473" s="81">
        <f t="shared" si="95"/>
        <v>0</v>
      </c>
      <c r="F1473" s="81"/>
      <c r="G1473" s="82">
        <f t="shared" si="96"/>
        <v>0</v>
      </c>
      <c r="H1473" s="83">
        <f t="shared" si="97"/>
        <v>0</v>
      </c>
      <c r="I1473" s="83" t="e">
        <f t="shared" si="98"/>
        <v>#DIV/0!</v>
      </c>
      <c r="J1473" s="103" t="e">
        <f t="shared" si="99"/>
        <v>#DIV/0!</v>
      </c>
    </row>
    <row r="1474" spans="1:10" ht="12.75" customHeight="1" x14ac:dyDescent="0.25">
      <c r="A1474" s="101"/>
      <c r="D1474" s="81"/>
      <c r="E1474" s="81">
        <f>(E1473*Invoice!I2521)+((E1473-(E1473*Invoice!I2521))*Invoice!J2521)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5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Invoice!B2522</f>
        <v>0</v>
      </c>
      <c r="C1479" s="88">
        <f>Invoice!E2522</f>
        <v>0</v>
      </c>
      <c r="D1479" s="89">
        <f>Invoice!H2522</f>
        <v>0</v>
      </c>
      <c r="E1479" s="81">
        <f t="shared" si="95"/>
        <v>0</v>
      </c>
      <c r="F1479" s="81"/>
      <c r="G1479" s="82">
        <f t="shared" si="96"/>
        <v>0</v>
      </c>
      <c r="H1479" s="83">
        <f t="shared" si="97"/>
        <v>0</v>
      </c>
      <c r="I1479" s="83" t="e">
        <f t="shared" si="98"/>
        <v>#DIV/0!</v>
      </c>
      <c r="J1479" s="103" t="e">
        <f t="shared" si="99"/>
        <v>#DIV/0!</v>
      </c>
    </row>
    <row r="1480" spans="1:10" ht="12.75" customHeight="1" x14ac:dyDescent="0.25">
      <c r="A1480" s="101"/>
      <c r="D1480" s="81"/>
      <c r="E1480" s="81">
        <f>(E1479*Invoice!I2522)+((E1479-(E1479*Invoice!I2522))*Invoice!J2522)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B1483" s="79"/>
      <c r="D1483" s="81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1">
        <v>6</v>
      </c>
      <c r="B1484" s="84" t="s">
        <v>20</v>
      </c>
      <c r="C1484" s="84" t="s">
        <v>21</v>
      </c>
      <c r="D1484" s="85" t="s">
        <v>22</v>
      </c>
      <c r="E1484" s="85" t="s">
        <v>23</v>
      </c>
      <c r="F1484" s="85"/>
      <c r="G1484" s="86" t="s">
        <v>24</v>
      </c>
      <c r="H1484" s="87" t="s">
        <v>25</v>
      </c>
      <c r="I1484" s="87" t="s">
        <v>26</v>
      </c>
      <c r="J1484" s="102"/>
    </row>
    <row r="1485" spans="1:10" ht="12.75" customHeight="1" x14ac:dyDescent="0.25">
      <c r="A1485" s="101"/>
      <c r="B1485" s="80">
        <f>Invoice!B2523</f>
        <v>0</v>
      </c>
      <c r="C1485" s="88">
        <f>Invoice!E2523</f>
        <v>0</v>
      </c>
      <c r="D1485" s="89">
        <f>Invoice!H2523</f>
        <v>0</v>
      </c>
      <c r="E1485" s="81">
        <f t="shared" si="95"/>
        <v>0</v>
      </c>
      <c r="F1485" s="81"/>
      <c r="G1485" s="82">
        <f t="shared" si="96"/>
        <v>0</v>
      </c>
      <c r="H1485" s="83">
        <f t="shared" si="97"/>
        <v>0</v>
      </c>
      <c r="I1485" s="83" t="e">
        <f t="shared" si="98"/>
        <v>#DIV/0!</v>
      </c>
      <c r="J1485" s="103" t="e">
        <f t="shared" si="99"/>
        <v>#DIV/0!</v>
      </c>
    </row>
    <row r="1486" spans="1:10" ht="12.75" customHeight="1" x14ac:dyDescent="0.25">
      <c r="A1486" s="101"/>
      <c r="D1486" s="81"/>
      <c r="E1486" s="81">
        <f>(E1485*Invoice!I2523)+((E1485-(E1485*Invoice!I2523))*Invoice!J2523)</f>
        <v>0</v>
      </c>
      <c r="F1486" s="81"/>
      <c r="G1486" s="90">
        <f>E1486/1.11</f>
        <v>0</v>
      </c>
      <c r="H1486" s="91">
        <f>G1486*11%</f>
        <v>0</v>
      </c>
      <c r="I1486" s="91" t="e">
        <f>G1486/B1485</f>
        <v>#DIV/0!</v>
      </c>
      <c r="J1486" s="104" t="e">
        <f>H1486/B1485</f>
        <v>#DIV/0!</v>
      </c>
    </row>
    <row r="1487" spans="1:10" ht="12.75" customHeight="1" x14ac:dyDescent="0.25">
      <c r="A1487" s="101"/>
      <c r="D1487" s="81" t="s">
        <v>23</v>
      </c>
      <c r="E1487" s="81">
        <f>E1485-E1486</f>
        <v>0</v>
      </c>
      <c r="F1487" s="81"/>
      <c r="G1487" s="82">
        <f>G1485-G1486</f>
        <v>0</v>
      </c>
      <c r="H1487" s="82">
        <f>H1485-H1486</f>
        <v>0</v>
      </c>
      <c r="I1487" s="82" t="e">
        <f>I1485-I1486</f>
        <v>#DIV/0!</v>
      </c>
      <c r="J1487" s="105" t="e">
        <f>J1485-J1486</f>
        <v>#DIV/0!</v>
      </c>
    </row>
    <row r="1488" spans="1:10" ht="12.75" customHeight="1" x14ac:dyDescent="0.25">
      <c r="A1488" s="101"/>
      <c r="D1488" s="81"/>
      <c r="E1488" s="81"/>
      <c r="F1488" s="81"/>
      <c r="G1488" s="82"/>
      <c r="H1488" s="83">
        <f>G1487+H1487</f>
        <v>0</v>
      </c>
      <c r="I1488" s="83"/>
      <c r="J1488" s="103"/>
    </row>
    <row r="1489" spans="1:10" ht="12.75" customHeight="1" x14ac:dyDescent="0.25">
      <c r="A1489" s="101"/>
      <c r="B1489" s="79"/>
      <c r="D1489" s="81"/>
      <c r="E1489" s="81"/>
      <c r="F1489" s="81"/>
      <c r="G1489" s="82"/>
      <c r="H1489" s="83"/>
      <c r="I1489" s="83"/>
      <c r="J1489" s="103"/>
    </row>
    <row r="1490" spans="1:10" ht="12.75" customHeight="1" x14ac:dyDescent="0.25">
      <c r="A1490" s="101">
        <v>7</v>
      </c>
      <c r="B1490" s="84" t="s">
        <v>20</v>
      </c>
      <c r="C1490" s="84" t="s">
        <v>21</v>
      </c>
      <c r="D1490" s="85" t="s">
        <v>22</v>
      </c>
      <c r="E1490" s="85" t="s">
        <v>23</v>
      </c>
      <c r="F1490" s="85"/>
      <c r="G1490" s="86" t="s">
        <v>24</v>
      </c>
      <c r="H1490" s="87" t="s">
        <v>25</v>
      </c>
      <c r="I1490" s="87" t="s">
        <v>26</v>
      </c>
      <c r="J1490" s="102"/>
    </row>
    <row r="1491" spans="1:10" ht="12.75" customHeight="1" x14ac:dyDescent="0.25">
      <c r="A1491" s="101"/>
      <c r="B1491" s="80">
        <f>Invoice!B2524</f>
        <v>0</v>
      </c>
      <c r="C1491" s="88">
        <f>Invoice!E2524</f>
        <v>0</v>
      </c>
      <c r="D1491" s="89">
        <f>Invoice!H2524</f>
        <v>0</v>
      </c>
      <c r="E1491" s="81">
        <f t="shared" si="95"/>
        <v>0</v>
      </c>
      <c r="F1491" s="81"/>
      <c r="G1491" s="82">
        <f t="shared" si="96"/>
        <v>0</v>
      </c>
      <c r="H1491" s="83">
        <f t="shared" si="97"/>
        <v>0</v>
      </c>
      <c r="I1491" s="83" t="e">
        <f t="shared" si="98"/>
        <v>#DIV/0!</v>
      </c>
      <c r="J1491" s="103" t="e">
        <f t="shared" si="99"/>
        <v>#DIV/0!</v>
      </c>
    </row>
    <row r="1492" spans="1:10" ht="12.75" customHeight="1" x14ac:dyDescent="0.25">
      <c r="A1492" s="101"/>
      <c r="D1492" s="81"/>
      <c r="E1492" s="81">
        <f>(E1491*Invoice!I2524)+((E1491-(E1491*Invoice!I2524))*Invoice!J2524)</f>
        <v>0</v>
      </c>
      <c r="F1492" s="81"/>
      <c r="G1492" s="90">
        <f>E1492/1.11</f>
        <v>0</v>
      </c>
      <c r="H1492" s="91">
        <f>G1492*11%</f>
        <v>0</v>
      </c>
      <c r="I1492" s="91" t="e">
        <f>G1492/B1491</f>
        <v>#DIV/0!</v>
      </c>
      <c r="J1492" s="104" t="e">
        <f>H1492/B1491</f>
        <v>#DIV/0!</v>
      </c>
    </row>
    <row r="1493" spans="1:10" ht="12.75" customHeight="1" x14ac:dyDescent="0.25">
      <c r="A1493" s="101"/>
      <c r="D1493" s="81" t="s">
        <v>23</v>
      </c>
      <c r="E1493" s="81">
        <f>E1491-E1492</f>
        <v>0</v>
      </c>
      <c r="F1493" s="81"/>
      <c r="G1493" s="82">
        <f>G1491-G1492</f>
        <v>0</v>
      </c>
      <c r="H1493" s="82">
        <f>H1491-H1492</f>
        <v>0</v>
      </c>
      <c r="I1493" s="82" t="e">
        <f>I1491-I1492</f>
        <v>#DIV/0!</v>
      </c>
      <c r="J1493" s="105" t="e">
        <f>J1491-J1492</f>
        <v>#DIV/0!</v>
      </c>
    </row>
    <row r="1494" spans="1:10" ht="12.75" customHeight="1" x14ac:dyDescent="0.25">
      <c r="A1494" s="101"/>
      <c r="D1494" s="81"/>
      <c r="E1494" s="81"/>
      <c r="F1494" s="81"/>
      <c r="G1494" s="82"/>
      <c r="H1494" s="83">
        <f>G1493+H1493</f>
        <v>0</v>
      </c>
      <c r="I1494" s="83"/>
      <c r="J1494" s="103"/>
    </row>
    <row r="1495" spans="1:10" ht="12.75" customHeight="1" x14ac:dyDescent="0.25">
      <c r="A1495" s="101"/>
      <c r="B1495" s="79"/>
      <c r="D1495" s="81"/>
      <c r="E1495" s="81"/>
      <c r="F1495" s="81"/>
      <c r="G1495" s="82"/>
      <c r="H1495" s="83"/>
      <c r="I1495" s="83"/>
      <c r="J1495" s="103"/>
    </row>
    <row r="1496" spans="1:10" ht="12.75" customHeight="1" x14ac:dyDescent="0.25">
      <c r="A1496" s="101">
        <v>8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Invoice!B2525</f>
        <v>0</v>
      </c>
      <c r="C1497" s="88">
        <f>Invoice!E2525</f>
        <v>0</v>
      </c>
      <c r="D1497" s="89">
        <f>Invoice!H2525</f>
        <v>0</v>
      </c>
      <c r="E1497" s="81">
        <f t="shared" si="95"/>
        <v>0</v>
      </c>
      <c r="F1497" s="81"/>
      <c r="G1497" s="82">
        <f t="shared" si="96"/>
        <v>0</v>
      </c>
      <c r="H1497" s="83">
        <f t="shared" si="97"/>
        <v>0</v>
      </c>
      <c r="I1497" s="83" t="e">
        <f t="shared" si="98"/>
        <v>#DIV/0!</v>
      </c>
      <c r="J1497" s="103" t="e">
        <f t="shared" si="99"/>
        <v>#DIV/0!</v>
      </c>
    </row>
    <row r="1498" spans="1:10" ht="12.75" customHeight="1" x14ac:dyDescent="0.25">
      <c r="A1498" s="101"/>
      <c r="D1498" s="81"/>
      <c r="E1498" s="81">
        <f>(E1497*Invoice!I2525)+((E1497-(E1497*Invoice!I2525))*Invoice!J2525)</f>
        <v>0</v>
      </c>
      <c r="F1498" s="81"/>
      <c r="G1498" s="90">
        <f>E1498/1.11</f>
        <v>0</v>
      </c>
      <c r="H1498" s="91">
        <f>G1498*11%</f>
        <v>0</v>
      </c>
      <c r="I1498" s="91" t="e">
        <f>G1498/B1497</f>
        <v>#DIV/0!</v>
      </c>
      <c r="J1498" s="104" t="e">
        <f>H1498/B1497</f>
        <v>#DIV/0!</v>
      </c>
    </row>
    <row r="1499" spans="1:10" ht="12.75" customHeight="1" x14ac:dyDescent="0.25">
      <c r="A1499" s="101"/>
      <c r="D1499" s="81" t="s">
        <v>23</v>
      </c>
      <c r="E1499" s="81">
        <f>E1497-E1498</f>
        <v>0</v>
      </c>
      <c r="F1499" s="81"/>
      <c r="G1499" s="82">
        <f>G1497-G1498</f>
        <v>0</v>
      </c>
      <c r="H1499" s="82">
        <f>H1497-H1498</f>
        <v>0</v>
      </c>
      <c r="I1499" s="82" t="e">
        <f>I1497-I1498</f>
        <v>#DIV/0!</v>
      </c>
      <c r="J1499" s="105" t="e">
        <f>J1497-J1498</f>
        <v>#DIV/0!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0</v>
      </c>
      <c r="I1500" s="83"/>
      <c r="J1500" s="103"/>
    </row>
    <row r="1501" spans="1:10" ht="12.75" customHeight="1" x14ac:dyDescent="0.25">
      <c r="A1501" s="101"/>
      <c r="B1501" s="79"/>
      <c r="D1501" s="81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1">
        <v>9</v>
      </c>
      <c r="B1502" s="84" t="s">
        <v>20</v>
      </c>
      <c r="C1502" s="84" t="s">
        <v>21</v>
      </c>
      <c r="D1502" s="85" t="s">
        <v>22</v>
      </c>
      <c r="E1502" s="85" t="s">
        <v>23</v>
      </c>
      <c r="F1502" s="85"/>
      <c r="G1502" s="86" t="s">
        <v>24</v>
      </c>
      <c r="H1502" s="87" t="s">
        <v>25</v>
      </c>
      <c r="I1502" s="87" t="s">
        <v>26</v>
      </c>
      <c r="J1502" s="102"/>
    </row>
    <row r="1503" spans="1:10" ht="12.75" customHeight="1" x14ac:dyDescent="0.25">
      <c r="A1503" s="101"/>
      <c r="B1503" s="80">
        <f>Invoice!B2526</f>
        <v>0</v>
      </c>
      <c r="C1503" s="88">
        <f>Invoice!E2526</f>
        <v>0</v>
      </c>
      <c r="D1503" s="89">
        <f>Invoice!H2526</f>
        <v>0</v>
      </c>
      <c r="E1503" s="81">
        <f t="shared" si="95"/>
        <v>0</v>
      </c>
      <c r="F1503" s="81"/>
      <c r="G1503" s="82">
        <f t="shared" si="96"/>
        <v>0</v>
      </c>
      <c r="H1503" s="83">
        <f t="shared" si="97"/>
        <v>0</v>
      </c>
      <c r="I1503" s="83" t="e">
        <f t="shared" si="98"/>
        <v>#DIV/0!</v>
      </c>
      <c r="J1503" s="103" t="e">
        <f t="shared" si="99"/>
        <v>#DIV/0!</v>
      </c>
    </row>
    <row r="1504" spans="1:10" ht="12.75" customHeight="1" x14ac:dyDescent="0.25">
      <c r="A1504" s="101"/>
      <c r="D1504" s="81"/>
      <c r="E1504" s="81">
        <f>(E1503*Invoice!I2526)+((E1503-(E1503*Invoice!I2526))*Invoice!J2526)</f>
        <v>0</v>
      </c>
      <c r="F1504" s="81"/>
      <c r="G1504" s="90">
        <f>E1504/1.11</f>
        <v>0</v>
      </c>
      <c r="H1504" s="91">
        <f>G1504*11%</f>
        <v>0</v>
      </c>
      <c r="I1504" s="91" t="e">
        <f>G1504/B1503</f>
        <v>#DIV/0!</v>
      </c>
      <c r="J1504" s="104" t="e">
        <f>H1504/B1503</f>
        <v>#DIV/0!</v>
      </c>
    </row>
    <row r="1505" spans="1:10" ht="12.75" customHeight="1" x14ac:dyDescent="0.25">
      <c r="A1505" s="101"/>
      <c r="D1505" s="81" t="s">
        <v>23</v>
      </c>
      <c r="E1505" s="81">
        <f>E1503-E1504</f>
        <v>0</v>
      </c>
      <c r="F1505" s="81"/>
      <c r="G1505" s="82">
        <f>G1503-G1504</f>
        <v>0</v>
      </c>
      <c r="H1505" s="82">
        <f>H1503-H1504</f>
        <v>0</v>
      </c>
      <c r="I1505" s="82" t="e">
        <f>I1503-I1504</f>
        <v>#DIV/0!</v>
      </c>
      <c r="J1505" s="105" t="e">
        <f>J1503-J1504</f>
        <v>#DIV/0!</v>
      </c>
    </row>
    <row r="1506" spans="1:10" ht="12.75" customHeight="1" x14ac:dyDescent="0.25">
      <c r="A1506" s="101"/>
      <c r="D1506" s="81"/>
      <c r="E1506" s="81"/>
      <c r="F1506" s="81"/>
      <c r="G1506" s="82"/>
      <c r="H1506" s="83">
        <f>G1505+H1505</f>
        <v>0</v>
      </c>
      <c r="I1506" s="83"/>
      <c r="J1506" s="103"/>
    </row>
    <row r="1507" spans="1:10" ht="12.75" customHeight="1" x14ac:dyDescent="0.25">
      <c r="A1507" s="101"/>
      <c r="B1507" s="79"/>
      <c r="D1507" s="81"/>
      <c r="E1507" s="81"/>
      <c r="F1507" s="81"/>
      <c r="G1507" s="82"/>
      <c r="H1507" s="83"/>
      <c r="I1507" s="83"/>
      <c r="J1507" s="103"/>
    </row>
    <row r="1508" spans="1:10" ht="12.75" customHeight="1" x14ac:dyDescent="0.25">
      <c r="A1508" s="101">
        <v>10</v>
      </c>
      <c r="B1508" s="84" t="s">
        <v>20</v>
      </c>
      <c r="C1508" s="84" t="s">
        <v>21</v>
      </c>
      <c r="D1508" s="85" t="s">
        <v>22</v>
      </c>
      <c r="E1508" s="85" t="s">
        <v>23</v>
      </c>
      <c r="F1508" s="85"/>
      <c r="G1508" s="86" t="s">
        <v>24</v>
      </c>
      <c r="H1508" s="87" t="s">
        <v>25</v>
      </c>
      <c r="I1508" s="87" t="s">
        <v>26</v>
      </c>
      <c r="J1508" s="102"/>
    </row>
    <row r="1509" spans="1:10" ht="12.75" customHeight="1" x14ac:dyDescent="0.25">
      <c r="A1509" s="101"/>
      <c r="B1509" s="80">
        <f>Invoice!B2527</f>
        <v>0</v>
      </c>
      <c r="C1509" s="88">
        <f>Invoice!E2527</f>
        <v>0</v>
      </c>
      <c r="D1509" s="89">
        <f>Invoice!H2527</f>
        <v>0</v>
      </c>
      <c r="E1509" s="81">
        <f t="shared" si="95"/>
        <v>0</v>
      </c>
      <c r="F1509" s="81"/>
      <c r="G1509" s="82">
        <f t="shared" si="96"/>
        <v>0</v>
      </c>
      <c r="H1509" s="83">
        <f t="shared" si="97"/>
        <v>0</v>
      </c>
      <c r="I1509" s="83" t="e">
        <f t="shared" si="98"/>
        <v>#DIV/0!</v>
      </c>
      <c r="J1509" s="103" t="e">
        <f t="shared" si="99"/>
        <v>#DIV/0!</v>
      </c>
    </row>
    <row r="1510" spans="1:10" ht="12.75" customHeight="1" x14ac:dyDescent="0.25">
      <c r="A1510" s="101"/>
      <c r="D1510" s="81"/>
      <c r="E1510" s="81">
        <f>(E1509*Invoice!I2527)+((E1509-(E1509*Invoice!I2527))*Invoice!J2527)</f>
        <v>0</v>
      </c>
      <c r="F1510" s="81"/>
      <c r="G1510" s="90">
        <f>E1510/1.11</f>
        <v>0</v>
      </c>
      <c r="H1510" s="91">
        <f>G1510*11%</f>
        <v>0</v>
      </c>
      <c r="I1510" s="91" t="e">
        <f>G1510/B1509</f>
        <v>#DIV/0!</v>
      </c>
      <c r="J1510" s="104" t="e">
        <f>H1510/B1509</f>
        <v>#DIV/0!</v>
      </c>
    </row>
    <row r="1511" spans="1:10" ht="12.75" customHeight="1" x14ac:dyDescent="0.25">
      <c r="A1511" s="101"/>
      <c r="D1511" s="81" t="s">
        <v>23</v>
      </c>
      <c r="E1511" s="81">
        <f>E1509-E1510</f>
        <v>0</v>
      </c>
      <c r="F1511" s="81"/>
      <c r="G1511" s="82">
        <f>G1509-G1510</f>
        <v>0</v>
      </c>
      <c r="H1511" s="82">
        <f>H1509-H1510</f>
        <v>0</v>
      </c>
      <c r="I1511" s="82" t="e">
        <f>I1509-I1510</f>
        <v>#DIV/0!</v>
      </c>
      <c r="J1511" s="105" t="e">
        <f>J1509-J1510</f>
        <v>#DIV/0!</v>
      </c>
    </row>
    <row r="1512" spans="1:10" ht="12.75" customHeight="1" x14ac:dyDescent="0.25">
      <c r="A1512" s="101"/>
      <c r="D1512" s="81"/>
      <c r="E1512" s="81"/>
      <c r="F1512" s="81"/>
      <c r="G1512" s="82"/>
      <c r="H1512" s="83">
        <f>G1511+H1511</f>
        <v>0</v>
      </c>
      <c r="I1512" s="83"/>
      <c r="J1512" s="103"/>
    </row>
    <row r="1513" spans="1:10" ht="12.75" customHeight="1" x14ac:dyDescent="0.25">
      <c r="A1513" s="101"/>
      <c r="B1513" s="79"/>
      <c r="D1513" s="81"/>
      <c r="E1513" s="81"/>
      <c r="F1513" s="81"/>
      <c r="G1513" s="82"/>
      <c r="H1513" s="83"/>
      <c r="I1513" s="83"/>
      <c r="J1513" s="103"/>
    </row>
    <row r="1514" spans="1:10" ht="12.75" customHeight="1" x14ac:dyDescent="0.25">
      <c r="A1514" s="101">
        <v>11</v>
      </c>
      <c r="B1514" s="84" t="s">
        <v>20</v>
      </c>
      <c r="C1514" s="84" t="s">
        <v>21</v>
      </c>
      <c r="D1514" s="85" t="s">
        <v>22</v>
      </c>
      <c r="E1514" s="85" t="s">
        <v>23</v>
      </c>
      <c r="F1514" s="85"/>
      <c r="G1514" s="86" t="s">
        <v>24</v>
      </c>
      <c r="H1514" s="87" t="s">
        <v>25</v>
      </c>
      <c r="I1514" s="87" t="s">
        <v>26</v>
      </c>
      <c r="J1514" s="102"/>
    </row>
    <row r="1515" spans="1:10" ht="12.75" customHeight="1" x14ac:dyDescent="0.25">
      <c r="A1515" s="101"/>
      <c r="B1515" s="80">
        <f>Invoice!B2528</f>
        <v>0</v>
      </c>
      <c r="C1515" s="88">
        <f>Invoice!E2528</f>
        <v>0</v>
      </c>
      <c r="D1515" s="89">
        <f>Invoice!H2528</f>
        <v>0</v>
      </c>
      <c r="E1515" s="81">
        <f t="shared" si="95"/>
        <v>0</v>
      </c>
      <c r="F1515" s="81"/>
      <c r="G1515" s="82">
        <f t="shared" si="96"/>
        <v>0</v>
      </c>
      <c r="H1515" s="83">
        <f t="shared" si="97"/>
        <v>0</v>
      </c>
      <c r="I1515" s="83" t="e">
        <f t="shared" si="98"/>
        <v>#DIV/0!</v>
      </c>
      <c r="J1515" s="103" t="e">
        <f t="shared" si="99"/>
        <v>#DIV/0!</v>
      </c>
    </row>
    <row r="1516" spans="1:10" ht="12.75" customHeight="1" x14ac:dyDescent="0.25">
      <c r="A1516" s="101"/>
      <c r="D1516" s="81"/>
      <c r="E1516" s="81">
        <f>(E1515*Invoice!I2528)+((E1515-(E1515*Invoice!I2528))*Invoice!J2528)</f>
        <v>0</v>
      </c>
      <c r="F1516" s="81"/>
      <c r="G1516" s="90">
        <f>E1516/1.11</f>
        <v>0</v>
      </c>
      <c r="H1516" s="91">
        <f>G1516*11%</f>
        <v>0</v>
      </c>
      <c r="I1516" s="91" t="e">
        <f>G1516/B1515</f>
        <v>#DIV/0!</v>
      </c>
      <c r="J1516" s="104" t="e">
        <f>H1516/B1515</f>
        <v>#DIV/0!</v>
      </c>
    </row>
    <row r="1517" spans="1:10" ht="12.75" customHeight="1" x14ac:dyDescent="0.25">
      <c r="A1517" s="101"/>
      <c r="D1517" s="81" t="s">
        <v>23</v>
      </c>
      <c r="E1517" s="81">
        <f>E1515-E1516</f>
        <v>0</v>
      </c>
      <c r="F1517" s="81"/>
      <c r="G1517" s="82">
        <f>G1515-G1516</f>
        <v>0</v>
      </c>
      <c r="H1517" s="82">
        <f>H1515-H1516</f>
        <v>0</v>
      </c>
      <c r="I1517" s="82" t="e">
        <f>I1515-I1516</f>
        <v>#DIV/0!</v>
      </c>
      <c r="J1517" s="105" t="e">
        <f>J1515-J1516</f>
        <v>#DIV/0!</v>
      </c>
    </row>
    <row r="1518" spans="1:10" ht="12.75" customHeight="1" x14ac:dyDescent="0.25">
      <c r="A1518" s="101"/>
      <c r="D1518" s="81"/>
      <c r="E1518" s="81"/>
      <c r="F1518" s="81"/>
      <c r="G1518" s="82"/>
      <c r="H1518" s="83">
        <f>G1517+H1517</f>
        <v>0</v>
      </c>
      <c r="I1518" s="83"/>
      <c r="J1518" s="103"/>
    </row>
    <row r="1519" spans="1:10" ht="12.75" customHeight="1" x14ac:dyDescent="0.25">
      <c r="A1519" s="101"/>
      <c r="B1519" s="79"/>
      <c r="D1519" s="81"/>
      <c r="E1519" s="81"/>
      <c r="F1519" s="81"/>
      <c r="G1519" s="82"/>
      <c r="H1519" s="83"/>
      <c r="I1519" s="83"/>
      <c r="J1519" s="103"/>
    </row>
    <row r="1520" spans="1:10" ht="12.75" customHeight="1" x14ac:dyDescent="0.25">
      <c r="A1520" s="101">
        <v>12</v>
      </c>
      <c r="B1520" s="84" t="s">
        <v>20</v>
      </c>
      <c r="C1520" s="84" t="s">
        <v>21</v>
      </c>
      <c r="D1520" s="85" t="s">
        <v>22</v>
      </c>
      <c r="E1520" s="85" t="s">
        <v>23</v>
      </c>
      <c r="F1520" s="85"/>
      <c r="G1520" s="86" t="s">
        <v>24</v>
      </c>
      <c r="H1520" s="87" t="s">
        <v>25</v>
      </c>
      <c r="I1520" s="87" t="s">
        <v>26</v>
      </c>
      <c r="J1520" s="102"/>
    </row>
    <row r="1521" spans="1:10" ht="12.75" customHeight="1" x14ac:dyDescent="0.25">
      <c r="A1521" s="101"/>
      <c r="B1521" s="80">
        <f>Invoice!B2529</f>
        <v>0</v>
      </c>
      <c r="C1521" s="88">
        <f>Invoice!E2529</f>
        <v>0</v>
      </c>
      <c r="D1521" s="89">
        <f>Invoice!H2529</f>
        <v>0</v>
      </c>
      <c r="E1521" s="81">
        <f t="shared" si="95"/>
        <v>0</v>
      </c>
      <c r="F1521" s="81"/>
      <c r="G1521" s="82">
        <f t="shared" si="96"/>
        <v>0</v>
      </c>
      <c r="H1521" s="83">
        <f t="shared" si="97"/>
        <v>0</v>
      </c>
      <c r="I1521" s="83" t="e">
        <f t="shared" si="98"/>
        <v>#DIV/0!</v>
      </c>
      <c r="J1521" s="103" t="e">
        <f t="shared" si="99"/>
        <v>#DIV/0!</v>
      </c>
    </row>
    <row r="1522" spans="1:10" ht="12.75" customHeight="1" x14ac:dyDescent="0.25">
      <c r="A1522" s="101"/>
      <c r="D1522" s="81"/>
      <c r="E1522" s="81">
        <f>(E1521*Invoice!I2529)+((E1521-(E1521*Invoice!I2529))*Invoice!J2529)</f>
        <v>0</v>
      </c>
      <c r="F1522" s="81"/>
      <c r="G1522" s="90">
        <f>E1522/1.11</f>
        <v>0</v>
      </c>
      <c r="H1522" s="91">
        <f>G1522*11%</f>
        <v>0</v>
      </c>
      <c r="I1522" s="91" t="e">
        <f>G1522/B1521</f>
        <v>#DIV/0!</v>
      </c>
      <c r="J1522" s="104" t="e">
        <f>H1522/B1521</f>
        <v>#DIV/0!</v>
      </c>
    </row>
    <row r="1523" spans="1:10" ht="12.75" customHeight="1" x14ac:dyDescent="0.25">
      <c r="A1523" s="101"/>
      <c r="D1523" s="81" t="s">
        <v>23</v>
      </c>
      <c r="E1523" s="81">
        <f>E1521-E1522</f>
        <v>0</v>
      </c>
      <c r="F1523" s="81"/>
      <c r="G1523" s="82">
        <f>G1521-G1522</f>
        <v>0</v>
      </c>
      <c r="H1523" s="82">
        <f>H1521-H1522</f>
        <v>0</v>
      </c>
      <c r="I1523" s="82" t="e">
        <f>I1521-I1522</f>
        <v>#DIV/0!</v>
      </c>
      <c r="J1523" s="105" t="e">
        <f>J1521-J1522</f>
        <v>#DIV/0!</v>
      </c>
    </row>
    <row r="1524" spans="1:10" ht="12.75" customHeight="1" x14ac:dyDescent="0.25">
      <c r="A1524" s="101"/>
      <c r="D1524" s="81"/>
      <c r="E1524" s="81"/>
      <c r="F1524" s="81"/>
      <c r="G1524" s="82"/>
      <c r="H1524" s="83">
        <f>G1523+H1523</f>
        <v>0</v>
      </c>
      <c r="I1524" s="83"/>
      <c r="J1524" s="103"/>
    </row>
    <row r="1525" spans="1:10" ht="12.75" customHeight="1" x14ac:dyDescent="0.25">
      <c r="A1525" s="101"/>
      <c r="B1525" s="79"/>
      <c r="D1525" s="81"/>
      <c r="E1525" s="81"/>
      <c r="F1525" s="81"/>
      <c r="G1525" s="82"/>
      <c r="H1525" s="83"/>
      <c r="I1525" s="83"/>
      <c r="J1525" s="103"/>
    </row>
    <row r="1526" spans="1:10" ht="12.75" customHeight="1" x14ac:dyDescent="0.25">
      <c r="A1526" s="101">
        <v>13</v>
      </c>
      <c r="B1526" s="84" t="s">
        <v>20</v>
      </c>
      <c r="C1526" s="84" t="s">
        <v>21</v>
      </c>
      <c r="D1526" s="85" t="s">
        <v>22</v>
      </c>
      <c r="E1526" s="85" t="s">
        <v>23</v>
      </c>
      <c r="F1526" s="85"/>
      <c r="G1526" s="86" t="s">
        <v>24</v>
      </c>
      <c r="H1526" s="87" t="s">
        <v>25</v>
      </c>
      <c r="I1526" s="87" t="s">
        <v>26</v>
      </c>
      <c r="J1526" s="102"/>
    </row>
    <row r="1527" spans="1:10" ht="12.75" customHeight="1" x14ac:dyDescent="0.25">
      <c r="A1527" s="101"/>
      <c r="B1527" s="80">
        <f>Invoice!B2530</f>
        <v>0</v>
      </c>
      <c r="C1527" s="88">
        <f>Invoice!E2530</f>
        <v>0</v>
      </c>
      <c r="D1527" s="89">
        <f>Invoice!H2530</f>
        <v>0</v>
      </c>
      <c r="E1527" s="81">
        <f t="shared" si="95"/>
        <v>0</v>
      </c>
      <c r="F1527" s="81"/>
      <c r="G1527" s="82">
        <f t="shared" si="96"/>
        <v>0</v>
      </c>
      <c r="H1527" s="83">
        <f t="shared" si="97"/>
        <v>0</v>
      </c>
      <c r="I1527" s="83" t="e">
        <f t="shared" si="98"/>
        <v>#DIV/0!</v>
      </c>
      <c r="J1527" s="103" t="e">
        <f t="shared" si="99"/>
        <v>#DIV/0!</v>
      </c>
    </row>
    <row r="1528" spans="1:10" ht="12.75" customHeight="1" x14ac:dyDescent="0.25">
      <c r="A1528" s="101"/>
      <c r="D1528" s="81"/>
      <c r="E1528" s="81">
        <f>(E1527*Invoice!I2530)+((E1527-(E1527*Invoice!I2530))*Invoice!J2530)</f>
        <v>0</v>
      </c>
      <c r="F1528" s="81"/>
      <c r="G1528" s="90">
        <f>E1528/1.11</f>
        <v>0</v>
      </c>
      <c r="H1528" s="91">
        <f>G1528*11%</f>
        <v>0</v>
      </c>
      <c r="I1528" s="91" t="e">
        <f>G1528/B1527</f>
        <v>#DIV/0!</v>
      </c>
      <c r="J1528" s="104" t="e">
        <f>H1528/B1527</f>
        <v>#DIV/0!</v>
      </c>
    </row>
    <row r="1529" spans="1:10" ht="12.75" customHeight="1" x14ac:dyDescent="0.25">
      <c r="A1529" s="101"/>
      <c r="D1529" s="81" t="s">
        <v>23</v>
      </c>
      <c r="E1529" s="81">
        <f>E1527-E1528</f>
        <v>0</v>
      </c>
      <c r="F1529" s="81"/>
      <c r="G1529" s="82">
        <f>G1527-G1528</f>
        <v>0</v>
      </c>
      <c r="H1529" s="82">
        <f>H1527-H1528</f>
        <v>0</v>
      </c>
      <c r="I1529" s="82" t="e">
        <f>I1527-I1528</f>
        <v>#DIV/0!</v>
      </c>
      <c r="J1529" s="105" t="e">
        <f>J1527-J1528</f>
        <v>#DIV/0!</v>
      </c>
    </row>
    <row r="1530" spans="1:10" ht="12.75" customHeight="1" x14ac:dyDescent="0.25">
      <c r="A1530" s="101"/>
      <c r="D1530" s="81"/>
      <c r="E1530" s="81"/>
      <c r="F1530" s="81"/>
      <c r="G1530" s="82"/>
      <c r="H1530" s="83">
        <f>G1529+H1529</f>
        <v>0</v>
      </c>
      <c r="I1530" s="83"/>
      <c r="J1530" s="103"/>
    </row>
    <row r="1531" spans="1:10" ht="12.75" customHeight="1" x14ac:dyDescent="0.25">
      <c r="A1531" s="101"/>
      <c r="B1531" s="79"/>
      <c r="D1531" s="81"/>
      <c r="E1531" s="81"/>
      <c r="F1531" s="81"/>
      <c r="G1531" s="82"/>
      <c r="H1531" s="83"/>
      <c r="I1531" s="83"/>
      <c r="J1531" s="103"/>
    </row>
    <row r="1532" spans="1:10" ht="12.75" customHeight="1" x14ac:dyDescent="0.25">
      <c r="A1532" s="101">
        <v>14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Invoice!B2531</f>
        <v>0</v>
      </c>
      <c r="C1533" s="88">
        <f>Invoice!E2531</f>
        <v>0</v>
      </c>
      <c r="D1533" s="89">
        <f>Invoice!H2531</f>
        <v>0</v>
      </c>
      <c r="E1533" s="81">
        <f t="shared" si="95"/>
        <v>0</v>
      </c>
      <c r="F1533" s="81"/>
      <c r="G1533" s="82">
        <f t="shared" si="96"/>
        <v>0</v>
      </c>
      <c r="H1533" s="83">
        <f t="shared" si="97"/>
        <v>0</v>
      </c>
      <c r="I1533" s="83" t="e">
        <f t="shared" si="98"/>
        <v>#DIV/0!</v>
      </c>
      <c r="J1533" s="103" t="e">
        <f t="shared" si="99"/>
        <v>#DIV/0!</v>
      </c>
    </row>
    <row r="1534" spans="1:10" ht="12.75" customHeight="1" x14ac:dyDescent="0.25">
      <c r="A1534" s="101"/>
      <c r="D1534" s="81"/>
      <c r="E1534" s="81">
        <f>(E1533*Invoice!I2531)+((E1533-(E1533*Invoice!I2531))*Invoice!J2531)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15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Invoice!B2532</f>
        <v>0</v>
      </c>
      <c r="C1539" s="88">
        <f>Invoice!E2532</f>
        <v>0</v>
      </c>
      <c r="D1539" s="89">
        <f>Invoice!H2532</f>
        <v>0</v>
      </c>
      <c r="E1539" s="81">
        <f t="shared" si="95"/>
        <v>0</v>
      </c>
      <c r="F1539" s="81"/>
      <c r="G1539" s="82">
        <f t="shared" si="96"/>
        <v>0</v>
      </c>
      <c r="H1539" s="83">
        <f t="shared" si="97"/>
        <v>0</v>
      </c>
      <c r="I1539" s="83" t="e">
        <f t="shared" si="98"/>
        <v>#DIV/0!</v>
      </c>
      <c r="J1539" s="103" t="e">
        <f t="shared" si="99"/>
        <v>#DIV/0!</v>
      </c>
    </row>
    <row r="1540" spans="1:10" ht="12.75" customHeight="1" x14ac:dyDescent="0.25">
      <c r="A1540" s="101"/>
      <c r="D1540" s="81"/>
      <c r="E1540" s="81">
        <f>(E1539*Invoice!I2632)+((E1539-(E1539*Invoice!I2632))*Invoice!J2632)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16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Invoice!B2533</f>
        <v>0</v>
      </c>
      <c r="C1545" s="88">
        <f>Invoice!E2533</f>
        <v>0</v>
      </c>
      <c r="D1545" s="89">
        <f>Invoice!H2533</f>
        <v>0</v>
      </c>
      <c r="E1545" s="81">
        <f t="shared" si="95"/>
        <v>0</v>
      </c>
      <c r="F1545" s="81"/>
      <c r="G1545" s="82">
        <f t="shared" si="96"/>
        <v>0</v>
      </c>
      <c r="H1545" s="83">
        <f t="shared" si="97"/>
        <v>0</v>
      </c>
      <c r="I1545" s="83" t="e">
        <f t="shared" si="98"/>
        <v>#DIV/0!</v>
      </c>
      <c r="J1545" s="103" t="e">
        <f t="shared" si="99"/>
        <v>#DIV/0!</v>
      </c>
    </row>
    <row r="1546" spans="1:10" ht="12.75" customHeight="1" x14ac:dyDescent="0.25">
      <c r="A1546" s="101"/>
      <c r="D1546" s="81"/>
      <c r="E1546" s="81">
        <f>(E1545*Invoice!I2633)+((E1545-(E1545*Invoice!I2633))*Invoice!J2633)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C1549" s="88"/>
      <c r="D1549" s="89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6"/>
      <c r="B1550" s="107"/>
      <c r="C1550" s="107"/>
      <c r="D1550" s="107"/>
      <c r="E1550" s="107"/>
      <c r="F1550" s="107"/>
      <c r="G1550" s="108">
        <f>G1457+G1463+G1469+G1475+G1481+G1487+G1493+G1499+G1505+G1511+G1517+G1523+G1529+G1535+G1541+G1547</f>
        <v>21794594.594594594</v>
      </c>
      <c r="H1550" s="108">
        <f>H1457+H1463+H1469+H1475+H1481+H1487+H1493+H1499+H1505+H1511+H1517+H1523+H1529+H1535+H1541+H1547</f>
        <v>2397405.405405405</v>
      </c>
      <c r="I1550" s="107"/>
      <c r="J1550" s="109">
        <f>H1458+H1464+H1470+H1476+H1482+H1488+H1494+H1500+H1506+H1512+H1518+H1524+H1530+H1536+H1542+H1548</f>
        <v>24192000</v>
      </c>
    </row>
    <row r="1552" spans="1:10" ht="12.75" customHeight="1" x14ac:dyDescent="0.25">
      <c r="A1552" s="94" t="s">
        <v>1</v>
      </c>
      <c r="B1552" s="95">
        <f>Invoice!E2624</f>
        <v>23050024</v>
      </c>
      <c r="C1552" s="96"/>
      <c r="D1552" s="97"/>
      <c r="E1552" s="97"/>
      <c r="F1552" s="97"/>
      <c r="G1552" s="98"/>
      <c r="H1552" s="99"/>
      <c r="I1552" s="99"/>
      <c r="J1552" s="100"/>
    </row>
    <row r="1553" spans="1:10" ht="12.75" customHeight="1" x14ac:dyDescent="0.25">
      <c r="A1553" s="101">
        <v>1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Invoice!B2632</f>
        <v>1152</v>
      </c>
      <c r="C1554" s="88" t="str">
        <f>Invoice!E2632</f>
        <v>PENCIL CASE KENKO PC-0719</v>
      </c>
      <c r="D1554" s="89">
        <f>Invoice!H2632</f>
        <v>4800</v>
      </c>
      <c r="E1554" s="81">
        <f>D1554*B1554</f>
        <v>5529600</v>
      </c>
      <c r="F1554" s="81"/>
      <c r="G1554" s="82">
        <f>E1554/1.11</f>
        <v>4981621.6216216208</v>
      </c>
      <c r="H1554" s="83">
        <f>G1554*11%</f>
        <v>547978.37837837834</v>
      </c>
      <c r="I1554" s="83">
        <f>G1554/B1554</f>
        <v>4324.3243243243232</v>
      </c>
      <c r="J1554" s="103">
        <f>H1554/B1554</f>
        <v>475.67567567567562</v>
      </c>
    </row>
    <row r="1555" spans="1:10" ht="12.75" customHeight="1" x14ac:dyDescent="0.25">
      <c r="A1555" s="101"/>
      <c r="D1555" s="81"/>
      <c r="E1555" s="81">
        <f>(E1554*Invoice!I2632)+((E1554-(E1554*Invoice!I2632))*Invoice!J2632)</f>
        <v>691200</v>
      </c>
      <c r="F1555" s="81"/>
      <c r="G1555" s="90">
        <f>E1555/1.11</f>
        <v>622702.70270270261</v>
      </c>
      <c r="H1555" s="91">
        <f>G1555*11%</f>
        <v>68497.297297297293</v>
      </c>
      <c r="I1555" s="91">
        <f>G1555/B1554</f>
        <v>540.54054054054041</v>
      </c>
      <c r="J1555" s="104">
        <f>H1555/B1554</f>
        <v>59.459459459459453</v>
      </c>
    </row>
    <row r="1556" spans="1:10" ht="12.75" customHeight="1" x14ac:dyDescent="0.25">
      <c r="A1556" s="101"/>
      <c r="D1556" s="81" t="s">
        <v>23</v>
      </c>
      <c r="E1556" s="81">
        <f>E1554-E1555</f>
        <v>4838400</v>
      </c>
      <c r="F1556" s="81"/>
      <c r="G1556" s="82">
        <f>G1554-G1555</f>
        <v>4358918.9189189179</v>
      </c>
      <c r="H1556" s="82">
        <f>H1554-H1555</f>
        <v>479481.08108108107</v>
      </c>
      <c r="I1556" s="82">
        <f>I1554-I1555</f>
        <v>3783.7837837837828</v>
      </c>
      <c r="J1556" s="105">
        <f>J1554-J1555</f>
        <v>416.21621621621614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4838399.9999999991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2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Invoice!B2633</f>
        <v>150</v>
      </c>
      <c r="C1560" s="88" t="str">
        <f>Invoice!E2633</f>
        <v>STIP / PENGHAPUS JOYKO 526-B20 PUTIH</v>
      </c>
      <c r="D1560" s="89">
        <f>Invoice!H2633</f>
        <v>34100</v>
      </c>
      <c r="E1560" s="81">
        <f t="shared" ref="E1560:E1644" si="100">D1560*B1560</f>
        <v>5115000</v>
      </c>
      <c r="F1560" s="81"/>
      <c r="G1560" s="82">
        <f t="shared" ref="G1560:G1644" si="101">E1560/1.11</f>
        <v>4608108.1081081079</v>
      </c>
      <c r="H1560" s="83">
        <f t="shared" ref="H1560:H1644" si="102">G1560*11%</f>
        <v>506891.89189189189</v>
      </c>
      <c r="I1560" s="83">
        <f t="shared" ref="I1560:I1644" si="103">G1560/B1560</f>
        <v>30720.720720720721</v>
      </c>
      <c r="J1560" s="103">
        <f t="shared" ref="J1560:J1644" si="104">H1560/B1560</f>
        <v>3379.2792792792793</v>
      </c>
    </row>
    <row r="1561" spans="1:10" ht="12.75" customHeight="1" x14ac:dyDescent="0.25">
      <c r="A1561" s="101"/>
      <c r="D1561" s="81"/>
      <c r="E1561" s="81">
        <f>(E1560*Invoice!I2633)+((E1560-(E1560*Invoice!I2633))*Invoice!J2633)</f>
        <v>639375</v>
      </c>
      <c r="F1561" s="81"/>
      <c r="G1561" s="90">
        <f>E1561/1.11</f>
        <v>576013.51351351349</v>
      </c>
      <c r="H1561" s="91">
        <f>G1561*11%</f>
        <v>63361.486486486487</v>
      </c>
      <c r="I1561" s="91">
        <f>G1561/B1560</f>
        <v>3840.0900900900901</v>
      </c>
      <c r="J1561" s="104">
        <f>H1561/B1560</f>
        <v>422.40990990990991</v>
      </c>
    </row>
    <row r="1562" spans="1:10" ht="12.75" customHeight="1" x14ac:dyDescent="0.25">
      <c r="A1562" s="101"/>
      <c r="D1562" s="81" t="s">
        <v>23</v>
      </c>
      <c r="E1562" s="81">
        <f>E1560-E1561</f>
        <v>4475625</v>
      </c>
      <c r="F1562" s="81"/>
      <c r="G1562" s="82">
        <f>G1560-G1561</f>
        <v>4032094.5945945946</v>
      </c>
      <c r="H1562" s="82">
        <f>H1560-H1561</f>
        <v>443530.40540540538</v>
      </c>
      <c r="I1562" s="82">
        <f>I1560-I1561</f>
        <v>26880.630630630632</v>
      </c>
      <c r="J1562" s="105">
        <f>J1560-J1561</f>
        <v>2956.8693693693695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4475625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3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Invoice!B2634</f>
        <v>72</v>
      </c>
      <c r="C1566" s="88" t="str">
        <f>Invoice!E2634</f>
        <v>CORRECTION FLUID JOYKO CF-S225</v>
      </c>
      <c r="D1566" s="89">
        <f>Invoice!H2634</f>
        <v>34200</v>
      </c>
      <c r="E1566" s="81">
        <f t="shared" si="100"/>
        <v>2462400</v>
      </c>
      <c r="F1566" s="81"/>
      <c r="G1566" s="82">
        <f t="shared" si="101"/>
        <v>2218378.3783783782</v>
      </c>
      <c r="H1566" s="83">
        <f t="shared" si="102"/>
        <v>244021.6216216216</v>
      </c>
      <c r="I1566" s="83">
        <f t="shared" si="103"/>
        <v>30810.81081081081</v>
      </c>
      <c r="J1566" s="103">
        <f t="shared" si="104"/>
        <v>3389.1891891891887</v>
      </c>
    </row>
    <row r="1567" spans="1:10" ht="12.75" customHeight="1" x14ac:dyDescent="0.25">
      <c r="A1567" s="101"/>
      <c r="D1567" s="81"/>
      <c r="E1567" s="81">
        <f>(E1566*Invoice!I2634)+((E1566-(E1566*Invoice!I2634))*Invoice!J2634)</f>
        <v>307800</v>
      </c>
      <c r="F1567" s="81"/>
      <c r="G1567" s="90">
        <f>E1567/1.11</f>
        <v>277297.29729729728</v>
      </c>
      <c r="H1567" s="91">
        <f>G1567*11%</f>
        <v>30502.7027027027</v>
      </c>
      <c r="I1567" s="91">
        <f>G1567/B1566</f>
        <v>3851.3513513513512</v>
      </c>
      <c r="J1567" s="104">
        <f>H1567/B1566</f>
        <v>423.64864864864859</v>
      </c>
    </row>
    <row r="1568" spans="1:10" ht="12.75" customHeight="1" x14ac:dyDescent="0.25">
      <c r="A1568" s="101"/>
      <c r="D1568" s="81" t="s">
        <v>23</v>
      </c>
      <c r="E1568" s="81">
        <f>E1566-E1567</f>
        <v>2154600</v>
      </c>
      <c r="F1568" s="81"/>
      <c r="G1568" s="82">
        <f>G1566-G1567</f>
        <v>1941081.0810810809</v>
      </c>
      <c r="H1568" s="82">
        <f>H1566-H1567</f>
        <v>213518.91891891891</v>
      </c>
      <c r="I1568" s="82">
        <f>I1566-I1567</f>
        <v>26959.45945945946</v>
      </c>
      <c r="J1568" s="105">
        <f>J1566-J1567</f>
        <v>2965.54054054054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2154600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4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Invoice!B2635</f>
        <v>0</v>
      </c>
      <c r="C1572" s="88">
        <f>Invoice!E2635</f>
        <v>0</v>
      </c>
      <c r="D1572" s="89">
        <f>Invoice!H2635</f>
        <v>0</v>
      </c>
      <c r="E1572" s="81">
        <f t="shared" si="100"/>
        <v>0</v>
      </c>
      <c r="F1572" s="81"/>
      <c r="G1572" s="82">
        <f t="shared" si="101"/>
        <v>0</v>
      </c>
      <c r="H1572" s="83">
        <f t="shared" si="102"/>
        <v>0</v>
      </c>
      <c r="I1572" s="83" t="e">
        <f t="shared" si="103"/>
        <v>#DIV/0!</v>
      </c>
      <c r="J1572" s="103" t="e">
        <f t="shared" si="104"/>
        <v>#DIV/0!</v>
      </c>
    </row>
    <row r="1573" spans="1:10" ht="12.75" customHeight="1" x14ac:dyDescent="0.25">
      <c r="A1573" s="101"/>
      <c r="D1573" s="81"/>
      <c r="E1573" s="81">
        <f>(E1572*Invoice!I2635)+((E1572-(E1572*Invoice!I2635))*Invoice!J2635)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5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Invoice!B2636</f>
        <v>0</v>
      </c>
      <c r="C1578" s="88">
        <f>Invoice!E2636</f>
        <v>0</v>
      </c>
      <c r="D1578" s="89">
        <f>Invoice!H2636</f>
        <v>0</v>
      </c>
      <c r="E1578" s="81">
        <f t="shared" si="100"/>
        <v>0</v>
      </c>
      <c r="F1578" s="81"/>
      <c r="G1578" s="82">
        <f t="shared" si="101"/>
        <v>0</v>
      </c>
      <c r="H1578" s="83">
        <f t="shared" si="102"/>
        <v>0</v>
      </c>
      <c r="I1578" s="83" t="e">
        <f t="shared" si="103"/>
        <v>#DIV/0!</v>
      </c>
      <c r="J1578" s="103" t="e">
        <f t="shared" si="104"/>
        <v>#DIV/0!</v>
      </c>
    </row>
    <row r="1579" spans="1:10" ht="12.75" customHeight="1" x14ac:dyDescent="0.25">
      <c r="A1579" s="101"/>
      <c r="D1579" s="81"/>
      <c r="E1579" s="81">
        <f>(E1578*Invoice!I2636)+((E1578-(E1578*Invoice!I2636))*Invoice!J2636)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B1582" s="79"/>
      <c r="D1582" s="81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1">
        <v>6</v>
      </c>
      <c r="B1583" s="84" t="s">
        <v>20</v>
      </c>
      <c r="C1583" s="84" t="s">
        <v>21</v>
      </c>
      <c r="D1583" s="85" t="s">
        <v>22</v>
      </c>
      <c r="E1583" s="85" t="s">
        <v>23</v>
      </c>
      <c r="F1583" s="85"/>
      <c r="G1583" s="86" t="s">
        <v>24</v>
      </c>
      <c r="H1583" s="87" t="s">
        <v>25</v>
      </c>
      <c r="I1583" s="87" t="s">
        <v>26</v>
      </c>
      <c r="J1583" s="102"/>
    </row>
    <row r="1584" spans="1:10" ht="12.75" customHeight="1" x14ac:dyDescent="0.25">
      <c r="A1584" s="101"/>
      <c r="B1584" s="80">
        <f>Invoice!B2637</f>
        <v>0</v>
      </c>
      <c r="C1584" s="88">
        <f>Invoice!E2637</f>
        <v>0</v>
      </c>
      <c r="D1584" s="89">
        <f>Invoice!H2637</f>
        <v>0</v>
      </c>
      <c r="E1584" s="81">
        <f t="shared" si="100"/>
        <v>0</v>
      </c>
      <c r="F1584" s="81"/>
      <c r="G1584" s="82">
        <f t="shared" si="101"/>
        <v>0</v>
      </c>
      <c r="H1584" s="83">
        <f t="shared" si="102"/>
        <v>0</v>
      </c>
      <c r="I1584" s="83" t="e">
        <f t="shared" si="103"/>
        <v>#DIV/0!</v>
      </c>
      <c r="J1584" s="103" t="e">
        <f t="shared" si="104"/>
        <v>#DIV/0!</v>
      </c>
    </row>
    <row r="1585" spans="1:10" ht="12.75" customHeight="1" x14ac:dyDescent="0.25">
      <c r="A1585" s="101"/>
      <c r="D1585" s="81"/>
      <c r="E1585" s="81">
        <f>(E1584*Invoice!I2637)+((E1584-(E1584*Invoice!I2637))*Invoice!J2637)</f>
        <v>0</v>
      </c>
      <c r="F1585" s="81"/>
      <c r="G1585" s="90">
        <f>E1585/1.11</f>
        <v>0</v>
      </c>
      <c r="H1585" s="91">
        <f>G1585*11%</f>
        <v>0</v>
      </c>
      <c r="I1585" s="91" t="e">
        <f>G1585/B1584</f>
        <v>#DIV/0!</v>
      </c>
      <c r="J1585" s="104" t="e">
        <f>H1585/B1584</f>
        <v>#DIV/0!</v>
      </c>
    </row>
    <row r="1586" spans="1:10" ht="12.75" customHeight="1" x14ac:dyDescent="0.25">
      <c r="A1586" s="101"/>
      <c r="D1586" s="81" t="s">
        <v>23</v>
      </c>
      <c r="E1586" s="81">
        <f>E1584-E1585</f>
        <v>0</v>
      </c>
      <c r="F1586" s="81"/>
      <c r="G1586" s="82">
        <f>G1584-G1585</f>
        <v>0</v>
      </c>
      <c r="H1586" s="82">
        <f>H1584-H1585</f>
        <v>0</v>
      </c>
      <c r="I1586" s="82" t="e">
        <f>I1584-I1585</f>
        <v>#DIV/0!</v>
      </c>
      <c r="J1586" s="105" t="e">
        <f>J1584-J1585</f>
        <v>#DIV/0!</v>
      </c>
    </row>
    <row r="1587" spans="1:10" ht="12.75" customHeight="1" x14ac:dyDescent="0.25">
      <c r="A1587" s="101"/>
      <c r="D1587" s="81"/>
      <c r="E1587" s="81"/>
      <c r="F1587" s="81"/>
      <c r="G1587" s="82"/>
      <c r="H1587" s="83">
        <f>G1586+H1586</f>
        <v>0</v>
      </c>
      <c r="I1587" s="83"/>
      <c r="J1587" s="103"/>
    </row>
    <row r="1588" spans="1:10" ht="12.75" customHeight="1" x14ac:dyDescent="0.25">
      <c r="A1588" s="101"/>
      <c r="B1588" s="79"/>
      <c r="D1588" s="81"/>
      <c r="E1588" s="81"/>
      <c r="F1588" s="81"/>
      <c r="G1588" s="82"/>
      <c r="H1588" s="83"/>
      <c r="I1588" s="83"/>
      <c r="J1588" s="103"/>
    </row>
    <row r="1589" spans="1:10" ht="12.75" customHeight="1" x14ac:dyDescent="0.25">
      <c r="A1589" s="101">
        <v>7</v>
      </c>
      <c r="B1589" s="84" t="s">
        <v>20</v>
      </c>
      <c r="C1589" s="84" t="s">
        <v>21</v>
      </c>
      <c r="D1589" s="85" t="s">
        <v>22</v>
      </c>
      <c r="E1589" s="85" t="s">
        <v>23</v>
      </c>
      <c r="F1589" s="85"/>
      <c r="G1589" s="86" t="s">
        <v>24</v>
      </c>
      <c r="H1589" s="87" t="s">
        <v>25</v>
      </c>
      <c r="I1589" s="87" t="s">
        <v>26</v>
      </c>
      <c r="J1589" s="102"/>
    </row>
    <row r="1590" spans="1:10" ht="12.75" customHeight="1" x14ac:dyDescent="0.25">
      <c r="A1590" s="101"/>
      <c r="B1590" s="80">
        <f>Invoice!B2638</f>
        <v>0</v>
      </c>
      <c r="C1590" s="88">
        <f>Invoice!E2638</f>
        <v>0</v>
      </c>
      <c r="D1590" s="89">
        <f>Invoice!H2638</f>
        <v>0</v>
      </c>
      <c r="E1590" s="81">
        <f t="shared" si="100"/>
        <v>0</v>
      </c>
      <c r="F1590" s="81"/>
      <c r="G1590" s="82">
        <f t="shared" si="101"/>
        <v>0</v>
      </c>
      <c r="H1590" s="83">
        <f t="shared" si="102"/>
        <v>0</v>
      </c>
      <c r="I1590" s="83" t="e">
        <f t="shared" si="103"/>
        <v>#DIV/0!</v>
      </c>
      <c r="J1590" s="103" t="e">
        <f t="shared" si="104"/>
        <v>#DIV/0!</v>
      </c>
    </row>
    <row r="1591" spans="1:10" ht="12.75" customHeight="1" x14ac:dyDescent="0.25">
      <c r="A1591" s="101"/>
      <c r="D1591" s="81"/>
      <c r="E1591" s="81">
        <f>(E1590*Invoice!I2638)+((E1590-(E1590*Invoice!I2638))*Invoice!J2638)</f>
        <v>0</v>
      </c>
      <c r="F1591" s="81"/>
      <c r="G1591" s="90">
        <f>E1591/1.11</f>
        <v>0</v>
      </c>
      <c r="H1591" s="91">
        <f>G1591*11%</f>
        <v>0</v>
      </c>
      <c r="I1591" s="91" t="e">
        <f>G1591/B1590</f>
        <v>#DIV/0!</v>
      </c>
      <c r="J1591" s="104" t="e">
        <f>H1591/B1590</f>
        <v>#DIV/0!</v>
      </c>
    </row>
    <row r="1592" spans="1:10" ht="12.75" customHeight="1" x14ac:dyDescent="0.25">
      <c r="A1592" s="101"/>
      <c r="D1592" s="81" t="s">
        <v>23</v>
      </c>
      <c r="E1592" s="81">
        <f>E1590-E1591</f>
        <v>0</v>
      </c>
      <c r="F1592" s="81"/>
      <c r="G1592" s="82">
        <f>G1590-G1591</f>
        <v>0</v>
      </c>
      <c r="H1592" s="82">
        <f>H1590-H1591</f>
        <v>0</v>
      </c>
      <c r="I1592" s="82" t="e">
        <f>I1590-I1591</f>
        <v>#DIV/0!</v>
      </c>
      <c r="J1592" s="105" t="e">
        <f>J1590-J1591</f>
        <v>#DIV/0!</v>
      </c>
    </row>
    <row r="1593" spans="1:10" ht="12.75" customHeight="1" x14ac:dyDescent="0.25">
      <c r="A1593" s="101"/>
      <c r="D1593" s="81"/>
      <c r="E1593" s="81"/>
      <c r="F1593" s="81"/>
      <c r="G1593" s="82"/>
      <c r="H1593" s="83">
        <f>G1592+H1592</f>
        <v>0</v>
      </c>
      <c r="I1593" s="83"/>
      <c r="J1593" s="103"/>
    </row>
    <row r="1594" spans="1:10" ht="12.75" customHeight="1" x14ac:dyDescent="0.25">
      <c r="A1594" s="101"/>
      <c r="B1594" s="79"/>
      <c r="D1594" s="81"/>
      <c r="E1594" s="81"/>
      <c r="F1594" s="81"/>
      <c r="G1594" s="82"/>
      <c r="H1594" s="83"/>
      <c r="I1594" s="83"/>
      <c r="J1594" s="103"/>
    </row>
    <row r="1595" spans="1:10" ht="12.75" customHeight="1" x14ac:dyDescent="0.25">
      <c r="A1595" s="101">
        <v>8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Invoice!B2639</f>
        <v>0</v>
      </c>
      <c r="C1596" s="88">
        <f>Invoice!E2639</f>
        <v>0</v>
      </c>
      <c r="D1596" s="89">
        <f>Invoice!H2639</f>
        <v>0</v>
      </c>
      <c r="E1596" s="81">
        <f t="shared" si="100"/>
        <v>0</v>
      </c>
      <c r="F1596" s="81"/>
      <c r="G1596" s="82">
        <f t="shared" si="101"/>
        <v>0</v>
      </c>
      <c r="H1596" s="83">
        <f t="shared" si="102"/>
        <v>0</v>
      </c>
      <c r="I1596" s="83" t="e">
        <f t="shared" si="103"/>
        <v>#DIV/0!</v>
      </c>
      <c r="J1596" s="103" t="e">
        <f t="shared" si="104"/>
        <v>#DIV/0!</v>
      </c>
    </row>
    <row r="1597" spans="1:10" ht="12.75" customHeight="1" x14ac:dyDescent="0.25">
      <c r="A1597" s="101"/>
      <c r="D1597" s="81"/>
      <c r="E1597" s="81">
        <f>(E1596*Invoice!I2639)+((E1596-(E1596*Invoice!I2639))*Invoice!J2639)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B1600" s="79"/>
      <c r="D1600" s="81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1">
        <v>9</v>
      </c>
      <c r="B1601" s="84" t="s">
        <v>20</v>
      </c>
      <c r="C1601" s="84" t="s">
        <v>21</v>
      </c>
      <c r="D1601" s="85" t="s">
        <v>22</v>
      </c>
      <c r="E1601" s="85" t="s">
        <v>23</v>
      </c>
      <c r="F1601" s="85"/>
      <c r="G1601" s="86" t="s">
        <v>24</v>
      </c>
      <c r="H1601" s="87" t="s">
        <v>25</v>
      </c>
      <c r="I1601" s="87" t="s">
        <v>26</v>
      </c>
      <c r="J1601" s="102"/>
    </row>
    <row r="1602" spans="1:10" ht="12.75" customHeight="1" x14ac:dyDescent="0.25">
      <c r="A1602" s="101"/>
      <c r="B1602" s="80">
        <f>Invoice!B2640</f>
        <v>0</v>
      </c>
      <c r="C1602" s="88">
        <f>Invoice!E2640</f>
        <v>0</v>
      </c>
      <c r="D1602" s="89">
        <f>Invoice!H2640</f>
        <v>0</v>
      </c>
      <c r="E1602" s="81">
        <f t="shared" si="100"/>
        <v>0</v>
      </c>
      <c r="F1602" s="81"/>
      <c r="G1602" s="82">
        <f t="shared" si="101"/>
        <v>0</v>
      </c>
      <c r="H1602" s="83">
        <f t="shared" si="102"/>
        <v>0</v>
      </c>
      <c r="I1602" s="83" t="e">
        <f t="shared" si="103"/>
        <v>#DIV/0!</v>
      </c>
      <c r="J1602" s="103" t="e">
        <f t="shared" si="104"/>
        <v>#DIV/0!</v>
      </c>
    </row>
    <row r="1603" spans="1:10" ht="12.75" customHeight="1" x14ac:dyDescent="0.25">
      <c r="A1603" s="101"/>
      <c r="D1603" s="81"/>
      <c r="E1603" s="81">
        <f>(E1602*Invoice!I2640)+((E1602-(E1602*Invoice!I2640))*Invoice!J2640)</f>
        <v>0</v>
      </c>
      <c r="F1603" s="81"/>
      <c r="G1603" s="90">
        <f>E1603/1.11</f>
        <v>0</v>
      </c>
      <c r="H1603" s="91">
        <f>G1603*11%</f>
        <v>0</v>
      </c>
      <c r="I1603" s="91" t="e">
        <f>G1603/B1602</f>
        <v>#DIV/0!</v>
      </c>
      <c r="J1603" s="104" t="e">
        <f>H1603/B1602</f>
        <v>#DIV/0!</v>
      </c>
    </row>
    <row r="1604" spans="1:10" ht="12.75" customHeight="1" x14ac:dyDescent="0.25">
      <c r="A1604" s="101"/>
      <c r="D1604" s="81" t="s">
        <v>23</v>
      </c>
      <c r="E1604" s="81">
        <f>E1602-E1603</f>
        <v>0</v>
      </c>
      <c r="F1604" s="81"/>
      <c r="G1604" s="82">
        <f>G1602-G1603</f>
        <v>0</v>
      </c>
      <c r="H1604" s="82">
        <f>H1602-H1603</f>
        <v>0</v>
      </c>
      <c r="I1604" s="82" t="e">
        <f>I1602-I1603</f>
        <v>#DIV/0!</v>
      </c>
      <c r="J1604" s="105" t="e">
        <f>J1602-J1603</f>
        <v>#DIV/0!</v>
      </c>
    </row>
    <row r="1605" spans="1:10" ht="12.75" customHeight="1" x14ac:dyDescent="0.25">
      <c r="A1605" s="101"/>
      <c r="D1605" s="81"/>
      <c r="E1605" s="81"/>
      <c r="F1605" s="81"/>
      <c r="G1605" s="82"/>
      <c r="H1605" s="83">
        <f>G1604+H1604</f>
        <v>0</v>
      </c>
      <c r="I1605" s="83"/>
      <c r="J1605" s="103"/>
    </row>
    <row r="1606" spans="1:10" ht="12.75" customHeight="1" x14ac:dyDescent="0.25">
      <c r="A1606" s="101"/>
      <c r="B1606" s="79"/>
      <c r="D1606" s="81"/>
      <c r="E1606" s="81"/>
      <c r="F1606" s="81"/>
      <c r="G1606" s="82"/>
      <c r="H1606" s="83"/>
      <c r="I1606" s="83"/>
      <c r="J1606" s="103"/>
    </row>
    <row r="1607" spans="1:10" ht="12.75" customHeight="1" x14ac:dyDescent="0.25">
      <c r="A1607" s="101">
        <v>10</v>
      </c>
      <c r="B1607" s="84" t="s">
        <v>20</v>
      </c>
      <c r="C1607" s="84" t="s">
        <v>21</v>
      </c>
      <c r="D1607" s="85" t="s">
        <v>22</v>
      </c>
      <c r="E1607" s="85" t="s">
        <v>23</v>
      </c>
      <c r="F1607" s="85"/>
      <c r="G1607" s="86" t="s">
        <v>24</v>
      </c>
      <c r="H1607" s="87" t="s">
        <v>25</v>
      </c>
      <c r="I1607" s="87" t="s">
        <v>26</v>
      </c>
      <c r="J1607" s="102"/>
    </row>
    <row r="1608" spans="1:10" ht="12.75" customHeight="1" x14ac:dyDescent="0.25">
      <c r="A1608" s="101"/>
      <c r="B1608" s="80">
        <f>Invoice!B2641</f>
        <v>0</v>
      </c>
      <c r="C1608" s="88">
        <f>Invoice!E2641</f>
        <v>0</v>
      </c>
      <c r="D1608" s="89">
        <f>Invoice!H2641</f>
        <v>0</v>
      </c>
      <c r="E1608" s="81">
        <f t="shared" si="100"/>
        <v>0</v>
      </c>
      <c r="F1608" s="81"/>
      <c r="G1608" s="82">
        <f t="shared" si="101"/>
        <v>0</v>
      </c>
      <c r="H1608" s="83">
        <f t="shared" si="102"/>
        <v>0</v>
      </c>
      <c r="I1608" s="83" t="e">
        <f t="shared" si="103"/>
        <v>#DIV/0!</v>
      </c>
      <c r="J1608" s="103" t="e">
        <f t="shared" si="104"/>
        <v>#DIV/0!</v>
      </c>
    </row>
    <row r="1609" spans="1:10" ht="12.75" customHeight="1" x14ac:dyDescent="0.25">
      <c r="A1609" s="101"/>
      <c r="D1609" s="81"/>
      <c r="E1609" s="81">
        <f>(E1608*Invoice!I2641)+((E1608-(E1608*Invoice!I2641))*Invoice!J2641)</f>
        <v>0</v>
      </c>
      <c r="F1609" s="81"/>
      <c r="G1609" s="90">
        <f>E1609/1.11</f>
        <v>0</v>
      </c>
      <c r="H1609" s="91">
        <f>G1609*11%</f>
        <v>0</v>
      </c>
      <c r="I1609" s="91" t="e">
        <f>G1609/B1608</f>
        <v>#DIV/0!</v>
      </c>
      <c r="J1609" s="104" t="e">
        <f>H1609/B1608</f>
        <v>#DIV/0!</v>
      </c>
    </row>
    <row r="1610" spans="1:10" ht="12.75" customHeight="1" x14ac:dyDescent="0.25">
      <c r="A1610" s="101"/>
      <c r="D1610" s="81" t="s">
        <v>23</v>
      </c>
      <c r="E1610" s="81">
        <f>E1608-E1609</f>
        <v>0</v>
      </c>
      <c r="F1610" s="81"/>
      <c r="G1610" s="82">
        <f>G1608-G1609</f>
        <v>0</v>
      </c>
      <c r="H1610" s="82">
        <f>H1608-H1609</f>
        <v>0</v>
      </c>
      <c r="I1610" s="82" t="e">
        <f>I1608-I1609</f>
        <v>#DIV/0!</v>
      </c>
      <c r="J1610" s="105" t="e">
        <f>J1608-J1609</f>
        <v>#DIV/0!</v>
      </c>
    </row>
    <row r="1611" spans="1:10" ht="12.75" customHeight="1" x14ac:dyDescent="0.25">
      <c r="A1611" s="101"/>
      <c r="D1611" s="81"/>
      <c r="E1611" s="81"/>
      <c r="F1611" s="81"/>
      <c r="G1611" s="82"/>
      <c r="H1611" s="83">
        <f>G1610+H1610</f>
        <v>0</v>
      </c>
      <c r="I1611" s="83"/>
      <c r="J1611" s="103"/>
    </row>
    <row r="1612" spans="1:10" ht="12.75" customHeight="1" x14ac:dyDescent="0.25">
      <c r="A1612" s="101"/>
      <c r="B1612" s="79"/>
      <c r="D1612" s="81"/>
      <c r="E1612" s="81"/>
      <c r="F1612" s="81"/>
      <c r="G1612" s="82"/>
      <c r="H1612" s="83"/>
      <c r="I1612" s="83"/>
      <c r="J1612" s="103"/>
    </row>
    <row r="1613" spans="1:10" ht="12.75" customHeight="1" x14ac:dyDescent="0.25">
      <c r="A1613" s="101">
        <v>11</v>
      </c>
      <c r="B1613" s="84" t="s">
        <v>20</v>
      </c>
      <c r="C1613" s="84" t="s">
        <v>21</v>
      </c>
      <c r="D1613" s="85" t="s">
        <v>22</v>
      </c>
      <c r="E1613" s="85" t="s">
        <v>23</v>
      </c>
      <c r="F1613" s="85"/>
      <c r="G1613" s="86" t="s">
        <v>24</v>
      </c>
      <c r="H1613" s="87" t="s">
        <v>25</v>
      </c>
      <c r="I1613" s="87" t="s">
        <v>26</v>
      </c>
      <c r="J1613" s="102"/>
    </row>
    <row r="1614" spans="1:10" ht="12.75" customHeight="1" x14ac:dyDescent="0.25">
      <c r="A1614" s="101"/>
      <c r="B1614" s="80">
        <f>Invoice!B2642</f>
        <v>0</v>
      </c>
      <c r="C1614" s="88">
        <f>Invoice!E2642</f>
        <v>0</v>
      </c>
      <c r="D1614" s="89">
        <f>Invoice!H2642</f>
        <v>0</v>
      </c>
      <c r="E1614" s="81">
        <f t="shared" si="100"/>
        <v>0</v>
      </c>
      <c r="F1614" s="81"/>
      <c r="G1614" s="82">
        <f t="shared" si="101"/>
        <v>0</v>
      </c>
      <c r="H1614" s="83">
        <f t="shared" si="102"/>
        <v>0</v>
      </c>
      <c r="I1614" s="83" t="e">
        <f t="shared" si="103"/>
        <v>#DIV/0!</v>
      </c>
      <c r="J1614" s="103" t="e">
        <f t="shared" si="104"/>
        <v>#DIV/0!</v>
      </c>
    </row>
    <row r="1615" spans="1:10" ht="12.75" customHeight="1" x14ac:dyDescent="0.25">
      <c r="A1615" s="101"/>
      <c r="D1615" s="81"/>
      <c r="E1615" s="81">
        <f>(E1614*Invoice!I2642)+((E1614-(E1614*Invoice!I2642))*Invoice!J2642)</f>
        <v>0</v>
      </c>
      <c r="F1615" s="81"/>
      <c r="G1615" s="90">
        <f>E1615/1.11</f>
        <v>0</v>
      </c>
      <c r="H1615" s="91">
        <f>G1615*11%</f>
        <v>0</v>
      </c>
      <c r="I1615" s="91" t="e">
        <f>G1615/B1614</f>
        <v>#DIV/0!</v>
      </c>
      <c r="J1615" s="104" t="e">
        <f>H1615/B1614</f>
        <v>#DIV/0!</v>
      </c>
    </row>
    <row r="1616" spans="1:10" ht="12.75" customHeight="1" x14ac:dyDescent="0.25">
      <c r="A1616" s="101"/>
      <c r="D1616" s="81" t="s">
        <v>23</v>
      </c>
      <c r="E1616" s="81">
        <f>E1614-E1615</f>
        <v>0</v>
      </c>
      <c r="F1616" s="81"/>
      <c r="G1616" s="82">
        <f>G1614-G1615</f>
        <v>0</v>
      </c>
      <c r="H1616" s="82">
        <f>H1614-H1615</f>
        <v>0</v>
      </c>
      <c r="I1616" s="82" t="e">
        <f>I1614-I1615</f>
        <v>#DIV/0!</v>
      </c>
      <c r="J1616" s="105" t="e">
        <f>J1614-J1615</f>
        <v>#DIV/0!</v>
      </c>
    </row>
    <row r="1617" spans="1:10" ht="12.75" customHeight="1" x14ac:dyDescent="0.25">
      <c r="A1617" s="101"/>
      <c r="D1617" s="81"/>
      <c r="E1617" s="81"/>
      <c r="F1617" s="81"/>
      <c r="G1617" s="82"/>
      <c r="H1617" s="83">
        <f>G1616+H1616</f>
        <v>0</v>
      </c>
      <c r="I1617" s="83"/>
      <c r="J1617" s="103"/>
    </row>
    <row r="1618" spans="1:10" ht="12.75" customHeight="1" x14ac:dyDescent="0.25">
      <c r="A1618" s="101"/>
      <c r="B1618" s="79"/>
      <c r="D1618" s="81"/>
      <c r="E1618" s="81"/>
      <c r="F1618" s="81"/>
      <c r="G1618" s="82"/>
      <c r="H1618" s="83"/>
      <c r="I1618" s="83"/>
      <c r="J1618" s="103"/>
    </row>
    <row r="1619" spans="1:10" ht="12.75" customHeight="1" x14ac:dyDescent="0.25">
      <c r="A1619" s="101">
        <v>12</v>
      </c>
      <c r="B1619" s="84" t="s">
        <v>20</v>
      </c>
      <c r="C1619" s="84" t="s">
        <v>21</v>
      </c>
      <c r="D1619" s="85" t="s">
        <v>22</v>
      </c>
      <c r="E1619" s="85" t="s">
        <v>23</v>
      </c>
      <c r="F1619" s="85"/>
      <c r="G1619" s="86" t="s">
        <v>24</v>
      </c>
      <c r="H1619" s="87" t="s">
        <v>25</v>
      </c>
      <c r="I1619" s="87" t="s">
        <v>26</v>
      </c>
      <c r="J1619" s="102"/>
    </row>
    <row r="1620" spans="1:10" ht="12.75" customHeight="1" x14ac:dyDescent="0.25">
      <c r="A1620" s="101"/>
      <c r="B1620" s="80">
        <f>Invoice!B2643</f>
        <v>0</v>
      </c>
      <c r="C1620" s="88">
        <f>Invoice!E2643</f>
        <v>0</v>
      </c>
      <c r="D1620" s="89">
        <f>Invoice!H2643</f>
        <v>0</v>
      </c>
      <c r="E1620" s="81">
        <f t="shared" si="100"/>
        <v>0</v>
      </c>
      <c r="F1620" s="81"/>
      <c r="G1620" s="82">
        <f t="shared" si="101"/>
        <v>0</v>
      </c>
      <c r="H1620" s="83">
        <f t="shared" si="102"/>
        <v>0</v>
      </c>
      <c r="I1620" s="83" t="e">
        <f t="shared" si="103"/>
        <v>#DIV/0!</v>
      </c>
      <c r="J1620" s="103" t="e">
        <f t="shared" si="104"/>
        <v>#DIV/0!</v>
      </c>
    </row>
    <row r="1621" spans="1:10" ht="12.75" customHeight="1" x14ac:dyDescent="0.25">
      <c r="A1621" s="101"/>
      <c r="D1621" s="81"/>
      <c r="E1621" s="81">
        <f>(E1620*Invoice!I2643)+((E1620-(E1620*Invoice!I2643))*Invoice!J2643)</f>
        <v>0</v>
      </c>
      <c r="F1621" s="81"/>
      <c r="G1621" s="90">
        <f>E1621/1.11</f>
        <v>0</v>
      </c>
      <c r="H1621" s="91">
        <f>G1621*11%</f>
        <v>0</v>
      </c>
      <c r="I1621" s="91" t="e">
        <f>G1621/B1620</f>
        <v>#DIV/0!</v>
      </c>
      <c r="J1621" s="104" t="e">
        <f>H1621/B1620</f>
        <v>#DIV/0!</v>
      </c>
    </row>
    <row r="1622" spans="1:10" ht="12.75" customHeight="1" x14ac:dyDescent="0.25">
      <c r="A1622" s="101"/>
      <c r="D1622" s="81" t="s">
        <v>23</v>
      </c>
      <c r="E1622" s="81">
        <f>E1620-E1621</f>
        <v>0</v>
      </c>
      <c r="F1622" s="81"/>
      <c r="G1622" s="82">
        <f>G1620-G1621</f>
        <v>0</v>
      </c>
      <c r="H1622" s="82">
        <f>H1620-H1621</f>
        <v>0</v>
      </c>
      <c r="I1622" s="82" t="e">
        <f>I1620-I1621</f>
        <v>#DIV/0!</v>
      </c>
      <c r="J1622" s="105" t="e">
        <f>J1620-J1621</f>
        <v>#DIV/0!</v>
      </c>
    </row>
    <row r="1623" spans="1:10" ht="12.75" customHeight="1" x14ac:dyDescent="0.25">
      <c r="A1623" s="101"/>
      <c r="D1623" s="81"/>
      <c r="E1623" s="81"/>
      <c r="F1623" s="81"/>
      <c r="G1623" s="82"/>
      <c r="H1623" s="83">
        <f>G1622+H1622</f>
        <v>0</v>
      </c>
      <c r="I1623" s="83"/>
      <c r="J1623" s="103"/>
    </row>
    <row r="1624" spans="1:10" ht="12.75" customHeight="1" x14ac:dyDescent="0.25">
      <c r="A1624" s="101"/>
      <c r="B1624" s="79"/>
      <c r="D1624" s="81"/>
      <c r="E1624" s="81"/>
      <c r="F1624" s="81"/>
      <c r="G1624" s="82"/>
      <c r="H1624" s="83"/>
      <c r="I1624" s="83"/>
      <c r="J1624" s="103"/>
    </row>
    <row r="1625" spans="1:10" ht="12.75" customHeight="1" x14ac:dyDescent="0.25">
      <c r="A1625" s="101">
        <v>13</v>
      </c>
      <c r="B1625" s="84" t="s">
        <v>20</v>
      </c>
      <c r="C1625" s="84" t="s">
        <v>21</v>
      </c>
      <c r="D1625" s="85" t="s">
        <v>22</v>
      </c>
      <c r="E1625" s="85" t="s">
        <v>23</v>
      </c>
      <c r="F1625" s="85"/>
      <c r="G1625" s="86" t="s">
        <v>24</v>
      </c>
      <c r="H1625" s="87" t="s">
        <v>25</v>
      </c>
      <c r="I1625" s="87" t="s">
        <v>26</v>
      </c>
      <c r="J1625" s="102"/>
    </row>
    <row r="1626" spans="1:10" ht="12.75" customHeight="1" x14ac:dyDescent="0.25">
      <c r="A1626" s="101"/>
      <c r="B1626" s="80">
        <f>Invoice!B2644</f>
        <v>0</v>
      </c>
      <c r="C1626" s="88">
        <f>Invoice!E2644</f>
        <v>0</v>
      </c>
      <c r="D1626" s="89">
        <f>Invoice!H2644</f>
        <v>0</v>
      </c>
      <c r="E1626" s="81">
        <f t="shared" si="100"/>
        <v>0</v>
      </c>
      <c r="F1626" s="81"/>
      <c r="G1626" s="82">
        <f t="shared" si="101"/>
        <v>0</v>
      </c>
      <c r="H1626" s="83">
        <f t="shared" si="102"/>
        <v>0</v>
      </c>
      <c r="I1626" s="83" t="e">
        <f t="shared" si="103"/>
        <v>#DIV/0!</v>
      </c>
      <c r="J1626" s="103" t="e">
        <f t="shared" si="104"/>
        <v>#DIV/0!</v>
      </c>
    </row>
    <row r="1627" spans="1:10" ht="12.75" customHeight="1" x14ac:dyDescent="0.25">
      <c r="A1627" s="101"/>
      <c r="D1627" s="81"/>
      <c r="E1627" s="81">
        <f>(E1626*Invoice!I2644)+((E1626-(E1626*Invoice!I2644))*Invoice!J2644)</f>
        <v>0</v>
      </c>
      <c r="F1627" s="81"/>
      <c r="G1627" s="90">
        <f>E1627/1.11</f>
        <v>0</v>
      </c>
      <c r="H1627" s="91">
        <f>G1627*11%</f>
        <v>0</v>
      </c>
      <c r="I1627" s="91" t="e">
        <f>G1627/B1626</f>
        <v>#DIV/0!</v>
      </c>
      <c r="J1627" s="104" t="e">
        <f>H1627/B1626</f>
        <v>#DIV/0!</v>
      </c>
    </row>
    <row r="1628" spans="1:10" ht="12.75" customHeight="1" x14ac:dyDescent="0.25">
      <c r="A1628" s="101"/>
      <c r="D1628" s="81" t="s">
        <v>23</v>
      </c>
      <c r="E1628" s="81">
        <f>E1626-E1627</f>
        <v>0</v>
      </c>
      <c r="F1628" s="81"/>
      <c r="G1628" s="82">
        <f>G1626-G1627</f>
        <v>0</v>
      </c>
      <c r="H1628" s="82">
        <f>H1626-H1627</f>
        <v>0</v>
      </c>
      <c r="I1628" s="82" t="e">
        <f>I1626-I1627</f>
        <v>#DIV/0!</v>
      </c>
      <c r="J1628" s="105" t="e">
        <f>J1626-J1627</f>
        <v>#DIV/0!</v>
      </c>
    </row>
    <row r="1629" spans="1:10" ht="12.75" customHeight="1" x14ac:dyDescent="0.25">
      <c r="A1629" s="101"/>
      <c r="D1629" s="81"/>
      <c r="E1629" s="81"/>
      <c r="F1629" s="81"/>
      <c r="G1629" s="82"/>
      <c r="H1629" s="83">
        <f>G1628+H1628</f>
        <v>0</v>
      </c>
      <c r="I1629" s="83"/>
      <c r="J1629" s="103"/>
    </row>
    <row r="1630" spans="1:10" ht="12.75" customHeight="1" x14ac:dyDescent="0.25">
      <c r="A1630" s="101"/>
      <c r="B1630" s="79"/>
      <c r="D1630" s="81"/>
      <c r="E1630" s="81"/>
      <c r="F1630" s="81"/>
      <c r="G1630" s="82"/>
      <c r="H1630" s="83"/>
      <c r="I1630" s="83"/>
      <c r="J1630" s="103"/>
    </row>
    <row r="1631" spans="1:10" ht="12.75" customHeight="1" x14ac:dyDescent="0.25">
      <c r="A1631" s="101">
        <v>14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Invoice!B2645</f>
        <v>0</v>
      </c>
      <c r="C1632" s="88">
        <f>Invoice!E2645</f>
        <v>0</v>
      </c>
      <c r="D1632" s="89">
        <f>Invoice!H2645</f>
        <v>0</v>
      </c>
      <c r="E1632" s="81">
        <f t="shared" si="100"/>
        <v>0</v>
      </c>
      <c r="F1632" s="81"/>
      <c r="G1632" s="82">
        <f t="shared" si="101"/>
        <v>0</v>
      </c>
      <c r="H1632" s="83">
        <f t="shared" si="102"/>
        <v>0</v>
      </c>
      <c r="I1632" s="83" t="e">
        <f t="shared" si="103"/>
        <v>#DIV/0!</v>
      </c>
      <c r="J1632" s="103" t="e">
        <f t="shared" si="104"/>
        <v>#DIV/0!</v>
      </c>
    </row>
    <row r="1633" spans="1:10" ht="12.75" customHeight="1" x14ac:dyDescent="0.25">
      <c r="A1633" s="101"/>
      <c r="D1633" s="81"/>
      <c r="E1633" s="81">
        <f>(E1632*Invoice!I2645)+((E1632-(E1632*Invoice!I2645))*Invoice!J2645)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15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Invoice!B2646</f>
        <v>0</v>
      </c>
      <c r="C1638" s="88">
        <f>Invoice!E2646</f>
        <v>0</v>
      </c>
      <c r="D1638" s="89">
        <f>Invoice!H2646</f>
        <v>0</v>
      </c>
      <c r="E1638" s="81">
        <f t="shared" si="100"/>
        <v>0</v>
      </c>
      <c r="F1638" s="81"/>
      <c r="G1638" s="82">
        <f t="shared" si="101"/>
        <v>0</v>
      </c>
      <c r="H1638" s="83">
        <f t="shared" si="102"/>
        <v>0</v>
      </c>
      <c r="I1638" s="83" t="e">
        <f t="shared" si="103"/>
        <v>#DIV/0!</v>
      </c>
      <c r="J1638" s="103" t="e">
        <f t="shared" si="104"/>
        <v>#DIV/0!</v>
      </c>
    </row>
    <row r="1639" spans="1:10" ht="12.75" customHeight="1" x14ac:dyDescent="0.25">
      <c r="A1639" s="101"/>
      <c r="D1639" s="81"/>
      <c r="E1639" s="81">
        <f>(E1638*Invoice!I2646)+((E1638-(E1638*Invoice!I2646))*Invoice!J2646)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16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Invoice!B2647</f>
        <v>0</v>
      </c>
      <c r="C1644" s="88">
        <f>Invoice!E2647</f>
        <v>0</v>
      </c>
      <c r="D1644" s="89">
        <f>Invoice!H2647</f>
        <v>0</v>
      </c>
      <c r="E1644" s="81">
        <f t="shared" si="100"/>
        <v>0</v>
      </c>
      <c r="F1644" s="81"/>
      <c r="G1644" s="82">
        <f t="shared" si="101"/>
        <v>0</v>
      </c>
      <c r="H1644" s="83">
        <f t="shared" si="102"/>
        <v>0</v>
      </c>
      <c r="I1644" s="83" t="e">
        <f t="shared" si="103"/>
        <v>#DIV/0!</v>
      </c>
      <c r="J1644" s="103" t="e">
        <f t="shared" si="104"/>
        <v>#DIV/0!</v>
      </c>
    </row>
    <row r="1645" spans="1:10" ht="12.75" customHeight="1" x14ac:dyDescent="0.25">
      <c r="A1645" s="101"/>
      <c r="D1645" s="81"/>
      <c r="E1645" s="81">
        <f>(E1644*Invoice!I2647)+((E1644-(E1644*Invoice!I2647))*Invoice!J2647)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C1648" s="88"/>
      <c r="D1648" s="89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6"/>
      <c r="B1649" s="107"/>
      <c r="C1649" s="107"/>
      <c r="D1649" s="107"/>
      <c r="E1649" s="107"/>
      <c r="F1649" s="107"/>
      <c r="G1649" s="108">
        <f>G1556+G1562+G1568+G1574+G1580+G1586+G1592+G1598+G1604+G1610+G1616+G1622+G1628+G1634+G1640+G1646</f>
        <v>10332094.594594594</v>
      </c>
      <c r="H1649" s="108">
        <f>H1556+H1562+H1568+H1574+H1580+H1586+H1592+H1598+H1604+H1610+H1616+H1622+H1628+H1634+H1640+H1646</f>
        <v>1136530.4054054052</v>
      </c>
      <c r="I1649" s="107"/>
      <c r="J1649" s="109">
        <f>H1557+H1563+H1569+H1575+H1581+H1587+H1593+H1599+H1605+H1611+H1617+H1623+H1629+H1635+H1641+H1647</f>
        <v>11468625</v>
      </c>
    </row>
    <row r="1651" spans="1:10" ht="12.75" customHeight="1" x14ac:dyDescent="0.25">
      <c r="A1651" s="94" t="s">
        <v>1</v>
      </c>
      <c r="B1651" s="95">
        <f>Invoice!E2738</f>
        <v>23050025</v>
      </c>
      <c r="C1651" s="96"/>
      <c r="D1651" s="97"/>
      <c r="E1651" s="97"/>
      <c r="F1651" s="97"/>
      <c r="G1651" s="98"/>
      <c r="H1651" s="99"/>
      <c r="I1651" s="99"/>
      <c r="J1651" s="100"/>
    </row>
    <row r="1652" spans="1:10" ht="12.75" customHeight="1" x14ac:dyDescent="0.25">
      <c r="A1652" s="101">
        <v>1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Invoice!B2746</f>
        <v>288</v>
      </c>
      <c r="C1653" s="88" t="str">
        <f>Invoice!E2746</f>
        <v>PENSIL WARNA JOYKO CP-12PB (PANJANG)</v>
      </c>
      <c r="D1653" s="89">
        <f>Invoice!H2746</f>
        <v>10600</v>
      </c>
      <c r="E1653" s="81">
        <f>D1653*B1653</f>
        <v>3052800</v>
      </c>
      <c r="F1653" s="81"/>
      <c r="G1653" s="82">
        <f>E1653/1.11</f>
        <v>2750270.2702702698</v>
      </c>
      <c r="H1653" s="83">
        <f>G1653*11%</f>
        <v>302529.7297297297</v>
      </c>
      <c r="I1653" s="83">
        <f>G1653/B1653</f>
        <v>9549.5495495495488</v>
      </c>
      <c r="J1653" s="103">
        <f>H1653/B1653</f>
        <v>1050.4504504504503</v>
      </c>
    </row>
    <row r="1654" spans="1:10" ht="12.75" customHeight="1" x14ac:dyDescent="0.25">
      <c r="A1654" s="101"/>
      <c r="D1654" s="81"/>
      <c r="E1654" s="81">
        <f>(E1653*Invoice!I2746)+((E1653-(E1653*Invoice!I2746))*Invoice!J2746)</f>
        <v>381600</v>
      </c>
      <c r="F1654" s="81"/>
      <c r="G1654" s="90">
        <f>E1654/1.11</f>
        <v>343783.78378378373</v>
      </c>
      <c r="H1654" s="91">
        <f>G1654*11%</f>
        <v>37816.216216216213</v>
      </c>
      <c r="I1654" s="91">
        <f>G1654/B1653</f>
        <v>1193.6936936936936</v>
      </c>
      <c r="J1654" s="104">
        <f>H1654/B1653</f>
        <v>131.30630630630628</v>
      </c>
    </row>
    <row r="1655" spans="1:10" ht="12.75" customHeight="1" x14ac:dyDescent="0.25">
      <c r="A1655" s="101"/>
      <c r="D1655" s="81" t="s">
        <v>23</v>
      </c>
      <c r="E1655" s="81">
        <f>E1653-E1654</f>
        <v>2671200</v>
      </c>
      <c r="F1655" s="81"/>
      <c r="G1655" s="82">
        <f>G1653-G1654</f>
        <v>2406486.4864864862</v>
      </c>
      <c r="H1655" s="82">
        <f>H1653-H1654</f>
        <v>264713.51351351349</v>
      </c>
      <c r="I1655" s="82">
        <f>I1653-I1654</f>
        <v>8355.8558558558543</v>
      </c>
      <c r="J1655" s="105">
        <f>J1653-J1654</f>
        <v>919.14414414414398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2671199.9999999995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2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Invoice!B2747</f>
        <v>288</v>
      </c>
      <c r="C1659" s="88" t="str">
        <f>Invoice!E2747</f>
        <v>GEL PEN KENKO HI-TECH-H 0.28 MM FUN COLOR</v>
      </c>
      <c r="D1659" s="89">
        <f>Invoice!H2747</f>
        <v>39000</v>
      </c>
      <c r="E1659" s="81">
        <f t="shared" ref="E1659:E1743" si="105">D1659*B1659</f>
        <v>11232000</v>
      </c>
      <c r="F1659" s="81"/>
      <c r="G1659" s="82">
        <f t="shared" ref="G1659:G1743" si="106">E1659/1.11</f>
        <v>10118918.918918919</v>
      </c>
      <c r="H1659" s="83">
        <f t="shared" ref="H1659:H1743" si="107">G1659*11%</f>
        <v>1113081.0810810812</v>
      </c>
      <c r="I1659" s="83">
        <f t="shared" ref="I1659:I1743" si="108">G1659/B1659</f>
        <v>35135.135135135133</v>
      </c>
      <c r="J1659" s="103">
        <f t="shared" ref="J1659:J1743" si="109">H1659/B1659</f>
        <v>3864.864864864865</v>
      </c>
    </row>
    <row r="1660" spans="1:10" ht="12.75" customHeight="1" x14ac:dyDescent="0.25">
      <c r="A1660" s="101"/>
      <c r="D1660" s="81"/>
      <c r="E1660" s="81">
        <f>(E1659*Invoice!I2747)+((E1659-(E1659*Invoice!I2747))*Invoice!J2747)</f>
        <v>1404000</v>
      </c>
      <c r="F1660" s="81"/>
      <c r="G1660" s="90">
        <f>E1660/1.11</f>
        <v>1264864.8648648649</v>
      </c>
      <c r="H1660" s="91">
        <f>G1660*11%</f>
        <v>139135.13513513515</v>
      </c>
      <c r="I1660" s="91">
        <f>G1660/B1659</f>
        <v>4391.8918918918916</v>
      </c>
      <c r="J1660" s="104">
        <f>H1660/B1659</f>
        <v>483.10810810810813</v>
      </c>
    </row>
    <row r="1661" spans="1:10" ht="12.75" customHeight="1" x14ac:dyDescent="0.25">
      <c r="A1661" s="101"/>
      <c r="D1661" s="81" t="s">
        <v>23</v>
      </c>
      <c r="E1661" s="81">
        <f>E1659-E1660</f>
        <v>9828000</v>
      </c>
      <c r="F1661" s="81"/>
      <c r="G1661" s="82">
        <f>G1659-G1660</f>
        <v>8854054.0540540535</v>
      </c>
      <c r="H1661" s="82">
        <f>H1659-H1660</f>
        <v>973945.94594594603</v>
      </c>
      <c r="I1661" s="82">
        <f>I1659-I1660</f>
        <v>30743.24324324324</v>
      </c>
      <c r="J1661" s="105">
        <f>J1659-J1660</f>
        <v>3381.7567567567567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9828000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3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Invoice!B2748</f>
        <v>0</v>
      </c>
      <c r="C1665" s="88">
        <f>Invoice!E2748</f>
        <v>0</v>
      </c>
      <c r="D1665" s="89">
        <f>Invoice!H2748</f>
        <v>0</v>
      </c>
      <c r="E1665" s="81">
        <f t="shared" si="105"/>
        <v>0</v>
      </c>
      <c r="F1665" s="81"/>
      <c r="G1665" s="82">
        <f t="shared" si="106"/>
        <v>0</v>
      </c>
      <c r="H1665" s="83">
        <f t="shared" si="107"/>
        <v>0</v>
      </c>
      <c r="I1665" s="83" t="e">
        <f t="shared" si="108"/>
        <v>#DIV/0!</v>
      </c>
      <c r="J1665" s="103" t="e">
        <f t="shared" si="109"/>
        <v>#DIV/0!</v>
      </c>
    </row>
    <row r="1666" spans="1:10" ht="12.75" customHeight="1" x14ac:dyDescent="0.25">
      <c r="A1666" s="101"/>
      <c r="D1666" s="81"/>
      <c r="E1666" s="81">
        <f>(E1665*Invoice!I2748)+((E1665-(E1665*Invoice!I2748))*Invoice!J2748)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4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Invoice!B2749</f>
        <v>0</v>
      </c>
      <c r="C1671" s="88">
        <f>Invoice!E2749</f>
        <v>0</v>
      </c>
      <c r="D1671" s="89">
        <f>Invoice!H2749</f>
        <v>0</v>
      </c>
      <c r="E1671" s="81">
        <f t="shared" si="105"/>
        <v>0</v>
      </c>
      <c r="F1671" s="81"/>
      <c r="G1671" s="82">
        <f t="shared" si="106"/>
        <v>0</v>
      </c>
      <c r="H1671" s="83">
        <f t="shared" si="107"/>
        <v>0</v>
      </c>
      <c r="I1671" s="83" t="e">
        <f t="shared" si="108"/>
        <v>#DIV/0!</v>
      </c>
      <c r="J1671" s="103" t="e">
        <f t="shared" si="109"/>
        <v>#DIV/0!</v>
      </c>
    </row>
    <row r="1672" spans="1:10" ht="12.75" customHeight="1" x14ac:dyDescent="0.25">
      <c r="A1672" s="101"/>
      <c r="D1672" s="81"/>
      <c r="E1672" s="81">
        <f>(E1671*Invoice!I2749)+((E1671-(E1671*Invoice!I2749))*Invoice!J2749)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5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Invoice!B2750</f>
        <v>0</v>
      </c>
      <c r="C1677" s="88">
        <f>Invoice!E2750</f>
        <v>0</v>
      </c>
      <c r="D1677" s="89">
        <f>Invoice!H2750</f>
        <v>0</v>
      </c>
      <c r="E1677" s="81">
        <f t="shared" si="105"/>
        <v>0</v>
      </c>
      <c r="F1677" s="81"/>
      <c r="G1677" s="82">
        <f t="shared" si="106"/>
        <v>0</v>
      </c>
      <c r="H1677" s="83">
        <f t="shared" si="107"/>
        <v>0</v>
      </c>
      <c r="I1677" s="83" t="e">
        <f t="shared" si="108"/>
        <v>#DIV/0!</v>
      </c>
      <c r="J1677" s="103" t="e">
        <f t="shared" si="109"/>
        <v>#DIV/0!</v>
      </c>
    </row>
    <row r="1678" spans="1:10" ht="12.75" customHeight="1" x14ac:dyDescent="0.25">
      <c r="A1678" s="101"/>
      <c r="D1678" s="81"/>
      <c r="E1678" s="81">
        <f>(E1677*Invoice!I2750)+((E1677-(E1677*Invoice!I2750))*Invoice!J2750)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B1681" s="79"/>
      <c r="D1681" s="81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1">
        <v>6</v>
      </c>
      <c r="B1682" s="84" t="s">
        <v>20</v>
      </c>
      <c r="C1682" s="84" t="s">
        <v>21</v>
      </c>
      <c r="D1682" s="85" t="s">
        <v>22</v>
      </c>
      <c r="E1682" s="85" t="s">
        <v>23</v>
      </c>
      <c r="F1682" s="85"/>
      <c r="G1682" s="86" t="s">
        <v>24</v>
      </c>
      <c r="H1682" s="87" t="s">
        <v>25</v>
      </c>
      <c r="I1682" s="87" t="s">
        <v>26</v>
      </c>
      <c r="J1682" s="102"/>
    </row>
    <row r="1683" spans="1:10" ht="12.75" customHeight="1" x14ac:dyDescent="0.25">
      <c r="A1683" s="101"/>
      <c r="B1683" s="80">
        <f>Invoice!B2751</f>
        <v>0</v>
      </c>
      <c r="C1683" s="88">
        <f>Invoice!E2751</f>
        <v>0</v>
      </c>
      <c r="D1683" s="89">
        <f>Invoice!H2751</f>
        <v>0</v>
      </c>
      <c r="E1683" s="81">
        <f t="shared" si="105"/>
        <v>0</v>
      </c>
      <c r="F1683" s="81"/>
      <c r="G1683" s="82">
        <f t="shared" si="106"/>
        <v>0</v>
      </c>
      <c r="H1683" s="83">
        <f t="shared" si="107"/>
        <v>0</v>
      </c>
      <c r="I1683" s="83" t="e">
        <f t="shared" si="108"/>
        <v>#DIV/0!</v>
      </c>
      <c r="J1683" s="103" t="e">
        <f t="shared" si="109"/>
        <v>#DIV/0!</v>
      </c>
    </row>
    <row r="1684" spans="1:10" ht="12.75" customHeight="1" x14ac:dyDescent="0.25">
      <c r="A1684" s="101"/>
      <c r="D1684" s="81"/>
      <c r="E1684" s="81">
        <f>(E1683*Invoice!I2751)+((E1683-(E1683*Invoice!I2751))*Invoice!J2751)</f>
        <v>0</v>
      </c>
      <c r="F1684" s="81"/>
      <c r="G1684" s="90">
        <f>E1684/1.11</f>
        <v>0</v>
      </c>
      <c r="H1684" s="91">
        <f>G1684*11%</f>
        <v>0</v>
      </c>
      <c r="I1684" s="91" t="e">
        <f>G1684/B1683</f>
        <v>#DIV/0!</v>
      </c>
      <c r="J1684" s="104" t="e">
        <f>H1684/B1683</f>
        <v>#DIV/0!</v>
      </c>
    </row>
    <row r="1685" spans="1:10" ht="12.75" customHeight="1" x14ac:dyDescent="0.25">
      <c r="A1685" s="101"/>
      <c r="D1685" s="81" t="s">
        <v>23</v>
      </c>
      <c r="E1685" s="81">
        <f>E1683-E1684</f>
        <v>0</v>
      </c>
      <c r="F1685" s="81"/>
      <c r="G1685" s="82">
        <f>G1683-G1684</f>
        <v>0</v>
      </c>
      <c r="H1685" s="82">
        <f>H1683-H1684</f>
        <v>0</v>
      </c>
      <c r="I1685" s="82" t="e">
        <f>I1683-I1684</f>
        <v>#DIV/0!</v>
      </c>
      <c r="J1685" s="105" t="e">
        <f>J1683-J1684</f>
        <v>#DIV/0!</v>
      </c>
    </row>
    <row r="1686" spans="1:10" ht="12.75" customHeight="1" x14ac:dyDescent="0.25">
      <c r="A1686" s="101"/>
      <c r="D1686" s="81"/>
      <c r="E1686" s="81"/>
      <c r="F1686" s="81"/>
      <c r="G1686" s="82"/>
      <c r="H1686" s="83">
        <f>G1685+H1685</f>
        <v>0</v>
      </c>
      <c r="I1686" s="83"/>
      <c r="J1686" s="103"/>
    </row>
    <row r="1687" spans="1:10" ht="12.75" customHeight="1" x14ac:dyDescent="0.25">
      <c r="A1687" s="101"/>
      <c r="B1687" s="79"/>
      <c r="D1687" s="81"/>
      <c r="E1687" s="81"/>
      <c r="F1687" s="81"/>
      <c r="G1687" s="82"/>
      <c r="H1687" s="83"/>
      <c r="I1687" s="83"/>
      <c r="J1687" s="103"/>
    </row>
    <row r="1688" spans="1:10" ht="12.75" customHeight="1" x14ac:dyDescent="0.25">
      <c r="A1688" s="101">
        <v>7</v>
      </c>
      <c r="B1688" s="84" t="s">
        <v>20</v>
      </c>
      <c r="C1688" s="84" t="s">
        <v>21</v>
      </c>
      <c r="D1688" s="85" t="s">
        <v>22</v>
      </c>
      <c r="E1688" s="85" t="s">
        <v>23</v>
      </c>
      <c r="F1688" s="85"/>
      <c r="G1688" s="86" t="s">
        <v>24</v>
      </c>
      <c r="H1688" s="87" t="s">
        <v>25</v>
      </c>
      <c r="I1688" s="87" t="s">
        <v>26</v>
      </c>
      <c r="J1688" s="102"/>
    </row>
    <row r="1689" spans="1:10" ht="12.75" customHeight="1" x14ac:dyDescent="0.25">
      <c r="A1689" s="101"/>
      <c r="B1689" s="80">
        <f>Invoice!B2752</f>
        <v>0</v>
      </c>
      <c r="C1689" s="88">
        <f>Invoice!E2752</f>
        <v>0</v>
      </c>
      <c r="D1689" s="89">
        <f>Invoice!H2752</f>
        <v>0</v>
      </c>
      <c r="E1689" s="81">
        <f t="shared" si="105"/>
        <v>0</v>
      </c>
      <c r="F1689" s="81"/>
      <c r="G1689" s="82">
        <f t="shared" si="106"/>
        <v>0</v>
      </c>
      <c r="H1689" s="83">
        <f t="shared" si="107"/>
        <v>0</v>
      </c>
      <c r="I1689" s="83" t="e">
        <f t="shared" si="108"/>
        <v>#DIV/0!</v>
      </c>
      <c r="J1689" s="103" t="e">
        <f t="shared" si="109"/>
        <v>#DIV/0!</v>
      </c>
    </row>
    <row r="1690" spans="1:10" ht="12.75" customHeight="1" x14ac:dyDescent="0.25">
      <c r="A1690" s="101"/>
      <c r="D1690" s="81"/>
      <c r="E1690" s="81">
        <f>(E1689*Invoice!I2752)+((E1689-(E1689*Invoice!I2752))*Invoice!J2752)</f>
        <v>0</v>
      </c>
      <c r="F1690" s="81"/>
      <c r="G1690" s="90">
        <f>E1690/1.11</f>
        <v>0</v>
      </c>
      <c r="H1690" s="91">
        <f>G1690*11%</f>
        <v>0</v>
      </c>
      <c r="I1690" s="91" t="e">
        <f>G1690/B1689</f>
        <v>#DIV/0!</v>
      </c>
      <c r="J1690" s="104" t="e">
        <f>H1690/B1689</f>
        <v>#DIV/0!</v>
      </c>
    </row>
    <row r="1691" spans="1:10" ht="12.75" customHeight="1" x14ac:dyDescent="0.25">
      <c r="A1691" s="101"/>
      <c r="D1691" s="81" t="s">
        <v>23</v>
      </c>
      <c r="E1691" s="81">
        <f>E1689-E1690</f>
        <v>0</v>
      </c>
      <c r="F1691" s="81"/>
      <c r="G1691" s="82">
        <f>G1689-G1690</f>
        <v>0</v>
      </c>
      <c r="H1691" s="82">
        <f>H1689-H1690</f>
        <v>0</v>
      </c>
      <c r="I1691" s="82" t="e">
        <f>I1689-I1690</f>
        <v>#DIV/0!</v>
      </c>
      <c r="J1691" s="105" t="e">
        <f>J1689-J1690</f>
        <v>#DIV/0!</v>
      </c>
    </row>
    <row r="1692" spans="1:10" ht="12.75" customHeight="1" x14ac:dyDescent="0.25">
      <c r="A1692" s="101"/>
      <c r="D1692" s="81"/>
      <c r="E1692" s="81"/>
      <c r="F1692" s="81"/>
      <c r="G1692" s="82"/>
      <c r="H1692" s="83">
        <f>G1691+H1691</f>
        <v>0</v>
      </c>
      <c r="I1692" s="83"/>
      <c r="J1692" s="103"/>
    </row>
    <row r="1693" spans="1:10" ht="12.75" customHeight="1" x14ac:dyDescent="0.25">
      <c r="A1693" s="101"/>
      <c r="B1693" s="79"/>
      <c r="D1693" s="81"/>
      <c r="E1693" s="81"/>
      <c r="F1693" s="81"/>
      <c r="G1693" s="82"/>
      <c r="H1693" s="83"/>
      <c r="I1693" s="83"/>
      <c r="J1693" s="103"/>
    </row>
    <row r="1694" spans="1:10" ht="12.75" customHeight="1" x14ac:dyDescent="0.25">
      <c r="A1694" s="101">
        <v>8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Invoice!B2753</f>
        <v>0</v>
      </c>
      <c r="C1695" s="88">
        <f>Invoice!E2753</f>
        <v>0</v>
      </c>
      <c r="D1695" s="89">
        <f>Invoice!H2753</f>
        <v>0</v>
      </c>
      <c r="E1695" s="81">
        <f t="shared" si="105"/>
        <v>0</v>
      </c>
      <c r="F1695" s="81"/>
      <c r="G1695" s="82">
        <f t="shared" si="106"/>
        <v>0</v>
      </c>
      <c r="H1695" s="83">
        <f t="shared" si="107"/>
        <v>0</v>
      </c>
      <c r="I1695" s="83" t="e">
        <f t="shared" si="108"/>
        <v>#DIV/0!</v>
      </c>
      <c r="J1695" s="103" t="e">
        <f t="shared" si="109"/>
        <v>#DIV/0!</v>
      </c>
    </row>
    <row r="1696" spans="1:10" ht="12.75" customHeight="1" x14ac:dyDescent="0.25">
      <c r="A1696" s="101"/>
      <c r="D1696" s="81"/>
      <c r="E1696" s="81">
        <f>(E1695*Invoice!I2753)+((E1695-(E1695*Invoice!I2753))*Invoice!J2753)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B1699" s="79"/>
      <c r="D1699" s="81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1">
        <v>9</v>
      </c>
      <c r="B1700" s="84" t="s">
        <v>20</v>
      </c>
      <c r="C1700" s="84" t="s">
        <v>21</v>
      </c>
      <c r="D1700" s="85" t="s">
        <v>22</v>
      </c>
      <c r="E1700" s="85" t="s">
        <v>23</v>
      </c>
      <c r="F1700" s="85"/>
      <c r="G1700" s="86" t="s">
        <v>24</v>
      </c>
      <c r="H1700" s="87" t="s">
        <v>25</v>
      </c>
      <c r="I1700" s="87" t="s">
        <v>26</v>
      </c>
      <c r="J1700" s="102"/>
    </row>
    <row r="1701" spans="1:10" ht="12.75" customHeight="1" x14ac:dyDescent="0.25">
      <c r="A1701" s="101"/>
      <c r="B1701" s="80">
        <f>Invoice!B2754</f>
        <v>0</v>
      </c>
      <c r="C1701" s="88">
        <f>Invoice!E2754</f>
        <v>0</v>
      </c>
      <c r="D1701" s="89">
        <f>Invoice!H2754</f>
        <v>0</v>
      </c>
      <c r="E1701" s="81">
        <f t="shared" si="105"/>
        <v>0</v>
      </c>
      <c r="F1701" s="81"/>
      <c r="G1701" s="82">
        <f t="shared" si="106"/>
        <v>0</v>
      </c>
      <c r="H1701" s="83">
        <f t="shared" si="107"/>
        <v>0</v>
      </c>
      <c r="I1701" s="83" t="e">
        <f t="shared" si="108"/>
        <v>#DIV/0!</v>
      </c>
      <c r="J1701" s="103" t="e">
        <f t="shared" si="109"/>
        <v>#DIV/0!</v>
      </c>
    </row>
    <row r="1702" spans="1:10" ht="12.75" customHeight="1" x14ac:dyDescent="0.25">
      <c r="A1702" s="101"/>
      <c r="D1702" s="81"/>
      <c r="E1702" s="81">
        <f>(E1701*Invoice!I2754)+((E1701-(E1701*Invoice!I2754))*Invoice!J2754)</f>
        <v>0</v>
      </c>
      <c r="F1702" s="81"/>
      <c r="G1702" s="90">
        <f>E1702/1.11</f>
        <v>0</v>
      </c>
      <c r="H1702" s="91">
        <f>G1702*11%</f>
        <v>0</v>
      </c>
      <c r="I1702" s="91" t="e">
        <f>G1702/B1701</f>
        <v>#DIV/0!</v>
      </c>
      <c r="J1702" s="104" t="e">
        <f>H1702/B1701</f>
        <v>#DIV/0!</v>
      </c>
    </row>
    <row r="1703" spans="1:10" ht="12.75" customHeight="1" x14ac:dyDescent="0.25">
      <c r="A1703" s="101"/>
      <c r="D1703" s="81" t="s">
        <v>23</v>
      </c>
      <c r="E1703" s="81">
        <f>E1701-E1702</f>
        <v>0</v>
      </c>
      <c r="F1703" s="81"/>
      <c r="G1703" s="82">
        <f>G1701-G1702</f>
        <v>0</v>
      </c>
      <c r="H1703" s="82">
        <f>H1701-H1702</f>
        <v>0</v>
      </c>
      <c r="I1703" s="82" t="e">
        <f>I1701-I1702</f>
        <v>#DIV/0!</v>
      </c>
      <c r="J1703" s="105" t="e">
        <f>J1701-J1702</f>
        <v>#DIV/0!</v>
      </c>
    </row>
    <row r="1704" spans="1:10" ht="12.75" customHeight="1" x14ac:dyDescent="0.25">
      <c r="A1704" s="101"/>
      <c r="D1704" s="81"/>
      <c r="E1704" s="81"/>
      <c r="F1704" s="81"/>
      <c r="G1704" s="82"/>
      <c r="H1704" s="83">
        <f>G1703+H1703</f>
        <v>0</v>
      </c>
      <c r="I1704" s="83"/>
      <c r="J1704" s="103"/>
    </row>
    <row r="1705" spans="1:10" ht="12.75" customHeight="1" x14ac:dyDescent="0.25">
      <c r="A1705" s="101"/>
      <c r="B1705" s="79"/>
      <c r="D1705" s="81"/>
      <c r="E1705" s="81"/>
      <c r="F1705" s="81"/>
      <c r="G1705" s="82"/>
      <c r="H1705" s="83"/>
      <c r="I1705" s="83"/>
      <c r="J1705" s="103"/>
    </row>
    <row r="1706" spans="1:10" ht="12.75" customHeight="1" x14ac:dyDescent="0.25">
      <c r="A1706" s="101">
        <v>10</v>
      </c>
      <c r="B1706" s="84" t="s">
        <v>20</v>
      </c>
      <c r="C1706" s="84" t="s">
        <v>21</v>
      </c>
      <c r="D1706" s="85" t="s">
        <v>22</v>
      </c>
      <c r="E1706" s="85" t="s">
        <v>23</v>
      </c>
      <c r="F1706" s="85"/>
      <c r="G1706" s="86" t="s">
        <v>24</v>
      </c>
      <c r="H1706" s="87" t="s">
        <v>25</v>
      </c>
      <c r="I1706" s="87" t="s">
        <v>26</v>
      </c>
      <c r="J1706" s="102"/>
    </row>
    <row r="1707" spans="1:10" ht="12.75" customHeight="1" x14ac:dyDescent="0.25">
      <c r="A1707" s="101"/>
      <c r="B1707" s="80">
        <f>Invoice!B2755</f>
        <v>0</v>
      </c>
      <c r="C1707" s="88">
        <f>Invoice!E2755</f>
        <v>0</v>
      </c>
      <c r="D1707" s="89">
        <f>Invoice!H2755</f>
        <v>0</v>
      </c>
      <c r="E1707" s="81">
        <f t="shared" si="105"/>
        <v>0</v>
      </c>
      <c r="F1707" s="81"/>
      <c r="G1707" s="82">
        <f t="shared" si="106"/>
        <v>0</v>
      </c>
      <c r="H1707" s="83">
        <f t="shared" si="107"/>
        <v>0</v>
      </c>
      <c r="I1707" s="83" t="e">
        <f t="shared" si="108"/>
        <v>#DIV/0!</v>
      </c>
      <c r="J1707" s="103" t="e">
        <f t="shared" si="109"/>
        <v>#DIV/0!</v>
      </c>
    </row>
    <row r="1708" spans="1:10" ht="12.75" customHeight="1" x14ac:dyDescent="0.25">
      <c r="A1708" s="101"/>
      <c r="D1708" s="81"/>
      <c r="E1708" s="81">
        <f>(E1707*Invoice!I2755)+((E1707-(E1707*Invoice!I2755))*Invoice!J2755)</f>
        <v>0</v>
      </c>
      <c r="F1708" s="81"/>
      <c r="G1708" s="90">
        <f>E1708/1.11</f>
        <v>0</v>
      </c>
      <c r="H1708" s="91">
        <f>G1708*11%</f>
        <v>0</v>
      </c>
      <c r="I1708" s="91" t="e">
        <f>G1708/B1707</f>
        <v>#DIV/0!</v>
      </c>
      <c r="J1708" s="104" t="e">
        <f>H1708/B1707</f>
        <v>#DIV/0!</v>
      </c>
    </row>
    <row r="1709" spans="1:10" ht="12.75" customHeight="1" x14ac:dyDescent="0.25">
      <c r="A1709" s="101"/>
      <c r="D1709" s="81" t="s">
        <v>23</v>
      </c>
      <c r="E1709" s="81">
        <f>E1707-E1708</f>
        <v>0</v>
      </c>
      <c r="F1709" s="81"/>
      <c r="G1709" s="82">
        <f>G1707-G1708</f>
        <v>0</v>
      </c>
      <c r="H1709" s="82">
        <f>H1707-H1708</f>
        <v>0</v>
      </c>
      <c r="I1709" s="82" t="e">
        <f>I1707-I1708</f>
        <v>#DIV/0!</v>
      </c>
      <c r="J1709" s="105" t="e">
        <f>J1707-J1708</f>
        <v>#DIV/0!</v>
      </c>
    </row>
    <row r="1710" spans="1:10" ht="12.75" customHeight="1" x14ac:dyDescent="0.25">
      <c r="A1710" s="101"/>
      <c r="D1710" s="81"/>
      <c r="E1710" s="81"/>
      <c r="F1710" s="81"/>
      <c r="G1710" s="82"/>
      <c r="H1710" s="83">
        <f>G1709+H1709</f>
        <v>0</v>
      </c>
      <c r="I1710" s="83"/>
      <c r="J1710" s="103"/>
    </row>
    <row r="1711" spans="1:10" ht="12.75" customHeight="1" x14ac:dyDescent="0.25">
      <c r="A1711" s="101"/>
      <c r="B1711" s="79"/>
      <c r="D1711" s="81"/>
      <c r="E1711" s="81"/>
      <c r="F1711" s="81"/>
      <c r="G1711" s="82"/>
      <c r="H1711" s="83"/>
      <c r="I1711" s="83"/>
      <c r="J1711" s="103"/>
    </row>
    <row r="1712" spans="1:10" ht="12.75" customHeight="1" x14ac:dyDescent="0.25">
      <c r="A1712" s="101">
        <v>11</v>
      </c>
      <c r="B1712" s="84" t="s">
        <v>20</v>
      </c>
      <c r="C1712" s="84" t="s">
        <v>21</v>
      </c>
      <c r="D1712" s="85" t="s">
        <v>22</v>
      </c>
      <c r="E1712" s="85" t="s">
        <v>23</v>
      </c>
      <c r="F1712" s="85"/>
      <c r="G1712" s="86" t="s">
        <v>24</v>
      </c>
      <c r="H1712" s="87" t="s">
        <v>25</v>
      </c>
      <c r="I1712" s="87" t="s">
        <v>26</v>
      </c>
      <c r="J1712" s="102"/>
    </row>
    <row r="1713" spans="1:10" ht="12.75" customHeight="1" x14ac:dyDescent="0.25">
      <c r="A1713" s="101"/>
      <c r="B1713" s="80">
        <f>Invoice!B2756</f>
        <v>0</v>
      </c>
      <c r="C1713" s="88">
        <f>Invoice!E2756</f>
        <v>0</v>
      </c>
      <c r="D1713" s="89">
        <f>Invoice!H2756</f>
        <v>0</v>
      </c>
      <c r="E1713" s="81">
        <f t="shared" si="105"/>
        <v>0</v>
      </c>
      <c r="F1713" s="81"/>
      <c r="G1713" s="82">
        <f t="shared" si="106"/>
        <v>0</v>
      </c>
      <c r="H1713" s="83">
        <f t="shared" si="107"/>
        <v>0</v>
      </c>
      <c r="I1713" s="83" t="e">
        <f t="shared" si="108"/>
        <v>#DIV/0!</v>
      </c>
      <c r="J1713" s="103" t="e">
        <f t="shared" si="109"/>
        <v>#DIV/0!</v>
      </c>
    </row>
    <row r="1714" spans="1:10" ht="12.75" customHeight="1" x14ac:dyDescent="0.25">
      <c r="A1714" s="101"/>
      <c r="D1714" s="81"/>
      <c r="E1714" s="81">
        <f>(E1713*Invoice!I2756)+((E1713-(E1713*Invoice!I2756))*Invoice!J2756)</f>
        <v>0</v>
      </c>
      <c r="F1714" s="81"/>
      <c r="G1714" s="90">
        <f>E1714/1.11</f>
        <v>0</v>
      </c>
      <c r="H1714" s="91">
        <f>G1714*11%</f>
        <v>0</v>
      </c>
      <c r="I1714" s="91" t="e">
        <f>G1714/B1713</f>
        <v>#DIV/0!</v>
      </c>
      <c r="J1714" s="104" t="e">
        <f>H1714/B1713</f>
        <v>#DIV/0!</v>
      </c>
    </row>
    <row r="1715" spans="1:10" ht="12.75" customHeight="1" x14ac:dyDescent="0.25">
      <c r="A1715" s="101"/>
      <c r="D1715" s="81" t="s">
        <v>23</v>
      </c>
      <c r="E1715" s="81">
        <f>E1713-E1714</f>
        <v>0</v>
      </c>
      <c r="F1715" s="81"/>
      <c r="G1715" s="82">
        <f>G1713-G1714</f>
        <v>0</v>
      </c>
      <c r="H1715" s="82">
        <f>H1713-H1714</f>
        <v>0</v>
      </c>
      <c r="I1715" s="82" t="e">
        <f>I1713-I1714</f>
        <v>#DIV/0!</v>
      </c>
      <c r="J1715" s="105" t="e">
        <f>J1713-J1714</f>
        <v>#DIV/0!</v>
      </c>
    </row>
    <row r="1716" spans="1:10" ht="12.75" customHeight="1" x14ac:dyDescent="0.25">
      <c r="A1716" s="101"/>
      <c r="D1716" s="81"/>
      <c r="E1716" s="81"/>
      <c r="F1716" s="81"/>
      <c r="G1716" s="82"/>
      <c r="H1716" s="83">
        <f>G1715+H1715</f>
        <v>0</v>
      </c>
      <c r="I1716" s="83"/>
      <c r="J1716" s="103"/>
    </row>
    <row r="1717" spans="1:10" ht="12.75" customHeight="1" x14ac:dyDescent="0.25">
      <c r="A1717" s="101"/>
      <c r="B1717" s="79"/>
      <c r="D1717" s="81"/>
      <c r="E1717" s="81"/>
      <c r="F1717" s="81"/>
      <c r="G1717" s="82"/>
      <c r="H1717" s="83"/>
      <c r="I1717" s="83"/>
      <c r="J1717" s="103"/>
    </row>
    <row r="1718" spans="1:10" ht="12.75" customHeight="1" x14ac:dyDescent="0.25">
      <c r="A1718" s="101">
        <v>12</v>
      </c>
      <c r="B1718" s="84" t="s">
        <v>20</v>
      </c>
      <c r="C1718" s="84" t="s">
        <v>21</v>
      </c>
      <c r="D1718" s="85" t="s">
        <v>22</v>
      </c>
      <c r="E1718" s="85" t="s">
        <v>23</v>
      </c>
      <c r="F1718" s="85"/>
      <c r="G1718" s="86" t="s">
        <v>24</v>
      </c>
      <c r="H1718" s="87" t="s">
        <v>25</v>
      </c>
      <c r="I1718" s="87" t="s">
        <v>26</v>
      </c>
      <c r="J1718" s="102"/>
    </row>
    <row r="1719" spans="1:10" ht="12.75" customHeight="1" x14ac:dyDescent="0.25">
      <c r="A1719" s="101"/>
      <c r="B1719" s="80">
        <f>Invoice!B2757</f>
        <v>0</v>
      </c>
      <c r="C1719" s="88">
        <f>Invoice!E2757</f>
        <v>0</v>
      </c>
      <c r="D1719" s="89">
        <f>Invoice!H2757</f>
        <v>0</v>
      </c>
      <c r="E1719" s="81">
        <f t="shared" si="105"/>
        <v>0</v>
      </c>
      <c r="F1719" s="81"/>
      <c r="G1719" s="82">
        <f t="shared" si="106"/>
        <v>0</v>
      </c>
      <c r="H1719" s="83">
        <f t="shared" si="107"/>
        <v>0</v>
      </c>
      <c r="I1719" s="83" t="e">
        <f t="shared" si="108"/>
        <v>#DIV/0!</v>
      </c>
      <c r="J1719" s="103" t="e">
        <f t="shared" si="109"/>
        <v>#DIV/0!</v>
      </c>
    </row>
    <row r="1720" spans="1:10" ht="12.75" customHeight="1" x14ac:dyDescent="0.25">
      <c r="A1720" s="101"/>
      <c r="D1720" s="81"/>
      <c r="E1720" s="81">
        <f>(E1719*Invoice!I2757)+((E1719-(E1719*Invoice!I2757))*Invoice!J2757)</f>
        <v>0</v>
      </c>
      <c r="F1720" s="81"/>
      <c r="G1720" s="90">
        <f>E1720/1.11</f>
        <v>0</v>
      </c>
      <c r="H1720" s="91">
        <f>G1720*11%</f>
        <v>0</v>
      </c>
      <c r="I1720" s="91" t="e">
        <f>G1720/B1719</f>
        <v>#DIV/0!</v>
      </c>
      <c r="J1720" s="104" t="e">
        <f>H1720/B1719</f>
        <v>#DIV/0!</v>
      </c>
    </row>
    <row r="1721" spans="1:10" ht="12.75" customHeight="1" x14ac:dyDescent="0.25">
      <c r="A1721" s="101"/>
      <c r="D1721" s="81" t="s">
        <v>23</v>
      </c>
      <c r="E1721" s="81">
        <f>E1719-E1720</f>
        <v>0</v>
      </c>
      <c r="F1721" s="81"/>
      <c r="G1721" s="82">
        <f>G1719-G1720</f>
        <v>0</v>
      </c>
      <c r="H1721" s="82">
        <f>H1719-H1720</f>
        <v>0</v>
      </c>
      <c r="I1721" s="82" t="e">
        <f>I1719-I1720</f>
        <v>#DIV/0!</v>
      </c>
      <c r="J1721" s="105" t="e">
        <f>J1719-J1720</f>
        <v>#DIV/0!</v>
      </c>
    </row>
    <row r="1722" spans="1:10" ht="12.75" customHeight="1" x14ac:dyDescent="0.25">
      <c r="A1722" s="101"/>
      <c r="D1722" s="81"/>
      <c r="E1722" s="81"/>
      <c r="F1722" s="81"/>
      <c r="G1722" s="82"/>
      <c r="H1722" s="83">
        <f>G1721+H1721</f>
        <v>0</v>
      </c>
      <c r="I1722" s="83"/>
      <c r="J1722" s="103"/>
    </row>
    <row r="1723" spans="1:10" ht="12.75" customHeight="1" x14ac:dyDescent="0.25">
      <c r="A1723" s="101"/>
      <c r="B1723" s="79"/>
      <c r="D1723" s="81"/>
      <c r="E1723" s="81"/>
      <c r="F1723" s="81"/>
      <c r="G1723" s="82"/>
      <c r="H1723" s="83"/>
      <c r="I1723" s="83"/>
      <c r="J1723" s="103"/>
    </row>
    <row r="1724" spans="1:10" ht="12.75" customHeight="1" x14ac:dyDescent="0.25">
      <c r="A1724" s="101">
        <v>13</v>
      </c>
      <c r="B1724" s="84" t="s">
        <v>20</v>
      </c>
      <c r="C1724" s="84" t="s">
        <v>21</v>
      </c>
      <c r="D1724" s="85" t="s">
        <v>22</v>
      </c>
      <c r="E1724" s="85" t="s">
        <v>23</v>
      </c>
      <c r="F1724" s="85"/>
      <c r="G1724" s="86" t="s">
        <v>24</v>
      </c>
      <c r="H1724" s="87" t="s">
        <v>25</v>
      </c>
      <c r="I1724" s="87" t="s">
        <v>26</v>
      </c>
      <c r="J1724" s="102"/>
    </row>
    <row r="1725" spans="1:10" ht="12.75" customHeight="1" x14ac:dyDescent="0.25">
      <c r="A1725" s="101"/>
      <c r="B1725" s="80">
        <f>Invoice!B2758</f>
        <v>0</v>
      </c>
      <c r="C1725" s="88">
        <f>Invoice!E2758</f>
        <v>0</v>
      </c>
      <c r="D1725" s="89">
        <f>Invoice!H2758</f>
        <v>0</v>
      </c>
      <c r="E1725" s="81">
        <f t="shared" si="105"/>
        <v>0</v>
      </c>
      <c r="F1725" s="81"/>
      <c r="G1725" s="82">
        <f t="shared" si="106"/>
        <v>0</v>
      </c>
      <c r="H1725" s="83">
        <f t="shared" si="107"/>
        <v>0</v>
      </c>
      <c r="I1725" s="83" t="e">
        <f t="shared" si="108"/>
        <v>#DIV/0!</v>
      </c>
      <c r="J1725" s="103" t="e">
        <f t="shared" si="109"/>
        <v>#DIV/0!</v>
      </c>
    </row>
    <row r="1726" spans="1:10" ht="12.75" customHeight="1" x14ac:dyDescent="0.25">
      <c r="A1726" s="101"/>
      <c r="D1726" s="81"/>
      <c r="E1726" s="81">
        <f>(E1725*Invoice!I2758)+((E1725-(E1725*Invoice!I2758))*Invoice!J2758)</f>
        <v>0</v>
      </c>
      <c r="F1726" s="81"/>
      <c r="G1726" s="90">
        <f>E1726/1.11</f>
        <v>0</v>
      </c>
      <c r="H1726" s="91">
        <f>G1726*11%</f>
        <v>0</v>
      </c>
      <c r="I1726" s="91" t="e">
        <f>G1726/B1725</f>
        <v>#DIV/0!</v>
      </c>
      <c r="J1726" s="104" t="e">
        <f>H1726/B1725</f>
        <v>#DIV/0!</v>
      </c>
    </row>
    <row r="1727" spans="1:10" ht="12.75" customHeight="1" x14ac:dyDescent="0.25">
      <c r="A1727" s="101"/>
      <c r="D1727" s="81" t="s">
        <v>23</v>
      </c>
      <c r="E1727" s="81">
        <f>E1725-E1726</f>
        <v>0</v>
      </c>
      <c r="F1727" s="81"/>
      <c r="G1727" s="82">
        <f>G1725-G1726</f>
        <v>0</v>
      </c>
      <c r="H1727" s="82">
        <f>H1725-H1726</f>
        <v>0</v>
      </c>
      <c r="I1727" s="82" t="e">
        <f>I1725-I1726</f>
        <v>#DIV/0!</v>
      </c>
      <c r="J1727" s="105" t="e">
        <f>J1725-J1726</f>
        <v>#DIV/0!</v>
      </c>
    </row>
    <row r="1728" spans="1:10" ht="12.75" customHeight="1" x14ac:dyDescent="0.25">
      <c r="A1728" s="101"/>
      <c r="D1728" s="81"/>
      <c r="E1728" s="81"/>
      <c r="F1728" s="81"/>
      <c r="G1728" s="82"/>
      <c r="H1728" s="83">
        <f>G1727+H1727</f>
        <v>0</v>
      </c>
      <c r="I1728" s="83"/>
      <c r="J1728" s="103"/>
    </row>
    <row r="1729" spans="1:10" ht="12.75" customHeight="1" x14ac:dyDescent="0.25">
      <c r="A1729" s="101"/>
      <c r="B1729" s="79"/>
      <c r="D1729" s="81"/>
      <c r="E1729" s="81"/>
      <c r="F1729" s="81"/>
      <c r="G1729" s="82"/>
      <c r="H1729" s="83"/>
      <c r="I1729" s="83"/>
      <c r="J1729" s="103"/>
    </row>
    <row r="1730" spans="1:10" ht="12.75" customHeight="1" x14ac:dyDescent="0.25">
      <c r="A1730" s="101">
        <v>14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Invoice!B2759</f>
        <v>0</v>
      </c>
      <c r="C1731" s="88">
        <f>Invoice!E2759</f>
        <v>0</v>
      </c>
      <c r="D1731" s="89">
        <f>Invoice!H2759</f>
        <v>0</v>
      </c>
      <c r="E1731" s="81">
        <f t="shared" si="105"/>
        <v>0</v>
      </c>
      <c r="F1731" s="81"/>
      <c r="G1731" s="82">
        <f t="shared" si="106"/>
        <v>0</v>
      </c>
      <c r="H1731" s="83">
        <f t="shared" si="107"/>
        <v>0</v>
      </c>
      <c r="I1731" s="83" t="e">
        <f t="shared" si="108"/>
        <v>#DIV/0!</v>
      </c>
      <c r="J1731" s="103" t="e">
        <f t="shared" si="109"/>
        <v>#DIV/0!</v>
      </c>
    </row>
    <row r="1732" spans="1:10" ht="12.75" customHeight="1" x14ac:dyDescent="0.25">
      <c r="A1732" s="101"/>
      <c r="D1732" s="81"/>
      <c r="E1732" s="81">
        <f>(E1731*Invoice!I2759)+((E1731-(E1731*Invoice!I2759))*Invoice!J2759)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15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Invoice!B2760</f>
        <v>0</v>
      </c>
      <c r="C1737" s="88">
        <f>Invoice!E2760</f>
        <v>0</v>
      </c>
      <c r="D1737" s="89">
        <f>Invoice!H2760</f>
        <v>0</v>
      </c>
      <c r="E1737" s="81">
        <f t="shared" si="105"/>
        <v>0</v>
      </c>
      <c r="F1737" s="81"/>
      <c r="G1737" s="82">
        <f t="shared" si="106"/>
        <v>0</v>
      </c>
      <c r="H1737" s="83">
        <f t="shared" si="107"/>
        <v>0</v>
      </c>
      <c r="I1737" s="83" t="e">
        <f t="shared" si="108"/>
        <v>#DIV/0!</v>
      </c>
      <c r="J1737" s="103" t="e">
        <f t="shared" si="109"/>
        <v>#DIV/0!</v>
      </c>
    </row>
    <row r="1738" spans="1:10" ht="12.75" customHeight="1" x14ac:dyDescent="0.25">
      <c r="A1738" s="101"/>
      <c r="D1738" s="81"/>
      <c r="E1738" s="81">
        <f>(E1737*Invoice!I2760)+((E1737-(E1737*Invoice!I2760))*Invoice!J2760)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16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Invoice!B2761</f>
        <v>0</v>
      </c>
      <c r="C1743" s="88">
        <f>Invoice!E2761</f>
        <v>0</v>
      </c>
      <c r="D1743" s="89">
        <f>Invoice!H2761</f>
        <v>0</v>
      </c>
      <c r="E1743" s="81">
        <f t="shared" si="105"/>
        <v>0</v>
      </c>
      <c r="F1743" s="81"/>
      <c r="G1743" s="82">
        <f t="shared" si="106"/>
        <v>0</v>
      </c>
      <c r="H1743" s="83">
        <f t="shared" si="107"/>
        <v>0</v>
      </c>
      <c r="I1743" s="83" t="e">
        <f t="shared" si="108"/>
        <v>#DIV/0!</v>
      </c>
      <c r="J1743" s="103" t="e">
        <f t="shared" si="109"/>
        <v>#DIV/0!</v>
      </c>
    </row>
    <row r="1744" spans="1:10" ht="12.75" customHeight="1" x14ac:dyDescent="0.25">
      <c r="A1744" s="101"/>
      <c r="D1744" s="81"/>
      <c r="E1744" s="81">
        <f>(E1743*Invoice!I2761)+((E1743-(E1743*Invoice!I2761))*Invoice!J2761)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C1747" s="88"/>
      <c r="D1747" s="89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6"/>
      <c r="B1748" s="107"/>
      <c r="C1748" s="107"/>
      <c r="D1748" s="107"/>
      <c r="E1748" s="107"/>
      <c r="F1748" s="107"/>
      <c r="G1748" s="108">
        <f>G1655+G1661+G1667+G1673+G1679+G1685+G1691+G1697+G1703+G1709+G1715+G1721+G1727+G1733+G1739+G1745</f>
        <v>11260540.540540539</v>
      </c>
      <c r="H1748" s="108">
        <f>H1655+H1661+H1667+H1673+H1679+H1685+H1691+H1697+H1703+H1709+H1715+H1721+H1727+H1733+H1739+H1745</f>
        <v>1238659.4594594594</v>
      </c>
      <c r="I1748" s="107"/>
      <c r="J1748" s="109">
        <f>H1656+H1662+H1668+H1674+H1680+H1686+H1692+H1698+H1704+H1710+H1716+H1722+H1728+H1734+H1740+H1746</f>
        <v>12499200</v>
      </c>
    </row>
    <row r="1750" spans="1:10" ht="12.75" customHeight="1" x14ac:dyDescent="0.25">
      <c r="A1750" s="94" t="s">
        <v>1</v>
      </c>
      <c r="B1750" s="95">
        <f>Invoice!E2852</f>
        <v>23050026</v>
      </c>
      <c r="C1750" s="96"/>
      <c r="D1750" s="97"/>
      <c r="E1750" s="97"/>
      <c r="F1750" s="97"/>
      <c r="G1750" s="98"/>
      <c r="H1750" s="99"/>
      <c r="I1750" s="99"/>
      <c r="J1750" s="100"/>
    </row>
    <row r="1751" spans="1:10" ht="12.75" customHeight="1" x14ac:dyDescent="0.25">
      <c r="A1751" s="101">
        <v>1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Invoice!B2860</f>
        <v>36</v>
      </c>
      <c r="C1752" s="88" t="str">
        <f>Invoice!E2860</f>
        <v>CRAYON / OIL PASTEL JOYKO OP-36S PP CASE SEA WORLD</v>
      </c>
      <c r="D1752" s="89">
        <f>Invoice!H2860</f>
        <v>41500</v>
      </c>
      <c r="E1752" s="81">
        <f>D1752*B1752</f>
        <v>1494000</v>
      </c>
      <c r="F1752" s="81"/>
      <c r="G1752" s="82">
        <f>E1752/1.11</f>
        <v>1345945.9459459458</v>
      </c>
      <c r="H1752" s="83">
        <f>G1752*11%</f>
        <v>148054.05405405405</v>
      </c>
      <c r="I1752" s="83">
        <f>G1752/B1752</f>
        <v>37387.387387387382</v>
      </c>
      <c r="J1752" s="103">
        <f>H1752/B1752</f>
        <v>4112.6126126126128</v>
      </c>
    </row>
    <row r="1753" spans="1:10" ht="12.75" customHeight="1" x14ac:dyDescent="0.25">
      <c r="A1753" s="101"/>
      <c r="D1753" s="81"/>
      <c r="E1753" s="81">
        <f>(E1752*Invoice!I2860)+((E1752-(E1752*Invoice!I2860))*Invoice!J2860)</f>
        <v>149400</v>
      </c>
      <c r="F1753" s="81"/>
      <c r="G1753" s="90">
        <f>E1753/1.11</f>
        <v>134594.59459459459</v>
      </c>
      <c r="H1753" s="91">
        <f>G1753*11%</f>
        <v>14805.405405405405</v>
      </c>
      <c r="I1753" s="91">
        <f>G1753/B1752</f>
        <v>3738.7387387387384</v>
      </c>
      <c r="J1753" s="104">
        <f>H1753/B1752</f>
        <v>411.26126126126127</v>
      </c>
    </row>
    <row r="1754" spans="1:10" ht="12.75" customHeight="1" x14ac:dyDescent="0.25">
      <c r="A1754" s="101"/>
      <c r="D1754" s="81" t="s">
        <v>23</v>
      </c>
      <c r="E1754" s="81">
        <f>E1752-E1753</f>
        <v>1344600</v>
      </c>
      <c r="F1754" s="81"/>
      <c r="G1754" s="82">
        <f>G1752-G1753</f>
        <v>1211351.3513513512</v>
      </c>
      <c r="H1754" s="82">
        <f>H1752-H1753</f>
        <v>133248.64864864864</v>
      </c>
      <c r="I1754" s="82">
        <f>I1752-I1753</f>
        <v>33648.648648648646</v>
      </c>
      <c r="J1754" s="105">
        <f>J1752-J1753</f>
        <v>3701.3513513513517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1344600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2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Invoice!B2861</f>
        <v>6</v>
      </c>
      <c r="C1758" s="88" t="str">
        <f>Invoice!E2861</f>
        <v>PENSIL WARNA KENKO CP-12HALF CLASSIC (PENDEK)</v>
      </c>
      <c r="D1758" s="89">
        <f>Invoice!H2861</f>
        <v>79200</v>
      </c>
      <c r="E1758" s="81">
        <f t="shared" ref="E1758:E1842" si="110">D1758*B1758</f>
        <v>475200</v>
      </c>
      <c r="F1758" s="81"/>
      <c r="G1758" s="82">
        <f t="shared" ref="G1758:G1842" si="111">E1758/1.11</f>
        <v>428108.10810810805</v>
      </c>
      <c r="H1758" s="83">
        <f t="shared" ref="H1758:H1842" si="112">G1758*11%</f>
        <v>47091.891891891886</v>
      </c>
      <c r="I1758" s="83">
        <f t="shared" ref="I1758:I1842" si="113">G1758/B1758</f>
        <v>71351.351351351346</v>
      </c>
      <c r="J1758" s="103">
        <f t="shared" ref="J1758:J1842" si="114">H1758/B1758</f>
        <v>7848.6486486486474</v>
      </c>
    </row>
    <row r="1759" spans="1:10" ht="12.75" customHeight="1" x14ac:dyDescent="0.25">
      <c r="A1759" s="101"/>
      <c r="D1759" s="81"/>
      <c r="E1759" s="81">
        <f>(E1758*Invoice!I2861)+((E1758-(E1758*Invoice!I2861))*Invoice!J2861)</f>
        <v>47520</v>
      </c>
      <c r="F1759" s="81"/>
      <c r="G1759" s="90">
        <f>E1759/1.11</f>
        <v>42810.810810810806</v>
      </c>
      <c r="H1759" s="91">
        <f>G1759*11%</f>
        <v>4709.1891891891892</v>
      </c>
      <c r="I1759" s="91">
        <f>G1759/B1758</f>
        <v>7135.1351351351341</v>
      </c>
      <c r="J1759" s="104">
        <f>H1759/B1758</f>
        <v>784.8648648648649</v>
      </c>
    </row>
    <row r="1760" spans="1:10" ht="12.75" customHeight="1" x14ac:dyDescent="0.25">
      <c r="A1760" s="101"/>
      <c r="D1760" s="81" t="s">
        <v>23</v>
      </c>
      <c r="E1760" s="81">
        <f>E1758-E1759</f>
        <v>427680</v>
      </c>
      <c r="F1760" s="81"/>
      <c r="G1760" s="82">
        <f>G1758-G1759</f>
        <v>385297.29729729722</v>
      </c>
      <c r="H1760" s="82">
        <f>H1758-H1759</f>
        <v>42382.7027027027</v>
      </c>
      <c r="I1760" s="82">
        <f>I1758-I1759</f>
        <v>64216.216216216213</v>
      </c>
      <c r="J1760" s="105">
        <f>J1758-J1759</f>
        <v>7063.7837837837824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427679.99999999994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3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Invoice!B2862</f>
        <v>10</v>
      </c>
      <c r="C1764" s="88" t="str">
        <f>Invoice!E2862</f>
        <v>STIP / PENGHAPUS JOYKO ER-B20BL HITAM</v>
      </c>
      <c r="D1764" s="89">
        <f>Invoice!H2862</f>
        <v>34100</v>
      </c>
      <c r="E1764" s="81">
        <f t="shared" si="110"/>
        <v>341000</v>
      </c>
      <c r="F1764" s="81"/>
      <c r="G1764" s="82">
        <f t="shared" si="111"/>
        <v>307207.20720720716</v>
      </c>
      <c r="H1764" s="83">
        <f t="shared" si="112"/>
        <v>33792.792792792789</v>
      </c>
      <c r="I1764" s="83">
        <f t="shared" si="113"/>
        <v>30720.720720720718</v>
      </c>
      <c r="J1764" s="103">
        <f t="shared" si="114"/>
        <v>3379.2792792792789</v>
      </c>
    </row>
    <row r="1765" spans="1:10" ht="12.75" customHeight="1" x14ac:dyDescent="0.25">
      <c r="A1765" s="101"/>
      <c r="D1765" s="81"/>
      <c r="E1765" s="81">
        <f>(E1764*Invoice!I2862)+((E1764-(E1764*Invoice!I2862))*Invoice!J2862)</f>
        <v>34100</v>
      </c>
      <c r="F1765" s="81"/>
      <c r="G1765" s="90">
        <f>E1765/1.11</f>
        <v>30720.720720720718</v>
      </c>
      <c r="H1765" s="91">
        <f>G1765*11%</f>
        <v>3379.2792792792789</v>
      </c>
      <c r="I1765" s="91">
        <f>G1765/B1764</f>
        <v>3072.0720720720719</v>
      </c>
      <c r="J1765" s="104">
        <f>H1765/B1764</f>
        <v>337.9279279279279</v>
      </c>
    </row>
    <row r="1766" spans="1:10" ht="12.75" customHeight="1" x14ac:dyDescent="0.25">
      <c r="A1766" s="101"/>
      <c r="D1766" s="81" t="s">
        <v>23</v>
      </c>
      <c r="E1766" s="81">
        <f>E1764-E1765</f>
        <v>306900</v>
      </c>
      <c r="F1766" s="81"/>
      <c r="G1766" s="82">
        <f>G1764-G1765</f>
        <v>276486.48648648645</v>
      </c>
      <c r="H1766" s="82">
        <f>H1764-H1765</f>
        <v>30413.51351351351</v>
      </c>
      <c r="I1766" s="82">
        <f>I1764-I1765</f>
        <v>27648.648648648646</v>
      </c>
      <c r="J1766" s="105">
        <f>J1764-J1765</f>
        <v>3041.3513513513508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306899.99999999994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4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Invoice!B2863</f>
        <v>0</v>
      </c>
      <c r="C1770" s="88">
        <f>Invoice!E2863</f>
        <v>0</v>
      </c>
      <c r="D1770" s="89">
        <f>Invoice!H2863</f>
        <v>0</v>
      </c>
      <c r="E1770" s="81">
        <f t="shared" si="110"/>
        <v>0</v>
      </c>
      <c r="F1770" s="81"/>
      <c r="G1770" s="82">
        <f t="shared" si="111"/>
        <v>0</v>
      </c>
      <c r="H1770" s="83">
        <f t="shared" si="112"/>
        <v>0</v>
      </c>
      <c r="I1770" s="83" t="e">
        <f t="shared" si="113"/>
        <v>#DIV/0!</v>
      </c>
      <c r="J1770" s="103" t="e">
        <f t="shared" si="114"/>
        <v>#DIV/0!</v>
      </c>
    </row>
    <row r="1771" spans="1:10" ht="12.75" customHeight="1" x14ac:dyDescent="0.25">
      <c r="A1771" s="101"/>
      <c r="D1771" s="81"/>
      <c r="E1771" s="81">
        <f>(E1770*Invoice!I2863)+((E1770-(E1770*Invoice!I2863))*Invoice!J2863)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5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Invoice!B2864</f>
        <v>0</v>
      </c>
      <c r="C1776" s="88">
        <f>Invoice!E2864</f>
        <v>0</v>
      </c>
      <c r="D1776" s="89">
        <f>Invoice!H2864</f>
        <v>0</v>
      </c>
      <c r="E1776" s="81">
        <f t="shared" si="110"/>
        <v>0</v>
      </c>
      <c r="F1776" s="81"/>
      <c r="G1776" s="82">
        <f t="shared" si="111"/>
        <v>0</v>
      </c>
      <c r="H1776" s="83">
        <f t="shared" si="112"/>
        <v>0</v>
      </c>
      <c r="I1776" s="83" t="e">
        <f t="shared" si="113"/>
        <v>#DIV/0!</v>
      </c>
      <c r="J1776" s="103" t="e">
        <f t="shared" si="114"/>
        <v>#DIV/0!</v>
      </c>
    </row>
    <row r="1777" spans="1:10" ht="12.75" customHeight="1" x14ac:dyDescent="0.25">
      <c r="A1777" s="101"/>
      <c r="D1777" s="81"/>
      <c r="E1777" s="81">
        <f>(E1776*Invoice!I2864)+((E1776-(E1776*Invoice!I2864))*Invoice!J2864)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B1780" s="79"/>
      <c r="D1780" s="81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1">
        <v>6</v>
      </c>
      <c r="B1781" s="84" t="s">
        <v>20</v>
      </c>
      <c r="C1781" s="84" t="s">
        <v>21</v>
      </c>
      <c r="D1781" s="85" t="s">
        <v>22</v>
      </c>
      <c r="E1781" s="85" t="s">
        <v>23</v>
      </c>
      <c r="F1781" s="85"/>
      <c r="G1781" s="86" t="s">
        <v>24</v>
      </c>
      <c r="H1781" s="87" t="s">
        <v>25</v>
      </c>
      <c r="I1781" s="87" t="s">
        <v>26</v>
      </c>
      <c r="J1781" s="102"/>
    </row>
    <row r="1782" spans="1:10" ht="12.75" customHeight="1" x14ac:dyDescent="0.25">
      <c r="A1782" s="101"/>
      <c r="B1782" s="80">
        <f>Invoice!B2865</f>
        <v>0</v>
      </c>
      <c r="C1782" s="88">
        <f>Invoice!E2865</f>
        <v>0</v>
      </c>
      <c r="D1782" s="89">
        <f>Invoice!H2865</f>
        <v>0</v>
      </c>
      <c r="E1782" s="81">
        <f t="shared" si="110"/>
        <v>0</v>
      </c>
      <c r="F1782" s="81"/>
      <c r="G1782" s="82">
        <f t="shared" si="111"/>
        <v>0</v>
      </c>
      <c r="H1782" s="83">
        <f t="shared" si="112"/>
        <v>0</v>
      </c>
      <c r="I1782" s="83" t="e">
        <f t="shared" si="113"/>
        <v>#DIV/0!</v>
      </c>
      <c r="J1782" s="103" t="e">
        <f t="shared" si="114"/>
        <v>#DIV/0!</v>
      </c>
    </row>
    <row r="1783" spans="1:10" ht="12.75" customHeight="1" x14ac:dyDescent="0.25">
      <c r="A1783" s="101"/>
      <c r="D1783" s="81"/>
      <c r="E1783" s="81">
        <f>(E1782*Invoice!I2865)+((E1782-(E1782*Invoice!I2865))*Invoice!J2865)</f>
        <v>0</v>
      </c>
      <c r="F1783" s="81"/>
      <c r="G1783" s="90">
        <f>E1783/1.11</f>
        <v>0</v>
      </c>
      <c r="H1783" s="91">
        <f>G1783*11%</f>
        <v>0</v>
      </c>
      <c r="I1783" s="91" t="e">
        <f>G1783/B1782</f>
        <v>#DIV/0!</v>
      </c>
      <c r="J1783" s="104" t="e">
        <f>H1783/B1782</f>
        <v>#DIV/0!</v>
      </c>
    </row>
    <row r="1784" spans="1:10" ht="12.75" customHeight="1" x14ac:dyDescent="0.25">
      <c r="A1784" s="101"/>
      <c r="D1784" s="81" t="s">
        <v>23</v>
      </c>
      <c r="E1784" s="81">
        <f>E1782-E1783</f>
        <v>0</v>
      </c>
      <c r="F1784" s="81"/>
      <c r="G1784" s="82">
        <f>G1782-G1783</f>
        <v>0</v>
      </c>
      <c r="H1784" s="82">
        <f>H1782-H1783</f>
        <v>0</v>
      </c>
      <c r="I1784" s="82" t="e">
        <f>I1782-I1783</f>
        <v>#DIV/0!</v>
      </c>
      <c r="J1784" s="105" t="e">
        <f>J1782-J1783</f>
        <v>#DIV/0!</v>
      </c>
    </row>
    <row r="1785" spans="1:10" ht="12.75" customHeight="1" x14ac:dyDescent="0.25">
      <c r="A1785" s="101"/>
      <c r="D1785" s="81"/>
      <c r="E1785" s="81"/>
      <c r="F1785" s="81"/>
      <c r="G1785" s="82"/>
      <c r="H1785" s="83">
        <f>G1784+H1784</f>
        <v>0</v>
      </c>
      <c r="I1785" s="83"/>
      <c r="J1785" s="103"/>
    </row>
    <row r="1786" spans="1:10" ht="12.75" customHeight="1" x14ac:dyDescent="0.25">
      <c r="A1786" s="101"/>
      <c r="B1786" s="79"/>
      <c r="D1786" s="81"/>
      <c r="E1786" s="81"/>
      <c r="F1786" s="81"/>
      <c r="G1786" s="82"/>
      <c r="H1786" s="83"/>
      <c r="I1786" s="83"/>
      <c r="J1786" s="103"/>
    </row>
    <row r="1787" spans="1:10" ht="12.75" customHeight="1" x14ac:dyDescent="0.25">
      <c r="A1787" s="101">
        <v>7</v>
      </c>
      <c r="B1787" s="84" t="s">
        <v>20</v>
      </c>
      <c r="C1787" s="84" t="s">
        <v>21</v>
      </c>
      <c r="D1787" s="85" t="s">
        <v>22</v>
      </c>
      <c r="E1787" s="85" t="s">
        <v>23</v>
      </c>
      <c r="F1787" s="85"/>
      <c r="G1787" s="86" t="s">
        <v>24</v>
      </c>
      <c r="H1787" s="87" t="s">
        <v>25</v>
      </c>
      <c r="I1787" s="87" t="s">
        <v>26</v>
      </c>
      <c r="J1787" s="102"/>
    </row>
    <row r="1788" spans="1:10" ht="12.75" customHeight="1" x14ac:dyDescent="0.25">
      <c r="A1788" s="101"/>
      <c r="B1788" s="80">
        <f>Invoice!B2866</f>
        <v>0</v>
      </c>
      <c r="C1788" s="88">
        <f>Invoice!E2866</f>
        <v>0</v>
      </c>
      <c r="D1788" s="89">
        <f>Invoice!H2866</f>
        <v>0</v>
      </c>
      <c r="E1788" s="81">
        <f t="shared" si="110"/>
        <v>0</v>
      </c>
      <c r="F1788" s="81"/>
      <c r="G1788" s="82">
        <f t="shared" si="111"/>
        <v>0</v>
      </c>
      <c r="H1788" s="83">
        <f t="shared" si="112"/>
        <v>0</v>
      </c>
      <c r="I1788" s="83" t="e">
        <f t="shared" si="113"/>
        <v>#DIV/0!</v>
      </c>
      <c r="J1788" s="103" t="e">
        <f t="shared" si="114"/>
        <v>#DIV/0!</v>
      </c>
    </row>
    <row r="1789" spans="1:10" ht="12.75" customHeight="1" x14ac:dyDescent="0.25">
      <c r="A1789" s="101"/>
      <c r="D1789" s="81"/>
      <c r="E1789" s="81">
        <f>(E1788*Invoice!I2866)+((E1788-(E1788*Invoice!I2866))*Invoice!J2866)</f>
        <v>0</v>
      </c>
      <c r="F1789" s="81"/>
      <c r="G1789" s="90">
        <f>E1789/1.11</f>
        <v>0</v>
      </c>
      <c r="H1789" s="91">
        <f>G1789*11%</f>
        <v>0</v>
      </c>
      <c r="I1789" s="91" t="e">
        <f>G1789/B1788</f>
        <v>#DIV/0!</v>
      </c>
      <c r="J1789" s="104" t="e">
        <f>H1789/B1788</f>
        <v>#DIV/0!</v>
      </c>
    </row>
    <row r="1790" spans="1:10" ht="12.75" customHeight="1" x14ac:dyDescent="0.25">
      <c r="A1790" s="101"/>
      <c r="D1790" s="81" t="s">
        <v>23</v>
      </c>
      <c r="E1790" s="81">
        <f>E1788-E1789</f>
        <v>0</v>
      </c>
      <c r="F1790" s="81"/>
      <c r="G1790" s="82">
        <f>G1788-G1789</f>
        <v>0</v>
      </c>
      <c r="H1790" s="82">
        <f>H1788-H1789</f>
        <v>0</v>
      </c>
      <c r="I1790" s="82" t="e">
        <f>I1788-I1789</f>
        <v>#DIV/0!</v>
      </c>
      <c r="J1790" s="105" t="e">
        <f>J1788-J1789</f>
        <v>#DIV/0!</v>
      </c>
    </row>
    <row r="1791" spans="1:10" ht="12.75" customHeight="1" x14ac:dyDescent="0.25">
      <c r="A1791" s="101"/>
      <c r="D1791" s="81"/>
      <c r="E1791" s="81"/>
      <c r="F1791" s="81"/>
      <c r="G1791" s="82"/>
      <c r="H1791" s="83">
        <f>G1790+H1790</f>
        <v>0</v>
      </c>
      <c r="I1791" s="83"/>
      <c r="J1791" s="103"/>
    </row>
    <row r="1792" spans="1:10" ht="12.75" customHeight="1" x14ac:dyDescent="0.25">
      <c r="A1792" s="101"/>
      <c r="B1792" s="79"/>
      <c r="D1792" s="81"/>
      <c r="E1792" s="81"/>
      <c r="F1792" s="81"/>
      <c r="G1792" s="82"/>
      <c r="H1792" s="83"/>
      <c r="I1792" s="83"/>
      <c r="J1792" s="103"/>
    </row>
    <row r="1793" spans="1:10" ht="12.75" customHeight="1" x14ac:dyDescent="0.25">
      <c r="A1793" s="101">
        <v>8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Invoice!B2867</f>
        <v>0</v>
      </c>
      <c r="C1794" s="88">
        <f>Invoice!E2867</f>
        <v>0</v>
      </c>
      <c r="D1794" s="89">
        <f>Invoice!H2867</f>
        <v>0</v>
      </c>
      <c r="E1794" s="81">
        <f t="shared" si="110"/>
        <v>0</v>
      </c>
      <c r="F1794" s="81"/>
      <c r="G1794" s="82">
        <f t="shared" si="111"/>
        <v>0</v>
      </c>
      <c r="H1794" s="83">
        <f t="shared" si="112"/>
        <v>0</v>
      </c>
      <c r="I1794" s="83" t="e">
        <f t="shared" si="113"/>
        <v>#DIV/0!</v>
      </c>
      <c r="J1794" s="103" t="e">
        <f t="shared" si="114"/>
        <v>#DIV/0!</v>
      </c>
    </row>
    <row r="1795" spans="1:10" ht="12.75" customHeight="1" x14ac:dyDescent="0.25">
      <c r="A1795" s="101"/>
      <c r="D1795" s="81"/>
      <c r="E1795" s="81">
        <f>(E1794*Invoice!I2867)+((E1794-(E1794*Invoice!I2867))*Invoice!J2867)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B1798" s="79"/>
      <c r="D1798" s="81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1">
        <v>9</v>
      </c>
      <c r="B1799" s="84" t="s">
        <v>20</v>
      </c>
      <c r="C1799" s="84" t="s">
        <v>21</v>
      </c>
      <c r="D1799" s="85" t="s">
        <v>22</v>
      </c>
      <c r="E1799" s="85" t="s">
        <v>23</v>
      </c>
      <c r="F1799" s="85"/>
      <c r="G1799" s="86" t="s">
        <v>24</v>
      </c>
      <c r="H1799" s="87" t="s">
        <v>25</v>
      </c>
      <c r="I1799" s="87" t="s">
        <v>26</v>
      </c>
      <c r="J1799" s="102"/>
    </row>
    <row r="1800" spans="1:10" ht="12.75" customHeight="1" x14ac:dyDescent="0.25">
      <c r="A1800" s="101"/>
      <c r="B1800" s="80">
        <f>Invoice!B2868</f>
        <v>0</v>
      </c>
      <c r="C1800" s="88">
        <f>Invoice!E2868</f>
        <v>0</v>
      </c>
      <c r="D1800" s="89">
        <f>Invoice!H2868</f>
        <v>0</v>
      </c>
      <c r="E1800" s="81">
        <f t="shared" si="110"/>
        <v>0</v>
      </c>
      <c r="F1800" s="81"/>
      <c r="G1800" s="82">
        <f t="shared" si="111"/>
        <v>0</v>
      </c>
      <c r="H1800" s="83">
        <f t="shared" si="112"/>
        <v>0</v>
      </c>
      <c r="I1800" s="83" t="e">
        <f t="shared" si="113"/>
        <v>#DIV/0!</v>
      </c>
      <c r="J1800" s="103" t="e">
        <f t="shared" si="114"/>
        <v>#DIV/0!</v>
      </c>
    </row>
    <row r="1801" spans="1:10" ht="12.75" customHeight="1" x14ac:dyDescent="0.25">
      <c r="A1801" s="101"/>
      <c r="D1801" s="81"/>
      <c r="E1801" s="81">
        <f>(E1800*Invoice!I2868)+((E1800-(E1800*Invoice!I2868))*Invoice!J2868)</f>
        <v>0</v>
      </c>
      <c r="F1801" s="81"/>
      <c r="G1801" s="90">
        <f>E1801/1.11</f>
        <v>0</v>
      </c>
      <c r="H1801" s="91">
        <f>G1801*11%</f>
        <v>0</v>
      </c>
      <c r="I1801" s="91" t="e">
        <f>G1801/B1800</f>
        <v>#DIV/0!</v>
      </c>
      <c r="J1801" s="104" t="e">
        <f>H1801/B1800</f>
        <v>#DIV/0!</v>
      </c>
    </row>
    <row r="1802" spans="1:10" ht="12.75" customHeight="1" x14ac:dyDescent="0.25">
      <c r="A1802" s="101"/>
      <c r="D1802" s="81" t="s">
        <v>23</v>
      </c>
      <c r="E1802" s="81">
        <f>E1800-E1801</f>
        <v>0</v>
      </c>
      <c r="F1802" s="81"/>
      <c r="G1802" s="82">
        <f>G1800-G1801</f>
        <v>0</v>
      </c>
      <c r="H1802" s="82">
        <f>H1800-H1801</f>
        <v>0</v>
      </c>
      <c r="I1802" s="82" t="e">
        <f>I1800-I1801</f>
        <v>#DIV/0!</v>
      </c>
      <c r="J1802" s="105" t="e">
        <f>J1800-J1801</f>
        <v>#DIV/0!</v>
      </c>
    </row>
    <row r="1803" spans="1:10" ht="12.75" customHeight="1" x14ac:dyDescent="0.25">
      <c r="A1803" s="101"/>
      <c r="D1803" s="81"/>
      <c r="E1803" s="81"/>
      <c r="F1803" s="81"/>
      <c r="G1803" s="82"/>
      <c r="H1803" s="83">
        <f>G1802+H1802</f>
        <v>0</v>
      </c>
      <c r="I1803" s="83"/>
      <c r="J1803" s="103"/>
    </row>
    <row r="1804" spans="1:10" ht="12.75" customHeight="1" x14ac:dyDescent="0.25">
      <c r="A1804" s="101"/>
      <c r="B1804" s="79"/>
      <c r="D1804" s="81"/>
      <c r="E1804" s="81"/>
      <c r="F1804" s="81"/>
      <c r="G1804" s="82"/>
      <c r="H1804" s="83"/>
      <c r="I1804" s="83"/>
      <c r="J1804" s="103"/>
    </row>
    <row r="1805" spans="1:10" ht="12.75" customHeight="1" x14ac:dyDescent="0.25">
      <c r="A1805" s="101">
        <v>10</v>
      </c>
      <c r="B1805" s="84" t="s">
        <v>20</v>
      </c>
      <c r="C1805" s="84" t="s">
        <v>21</v>
      </c>
      <c r="D1805" s="85" t="s">
        <v>22</v>
      </c>
      <c r="E1805" s="85" t="s">
        <v>23</v>
      </c>
      <c r="F1805" s="85"/>
      <c r="G1805" s="86" t="s">
        <v>24</v>
      </c>
      <c r="H1805" s="87" t="s">
        <v>25</v>
      </c>
      <c r="I1805" s="87" t="s">
        <v>26</v>
      </c>
      <c r="J1805" s="102"/>
    </row>
    <row r="1806" spans="1:10" ht="12.75" customHeight="1" x14ac:dyDescent="0.25">
      <c r="A1806" s="101"/>
      <c r="B1806" s="80">
        <f>Invoice!B2869</f>
        <v>0</v>
      </c>
      <c r="C1806" s="88">
        <f>Invoice!E2869</f>
        <v>0</v>
      </c>
      <c r="D1806" s="89">
        <f>Invoice!H2869</f>
        <v>0</v>
      </c>
      <c r="E1806" s="81">
        <f t="shared" si="110"/>
        <v>0</v>
      </c>
      <c r="F1806" s="81"/>
      <c r="G1806" s="82">
        <f t="shared" si="111"/>
        <v>0</v>
      </c>
      <c r="H1806" s="83">
        <f t="shared" si="112"/>
        <v>0</v>
      </c>
      <c r="I1806" s="83" t="e">
        <f t="shared" si="113"/>
        <v>#DIV/0!</v>
      </c>
      <c r="J1806" s="103" t="e">
        <f t="shared" si="114"/>
        <v>#DIV/0!</v>
      </c>
    </row>
    <row r="1807" spans="1:10" ht="12.75" customHeight="1" x14ac:dyDescent="0.25">
      <c r="A1807" s="101"/>
      <c r="D1807" s="81"/>
      <c r="E1807" s="81">
        <f>(E1806*Invoice!I2869)+((E1806-(E1806*Invoice!I2869))*Invoice!J2869)</f>
        <v>0</v>
      </c>
      <c r="F1807" s="81"/>
      <c r="G1807" s="90">
        <f>E1807/1.11</f>
        <v>0</v>
      </c>
      <c r="H1807" s="91">
        <f>G1807*11%</f>
        <v>0</v>
      </c>
      <c r="I1807" s="91" t="e">
        <f>G1807/B1806</f>
        <v>#DIV/0!</v>
      </c>
      <c r="J1807" s="104" t="e">
        <f>H1807/B1806</f>
        <v>#DIV/0!</v>
      </c>
    </row>
    <row r="1808" spans="1:10" ht="12.75" customHeight="1" x14ac:dyDescent="0.25">
      <c r="A1808" s="101"/>
      <c r="D1808" s="81" t="s">
        <v>23</v>
      </c>
      <c r="E1808" s="81">
        <f>E1806-E1807</f>
        <v>0</v>
      </c>
      <c r="F1808" s="81"/>
      <c r="G1808" s="82">
        <f>G1806-G1807</f>
        <v>0</v>
      </c>
      <c r="H1808" s="82">
        <f>H1806-H1807</f>
        <v>0</v>
      </c>
      <c r="I1808" s="82" t="e">
        <f>I1806-I1807</f>
        <v>#DIV/0!</v>
      </c>
      <c r="J1808" s="105" t="e">
        <f>J1806-J1807</f>
        <v>#DIV/0!</v>
      </c>
    </row>
    <row r="1809" spans="1:10" ht="12.75" customHeight="1" x14ac:dyDescent="0.25">
      <c r="A1809" s="101"/>
      <c r="D1809" s="81"/>
      <c r="E1809" s="81"/>
      <c r="F1809" s="81"/>
      <c r="G1809" s="82"/>
      <c r="H1809" s="83">
        <f>G1808+H1808</f>
        <v>0</v>
      </c>
      <c r="I1809" s="83"/>
      <c r="J1809" s="103"/>
    </row>
    <row r="1810" spans="1:10" ht="12.75" customHeight="1" x14ac:dyDescent="0.25">
      <c r="A1810" s="101"/>
      <c r="B1810" s="79"/>
      <c r="D1810" s="81"/>
      <c r="E1810" s="81"/>
      <c r="F1810" s="81"/>
      <c r="G1810" s="82"/>
      <c r="H1810" s="83"/>
      <c r="I1810" s="83"/>
      <c r="J1810" s="103"/>
    </row>
    <row r="1811" spans="1:10" ht="12.75" customHeight="1" x14ac:dyDescent="0.25">
      <c r="A1811" s="101">
        <v>11</v>
      </c>
      <c r="B1811" s="84" t="s">
        <v>20</v>
      </c>
      <c r="C1811" s="84" t="s">
        <v>21</v>
      </c>
      <c r="D1811" s="85" t="s">
        <v>22</v>
      </c>
      <c r="E1811" s="85" t="s">
        <v>23</v>
      </c>
      <c r="F1811" s="85"/>
      <c r="G1811" s="86" t="s">
        <v>24</v>
      </c>
      <c r="H1811" s="87" t="s">
        <v>25</v>
      </c>
      <c r="I1811" s="87" t="s">
        <v>26</v>
      </c>
      <c r="J1811" s="102"/>
    </row>
    <row r="1812" spans="1:10" ht="12.75" customHeight="1" x14ac:dyDescent="0.25">
      <c r="A1812" s="101"/>
      <c r="B1812" s="80">
        <f>Invoice!B2870</f>
        <v>0</v>
      </c>
      <c r="C1812" s="88">
        <f>Invoice!E2870</f>
        <v>0</v>
      </c>
      <c r="D1812" s="89">
        <f>Invoice!H2870</f>
        <v>0</v>
      </c>
      <c r="E1812" s="81">
        <f t="shared" si="110"/>
        <v>0</v>
      </c>
      <c r="F1812" s="81"/>
      <c r="G1812" s="82">
        <f t="shared" si="111"/>
        <v>0</v>
      </c>
      <c r="H1812" s="83">
        <f t="shared" si="112"/>
        <v>0</v>
      </c>
      <c r="I1812" s="83" t="e">
        <f t="shared" si="113"/>
        <v>#DIV/0!</v>
      </c>
      <c r="J1812" s="103" t="e">
        <f t="shared" si="114"/>
        <v>#DIV/0!</v>
      </c>
    </row>
    <row r="1813" spans="1:10" ht="12.75" customHeight="1" x14ac:dyDescent="0.25">
      <c r="A1813" s="101"/>
      <c r="D1813" s="81"/>
      <c r="E1813" s="81">
        <f>(E1812*Invoice!I2870)+((E1812-(E1812*Invoice!I2870))*Invoice!J2870)</f>
        <v>0</v>
      </c>
      <c r="F1813" s="81"/>
      <c r="G1813" s="90">
        <f>E1813/1.11</f>
        <v>0</v>
      </c>
      <c r="H1813" s="91">
        <f>G1813*11%</f>
        <v>0</v>
      </c>
      <c r="I1813" s="91" t="e">
        <f>G1813/B1812</f>
        <v>#DIV/0!</v>
      </c>
      <c r="J1813" s="104" t="e">
        <f>H1813/B1812</f>
        <v>#DIV/0!</v>
      </c>
    </row>
    <row r="1814" spans="1:10" ht="12.75" customHeight="1" x14ac:dyDescent="0.25">
      <c r="A1814" s="101"/>
      <c r="D1814" s="81" t="s">
        <v>23</v>
      </c>
      <c r="E1814" s="81">
        <f>E1812-E1813</f>
        <v>0</v>
      </c>
      <c r="F1814" s="81"/>
      <c r="G1814" s="82">
        <f>G1812-G1813</f>
        <v>0</v>
      </c>
      <c r="H1814" s="82">
        <f>H1812-H1813</f>
        <v>0</v>
      </c>
      <c r="I1814" s="82" t="e">
        <f>I1812-I1813</f>
        <v>#DIV/0!</v>
      </c>
      <c r="J1814" s="105" t="e">
        <f>J1812-J1813</f>
        <v>#DIV/0!</v>
      </c>
    </row>
    <row r="1815" spans="1:10" ht="12.75" customHeight="1" x14ac:dyDescent="0.25">
      <c r="A1815" s="101"/>
      <c r="D1815" s="81"/>
      <c r="E1815" s="81"/>
      <c r="F1815" s="81"/>
      <c r="G1815" s="82"/>
      <c r="H1815" s="83">
        <f>G1814+H1814</f>
        <v>0</v>
      </c>
      <c r="I1815" s="83"/>
      <c r="J1815" s="103"/>
    </row>
    <row r="1816" spans="1:10" ht="12.75" customHeight="1" x14ac:dyDescent="0.25">
      <c r="A1816" s="101"/>
      <c r="B1816" s="79"/>
      <c r="D1816" s="81"/>
      <c r="E1816" s="81"/>
      <c r="F1816" s="81"/>
      <c r="G1816" s="82"/>
      <c r="H1816" s="83"/>
      <c r="I1816" s="83"/>
      <c r="J1816" s="103"/>
    </row>
    <row r="1817" spans="1:10" ht="12.75" customHeight="1" x14ac:dyDescent="0.25">
      <c r="A1817" s="101">
        <v>12</v>
      </c>
      <c r="B1817" s="84" t="s">
        <v>20</v>
      </c>
      <c r="C1817" s="84" t="s">
        <v>21</v>
      </c>
      <c r="D1817" s="85" t="s">
        <v>22</v>
      </c>
      <c r="E1817" s="85" t="s">
        <v>23</v>
      </c>
      <c r="F1817" s="85"/>
      <c r="G1817" s="86" t="s">
        <v>24</v>
      </c>
      <c r="H1817" s="87" t="s">
        <v>25</v>
      </c>
      <c r="I1817" s="87" t="s">
        <v>26</v>
      </c>
      <c r="J1817" s="102"/>
    </row>
    <row r="1818" spans="1:10" ht="12.75" customHeight="1" x14ac:dyDescent="0.25">
      <c r="A1818" s="101"/>
      <c r="B1818" s="80">
        <f>Invoice!B2871</f>
        <v>0</v>
      </c>
      <c r="C1818" s="88">
        <f>Invoice!E2871</f>
        <v>0</v>
      </c>
      <c r="D1818" s="89">
        <f>Invoice!H2871</f>
        <v>0</v>
      </c>
      <c r="E1818" s="81">
        <f t="shared" si="110"/>
        <v>0</v>
      </c>
      <c r="F1818" s="81"/>
      <c r="G1818" s="82">
        <f t="shared" si="111"/>
        <v>0</v>
      </c>
      <c r="H1818" s="83">
        <f t="shared" si="112"/>
        <v>0</v>
      </c>
      <c r="I1818" s="83" t="e">
        <f t="shared" si="113"/>
        <v>#DIV/0!</v>
      </c>
      <c r="J1818" s="103" t="e">
        <f t="shared" si="114"/>
        <v>#DIV/0!</v>
      </c>
    </row>
    <row r="1819" spans="1:10" ht="12.75" customHeight="1" x14ac:dyDescent="0.25">
      <c r="A1819" s="101"/>
      <c r="D1819" s="81"/>
      <c r="E1819" s="81">
        <f>(E1818*Invoice!I2871)+((E1818-(E1818*Invoice!I2871))*Invoice!J2871)</f>
        <v>0</v>
      </c>
      <c r="F1819" s="81"/>
      <c r="G1819" s="90">
        <f>E1819/1.11</f>
        <v>0</v>
      </c>
      <c r="H1819" s="91">
        <f>G1819*11%</f>
        <v>0</v>
      </c>
      <c r="I1819" s="91" t="e">
        <f>G1819/B1818</f>
        <v>#DIV/0!</v>
      </c>
      <c r="J1819" s="104" t="e">
        <f>H1819/B1818</f>
        <v>#DIV/0!</v>
      </c>
    </row>
    <row r="1820" spans="1:10" ht="12.75" customHeight="1" x14ac:dyDescent="0.25">
      <c r="A1820" s="101"/>
      <c r="D1820" s="81" t="s">
        <v>23</v>
      </c>
      <c r="E1820" s="81">
        <f>E1818-E1819</f>
        <v>0</v>
      </c>
      <c r="F1820" s="81"/>
      <c r="G1820" s="82">
        <f>G1818-G1819</f>
        <v>0</v>
      </c>
      <c r="H1820" s="82">
        <f>H1818-H1819</f>
        <v>0</v>
      </c>
      <c r="I1820" s="82" t="e">
        <f>I1818-I1819</f>
        <v>#DIV/0!</v>
      </c>
      <c r="J1820" s="105" t="e">
        <f>J1818-J1819</f>
        <v>#DIV/0!</v>
      </c>
    </row>
    <row r="1821" spans="1:10" ht="12.75" customHeight="1" x14ac:dyDescent="0.25">
      <c r="A1821" s="101"/>
      <c r="D1821" s="81"/>
      <c r="E1821" s="81"/>
      <c r="F1821" s="81"/>
      <c r="G1821" s="82"/>
      <c r="H1821" s="83">
        <f>G1820+H1820</f>
        <v>0</v>
      </c>
      <c r="I1821" s="83"/>
      <c r="J1821" s="103"/>
    </row>
    <row r="1822" spans="1:10" ht="12.75" customHeight="1" x14ac:dyDescent="0.25">
      <c r="A1822" s="101"/>
      <c r="B1822" s="79"/>
      <c r="D1822" s="81"/>
      <c r="E1822" s="81"/>
      <c r="F1822" s="81"/>
      <c r="G1822" s="82"/>
      <c r="H1822" s="83"/>
      <c r="I1822" s="83"/>
      <c r="J1822" s="103"/>
    </row>
    <row r="1823" spans="1:10" ht="12.75" customHeight="1" x14ac:dyDescent="0.25">
      <c r="A1823" s="101">
        <v>13</v>
      </c>
      <c r="B1823" s="84" t="s">
        <v>20</v>
      </c>
      <c r="C1823" s="84" t="s">
        <v>21</v>
      </c>
      <c r="D1823" s="85" t="s">
        <v>22</v>
      </c>
      <c r="E1823" s="85" t="s">
        <v>23</v>
      </c>
      <c r="F1823" s="85"/>
      <c r="G1823" s="86" t="s">
        <v>24</v>
      </c>
      <c r="H1823" s="87" t="s">
        <v>25</v>
      </c>
      <c r="I1823" s="87" t="s">
        <v>26</v>
      </c>
      <c r="J1823" s="102"/>
    </row>
    <row r="1824" spans="1:10" ht="12.75" customHeight="1" x14ac:dyDescent="0.25">
      <c r="A1824" s="101"/>
      <c r="B1824" s="80">
        <f>Invoice!B2872</f>
        <v>0</v>
      </c>
      <c r="C1824" s="88">
        <f>Invoice!E2872</f>
        <v>0</v>
      </c>
      <c r="D1824" s="89">
        <f>Invoice!H2872</f>
        <v>0</v>
      </c>
      <c r="E1824" s="81">
        <f t="shared" si="110"/>
        <v>0</v>
      </c>
      <c r="F1824" s="81"/>
      <c r="G1824" s="82">
        <f t="shared" si="111"/>
        <v>0</v>
      </c>
      <c r="H1824" s="83">
        <f t="shared" si="112"/>
        <v>0</v>
      </c>
      <c r="I1824" s="83" t="e">
        <f t="shared" si="113"/>
        <v>#DIV/0!</v>
      </c>
      <c r="J1824" s="103" t="e">
        <f t="shared" si="114"/>
        <v>#DIV/0!</v>
      </c>
    </row>
    <row r="1825" spans="1:10" ht="12.75" customHeight="1" x14ac:dyDescent="0.25">
      <c r="A1825" s="101"/>
      <c r="D1825" s="81"/>
      <c r="E1825" s="81">
        <f>(E1824*Invoice!I2872)+((E1824-(E1824*Invoice!I2872))*Invoice!J2872)</f>
        <v>0</v>
      </c>
      <c r="F1825" s="81"/>
      <c r="G1825" s="90">
        <f>E1825/1.11</f>
        <v>0</v>
      </c>
      <c r="H1825" s="91">
        <f>G1825*11%</f>
        <v>0</v>
      </c>
      <c r="I1825" s="91" t="e">
        <f>G1825/B1824</f>
        <v>#DIV/0!</v>
      </c>
      <c r="J1825" s="104" t="e">
        <f>H1825/B1824</f>
        <v>#DIV/0!</v>
      </c>
    </row>
    <row r="1826" spans="1:10" ht="12.75" customHeight="1" x14ac:dyDescent="0.25">
      <c r="A1826" s="101"/>
      <c r="D1826" s="81" t="s">
        <v>23</v>
      </c>
      <c r="E1826" s="81">
        <f>E1824-E1825</f>
        <v>0</v>
      </c>
      <c r="F1826" s="81"/>
      <c r="G1826" s="82">
        <f>G1824-G1825</f>
        <v>0</v>
      </c>
      <c r="H1826" s="82">
        <f>H1824-H1825</f>
        <v>0</v>
      </c>
      <c r="I1826" s="82" t="e">
        <f>I1824-I1825</f>
        <v>#DIV/0!</v>
      </c>
      <c r="J1826" s="105" t="e">
        <f>J1824-J1825</f>
        <v>#DIV/0!</v>
      </c>
    </row>
    <row r="1827" spans="1:10" ht="12.75" customHeight="1" x14ac:dyDescent="0.25">
      <c r="A1827" s="101"/>
      <c r="D1827" s="81"/>
      <c r="E1827" s="81"/>
      <c r="F1827" s="81"/>
      <c r="G1827" s="82"/>
      <c r="H1827" s="83">
        <f>G1826+H1826</f>
        <v>0</v>
      </c>
      <c r="I1827" s="83"/>
      <c r="J1827" s="103"/>
    </row>
    <row r="1828" spans="1:10" ht="12.75" customHeight="1" x14ac:dyDescent="0.25">
      <c r="A1828" s="101"/>
      <c r="B1828" s="79"/>
      <c r="D1828" s="81"/>
      <c r="E1828" s="81"/>
      <c r="F1828" s="81"/>
      <c r="G1828" s="82"/>
      <c r="H1828" s="83"/>
      <c r="I1828" s="83"/>
      <c r="J1828" s="103"/>
    </row>
    <row r="1829" spans="1:10" ht="12.75" customHeight="1" x14ac:dyDescent="0.25">
      <c r="A1829" s="101">
        <v>14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Invoice!B2873</f>
        <v>0</v>
      </c>
      <c r="C1830" s="88">
        <f>Invoice!E2873</f>
        <v>0</v>
      </c>
      <c r="D1830" s="89">
        <f>Invoice!H2873</f>
        <v>0</v>
      </c>
      <c r="E1830" s="81">
        <f t="shared" si="110"/>
        <v>0</v>
      </c>
      <c r="F1830" s="81"/>
      <c r="G1830" s="82">
        <f t="shared" si="111"/>
        <v>0</v>
      </c>
      <c r="H1830" s="83">
        <f t="shared" si="112"/>
        <v>0</v>
      </c>
      <c r="I1830" s="83" t="e">
        <f t="shared" si="113"/>
        <v>#DIV/0!</v>
      </c>
      <c r="J1830" s="103" t="e">
        <f t="shared" si="114"/>
        <v>#DIV/0!</v>
      </c>
    </row>
    <row r="1831" spans="1:10" ht="12.75" customHeight="1" x14ac:dyDescent="0.25">
      <c r="A1831" s="101"/>
      <c r="D1831" s="81"/>
      <c r="E1831" s="81">
        <f>(E1830*Invoice!I2873)+((E1830-(E1830*Invoice!I2873))*Invoice!J2873)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15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Invoice!B2874</f>
        <v>0</v>
      </c>
      <c r="C1836" s="88">
        <f>Invoice!E2874</f>
        <v>0</v>
      </c>
      <c r="D1836" s="89">
        <f>Invoice!H2874</f>
        <v>0</v>
      </c>
      <c r="E1836" s="81">
        <f t="shared" si="110"/>
        <v>0</v>
      </c>
      <c r="F1836" s="81"/>
      <c r="G1836" s="82">
        <f t="shared" si="111"/>
        <v>0</v>
      </c>
      <c r="H1836" s="83">
        <f t="shared" si="112"/>
        <v>0</v>
      </c>
      <c r="I1836" s="83" t="e">
        <f t="shared" si="113"/>
        <v>#DIV/0!</v>
      </c>
      <c r="J1836" s="103" t="e">
        <f t="shared" si="114"/>
        <v>#DIV/0!</v>
      </c>
    </row>
    <row r="1837" spans="1:10" ht="12.75" customHeight="1" x14ac:dyDescent="0.25">
      <c r="A1837" s="101"/>
      <c r="D1837" s="81"/>
      <c r="E1837" s="81">
        <f>(E1836*Invoice!I2874)+((E1836-(E1836*Invoice!I2874))*Invoice!J2874)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16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Invoice!B2875</f>
        <v>0</v>
      </c>
      <c r="C1842" s="88">
        <f>Invoice!E2875</f>
        <v>0</v>
      </c>
      <c r="D1842" s="89">
        <f>Invoice!H2875</f>
        <v>0</v>
      </c>
      <c r="E1842" s="81">
        <f t="shared" si="110"/>
        <v>0</v>
      </c>
      <c r="F1842" s="81"/>
      <c r="G1842" s="82">
        <f t="shared" si="111"/>
        <v>0</v>
      </c>
      <c r="H1842" s="83">
        <f t="shared" si="112"/>
        <v>0</v>
      </c>
      <c r="I1842" s="83" t="e">
        <f t="shared" si="113"/>
        <v>#DIV/0!</v>
      </c>
      <c r="J1842" s="103" t="e">
        <f t="shared" si="114"/>
        <v>#DIV/0!</v>
      </c>
    </row>
    <row r="1843" spans="1:10" ht="12.75" customHeight="1" x14ac:dyDescent="0.25">
      <c r="A1843" s="101"/>
      <c r="D1843" s="81"/>
      <c r="E1843" s="81">
        <f>(E1842*Invoice!I2875)+((E1842-(E1842*Invoice!I2875))*Invoice!J2875)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C1846" s="88"/>
      <c r="D1846" s="89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6"/>
      <c r="B1847" s="107"/>
      <c r="C1847" s="107"/>
      <c r="D1847" s="107"/>
      <c r="E1847" s="107"/>
      <c r="F1847" s="107"/>
      <c r="G1847" s="108">
        <f>G1754+G1760+G1766+G1772+G1778+G1784+G1790+G1796+G1802+G1808+G1814+G1820+G1826+G1832+G1838+G1844</f>
        <v>1873135.1351351349</v>
      </c>
      <c r="H1847" s="108">
        <f>H1754+H1760+H1766+H1772+H1778+H1784+H1790+H1796+H1802+H1808+H1814+H1820+H1826+H1832+H1838+H1844</f>
        <v>206044.86486486485</v>
      </c>
      <c r="I1847" s="107"/>
      <c r="J1847" s="109">
        <f>H1755+H1761+H1767+H1773+H1779+H1785+H1791+H1797+H1803+H1809+H1815+H1821+H1827+H1833+H1839+H1845</f>
        <v>2079180</v>
      </c>
    </row>
    <row r="1849" spans="1:10" ht="12.75" customHeight="1" x14ac:dyDescent="0.25">
      <c r="A1849" s="94" t="s">
        <v>1</v>
      </c>
      <c r="B1849" s="95">
        <f>Invoice!E2966</f>
        <v>23050027</v>
      </c>
      <c r="C1849" s="96"/>
      <c r="D1849" s="97"/>
      <c r="E1849" s="97"/>
      <c r="F1849" s="97"/>
      <c r="G1849" s="98"/>
      <c r="H1849" s="99"/>
      <c r="I1849" s="99"/>
      <c r="J1849" s="100"/>
    </row>
    <row r="1850" spans="1:10" ht="12.75" customHeight="1" x14ac:dyDescent="0.25">
      <c r="A1850" s="101">
        <v>1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Invoice!B2974</f>
        <v>48</v>
      </c>
      <c r="C1851" s="88" t="str">
        <f>Invoice!E2974</f>
        <v>PUSH PIN KENKO PN-30 TRANSPARAN</v>
      </c>
      <c r="D1851" s="89">
        <f>Invoice!H2974</f>
        <v>33000</v>
      </c>
      <c r="E1851" s="81">
        <f>D1851*B1851</f>
        <v>1584000</v>
      </c>
      <c r="F1851" s="81"/>
      <c r="G1851" s="82">
        <f>E1851/1.11</f>
        <v>1427027.027027027</v>
      </c>
      <c r="H1851" s="83">
        <f>G1851*11%</f>
        <v>156972.97297297296</v>
      </c>
      <c r="I1851" s="83">
        <f>G1851/B1851</f>
        <v>29729.72972972973</v>
      </c>
      <c r="J1851" s="103">
        <f>H1851/B1851</f>
        <v>3270.27027027027</v>
      </c>
    </row>
    <row r="1852" spans="1:10" ht="12.75" customHeight="1" x14ac:dyDescent="0.25">
      <c r="A1852" s="101"/>
      <c r="D1852" s="81"/>
      <c r="E1852" s="81">
        <f>(E1851*Invoice!I2974)+((E1851-(E1851*Invoice!I2974))*Invoice!J2974)</f>
        <v>213840</v>
      </c>
      <c r="F1852" s="81"/>
      <c r="G1852" s="90">
        <f>E1852/1.11</f>
        <v>192648.64864864864</v>
      </c>
      <c r="H1852" s="91">
        <f>G1852*11%</f>
        <v>21191.35135135135</v>
      </c>
      <c r="I1852" s="91">
        <f>G1852/B1851</f>
        <v>4013.5135135135133</v>
      </c>
      <c r="J1852" s="104">
        <f>H1852/B1851</f>
        <v>441.48648648648646</v>
      </c>
    </row>
    <row r="1853" spans="1:10" ht="12.75" customHeight="1" x14ac:dyDescent="0.25">
      <c r="A1853" s="101"/>
      <c r="D1853" s="81" t="s">
        <v>23</v>
      </c>
      <c r="E1853" s="81">
        <f>E1851-E1852</f>
        <v>1370160</v>
      </c>
      <c r="F1853" s="81"/>
      <c r="G1853" s="82">
        <f>G1851-G1852</f>
        <v>1234378.3783783782</v>
      </c>
      <c r="H1853" s="82">
        <f>H1851-H1852</f>
        <v>135781.6216216216</v>
      </c>
      <c r="I1853" s="82">
        <f>I1851-I1852</f>
        <v>25716.216216216217</v>
      </c>
      <c r="J1853" s="105">
        <f>J1851-J1852</f>
        <v>2828.7837837837833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1370159.9999999998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2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Invoice!B2975</f>
        <v>48</v>
      </c>
      <c r="C1857" s="88" t="str">
        <f>Invoice!E2975</f>
        <v>PAPER CLIP WARNA KENKO 3100</v>
      </c>
      <c r="D1857" s="89">
        <f>Invoice!H2975</f>
        <v>41400</v>
      </c>
      <c r="E1857" s="81">
        <f t="shared" ref="E1857:E1941" si="115">D1857*B1857</f>
        <v>1987200</v>
      </c>
      <c r="F1857" s="81"/>
      <c r="G1857" s="82">
        <f t="shared" ref="G1857:G1941" si="116">E1857/1.11</f>
        <v>1790270.2702702701</v>
      </c>
      <c r="H1857" s="83">
        <f t="shared" ref="H1857:H1941" si="117">G1857*11%</f>
        <v>196929.7297297297</v>
      </c>
      <c r="I1857" s="83">
        <f t="shared" ref="I1857:I1941" si="118">G1857/B1857</f>
        <v>37297.297297297293</v>
      </c>
      <c r="J1857" s="103">
        <f t="shared" ref="J1857:J1941" si="119">H1857/B1857</f>
        <v>4102.7027027027025</v>
      </c>
    </row>
    <row r="1858" spans="1:10" ht="12.75" customHeight="1" x14ac:dyDescent="0.25">
      <c r="A1858" s="101"/>
      <c r="D1858" s="81"/>
      <c r="E1858" s="81">
        <f>(E1857*Invoice!I2975)+((E1857-(E1857*Invoice!I2975))*Invoice!J2975)</f>
        <v>268272</v>
      </c>
      <c r="F1858" s="81"/>
      <c r="G1858" s="90">
        <f>E1858/1.11</f>
        <v>241686.48648648648</v>
      </c>
      <c r="H1858" s="91">
        <f>G1858*11%</f>
        <v>26585.513513513513</v>
      </c>
      <c r="I1858" s="91">
        <f>G1858/B1857</f>
        <v>5035.135135135135</v>
      </c>
      <c r="J1858" s="104">
        <f>H1858/B1857</f>
        <v>553.8648648648649</v>
      </c>
    </row>
    <row r="1859" spans="1:10" ht="12.75" customHeight="1" x14ac:dyDescent="0.25">
      <c r="A1859" s="101"/>
      <c r="D1859" s="81" t="s">
        <v>23</v>
      </c>
      <c r="E1859" s="81">
        <f>E1857-E1858</f>
        <v>1718928</v>
      </c>
      <c r="F1859" s="81"/>
      <c r="G1859" s="82">
        <f>G1857-G1858</f>
        <v>1548583.7837837837</v>
      </c>
      <c r="H1859" s="82">
        <f>H1857-H1858</f>
        <v>170344.21621621618</v>
      </c>
      <c r="I1859" s="82">
        <f>I1857-I1858</f>
        <v>32262.16216216216</v>
      </c>
      <c r="J1859" s="105">
        <f>J1857-J1858</f>
        <v>3548.8378378378375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1718927.9999999998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3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Invoice!B2976</f>
        <v>36</v>
      </c>
      <c r="C1863" s="88" t="str">
        <f>Invoice!E2976</f>
        <v>LEM STICK KENKO 8 GR (KECIL) isi 30 pc</v>
      </c>
      <c r="D1863" s="89">
        <f>Invoice!H2976</f>
        <v>66000</v>
      </c>
      <c r="E1863" s="81">
        <f t="shared" si="115"/>
        <v>2376000</v>
      </c>
      <c r="F1863" s="81"/>
      <c r="G1863" s="82">
        <f t="shared" si="116"/>
        <v>2140540.5405405401</v>
      </c>
      <c r="H1863" s="83">
        <f t="shared" si="117"/>
        <v>235459.45945945941</v>
      </c>
      <c r="I1863" s="83">
        <f t="shared" si="118"/>
        <v>59459.459459459445</v>
      </c>
      <c r="J1863" s="103">
        <f t="shared" si="119"/>
        <v>6540.540540540539</v>
      </c>
    </row>
    <row r="1864" spans="1:10" ht="12.75" customHeight="1" x14ac:dyDescent="0.25">
      <c r="A1864" s="101"/>
      <c r="D1864" s="81"/>
      <c r="E1864" s="81">
        <f>(E1863*Invoice!I2976)+((E1863-(E1863*Invoice!I2976))*Invoice!J2976)</f>
        <v>320760</v>
      </c>
      <c r="F1864" s="81"/>
      <c r="G1864" s="90">
        <f>E1864/1.11</f>
        <v>288972.97297297296</v>
      </c>
      <c r="H1864" s="91">
        <f>G1864*11%</f>
        <v>31787.027027027027</v>
      </c>
      <c r="I1864" s="91">
        <f>G1864/B1863</f>
        <v>8027.0270270270266</v>
      </c>
      <c r="J1864" s="104">
        <f>H1864/B1863</f>
        <v>882.97297297297291</v>
      </c>
    </row>
    <row r="1865" spans="1:10" ht="12.75" customHeight="1" x14ac:dyDescent="0.25">
      <c r="A1865" s="101"/>
      <c r="D1865" s="81" t="s">
        <v>23</v>
      </c>
      <c r="E1865" s="81">
        <f>E1863-E1864</f>
        <v>2055240</v>
      </c>
      <c r="F1865" s="81"/>
      <c r="G1865" s="82">
        <f>G1863-G1864</f>
        <v>1851567.5675675671</v>
      </c>
      <c r="H1865" s="82">
        <f>H1863-H1864</f>
        <v>203672.43243243237</v>
      </c>
      <c r="I1865" s="82">
        <f>I1863-I1864</f>
        <v>51432.432432432419</v>
      </c>
      <c r="J1865" s="105">
        <f>J1863-J1864</f>
        <v>5657.5675675675666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2055239.9999999995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4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Invoice!B2977</f>
        <v>36</v>
      </c>
      <c r="C1869" s="88" t="str">
        <f>Invoice!E2977</f>
        <v>LEM STICK KENKO 15 GR (TANGGUNG) isi 20 pc</v>
      </c>
      <c r="D1869" s="89">
        <f>Invoice!H2977</f>
        <v>72000</v>
      </c>
      <c r="E1869" s="81">
        <f t="shared" si="115"/>
        <v>2592000</v>
      </c>
      <c r="F1869" s="81"/>
      <c r="G1869" s="82">
        <f t="shared" si="116"/>
        <v>2335135.1351351351</v>
      </c>
      <c r="H1869" s="83">
        <f t="shared" si="117"/>
        <v>256864.86486486488</v>
      </c>
      <c r="I1869" s="83">
        <f t="shared" si="118"/>
        <v>64864.864864864867</v>
      </c>
      <c r="J1869" s="103">
        <f t="shared" si="119"/>
        <v>7135.1351351351359</v>
      </c>
    </row>
    <row r="1870" spans="1:10" ht="12.75" customHeight="1" x14ac:dyDescent="0.25">
      <c r="A1870" s="101"/>
      <c r="D1870" s="81"/>
      <c r="E1870" s="81">
        <f>(E1869*Invoice!I2977)+((E1869-(E1869*Invoice!I2977))*Invoice!J2977)</f>
        <v>349920</v>
      </c>
      <c r="F1870" s="81"/>
      <c r="G1870" s="90">
        <f>E1870/1.11</f>
        <v>315243.2432432432</v>
      </c>
      <c r="H1870" s="91">
        <f>G1870*11%</f>
        <v>34676.756756756753</v>
      </c>
      <c r="I1870" s="91">
        <f>G1870/B1869</f>
        <v>8756.7567567567548</v>
      </c>
      <c r="J1870" s="104">
        <f>H1870/B1869</f>
        <v>963.24324324324311</v>
      </c>
    </row>
    <row r="1871" spans="1:10" ht="12.75" customHeight="1" x14ac:dyDescent="0.25">
      <c r="A1871" s="101"/>
      <c r="D1871" s="81" t="s">
        <v>23</v>
      </c>
      <c r="E1871" s="81">
        <f>E1869-E1870</f>
        <v>2242080</v>
      </c>
      <c r="F1871" s="81"/>
      <c r="G1871" s="82">
        <f>G1869-G1870</f>
        <v>2019891.8918918921</v>
      </c>
      <c r="H1871" s="82">
        <f>H1869-H1870</f>
        <v>222188.10810810814</v>
      </c>
      <c r="I1871" s="82">
        <f>I1869-I1870</f>
        <v>56108.108108108114</v>
      </c>
      <c r="J1871" s="105">
        <f>J1869-J1870</f>
        <v>6171.8918918918926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2242080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5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Invoice!B2978</f>
        <v>150</v>
      </c>
      <c r="C1875" s="88" t="str">
        <f>Invoice!E2978</f>
        <v>PAPER TRIGONAL CLIP KENKO NO. 1</v>
      </c>
      <c r="D1875" s="89">
        <f>Invoice!H2978</f>
        <v>17000</v>
      </c>
      <c r="E1875" s="81">
        <f t="shared" si="115"/>
        <v>2550000</v>
      </c>
      <c r="F1875" s="81"/>
      <c r="G1875" s="82">
        <f t="shared" si="116"/>
        <v>2297297.297297297</v>
      </c>
      <c r="H1875" s="83">
        <f t="shared" si="117"/>
        <v>252702.70270270266</v>
      </c>
      <c r="I1875" s="83">
        <f t="shared" si="118"/>
        <v>15315.315315315314</v>
      </c>
      <c r="J1875" s="103">
        <f t="shared" si="119"/>
        <v>1684.6846846846845</v>
      </c>
    </row>
    <row r="1876" spans="1:10" ht="12.75" customHeight="1" x14ac:dyDescent="0.25">
      <c r="A1876" s="101"/>
      <c r="D1876" s="81"/>
      <c r="E1876" s="81">
        <f>(E1875*Invoice!I2978)+((E1875-(E1875*Invoice!I2978))*Invoice!J2978)</f>
        <v>344250</v>
      </c>
      <c r="F1876" s="81"/>
      <c r="G1876" s="90">
        <f>E1876/1.11</f>
        <v>310135.13513513509</v>
      </c>
      <c r="H1876" s="91">
        <f>G1876*11%</f>
        <v>34114.86486486486</v>
      </c>
      <c r="I1876" s="91">
        <f>G1876/B1875</f>
        <v>2067.567567567567</v>
      </c>
      <c r="J1876" s="104">
        <f>H1876/B1875</f>
        <v>227.43243243243239</v>
      </c>
    </row>
    <row r="1877" spans="1:10" ht="12.75" customHeight="1" x14ac:dyDescent="0.25">
      <c r="A1877" s="101"/>
      <c r="D1877" s="81" t="s">
        <v>23</v>
      </c>
      <c r="E1877" s="81">
        <f>E1875-E1876</f>
        <v>2205750</v>
      </c>
      <c r="F1877" s="81"/>
      <c r="G1877" s="82">
        <f>G1875-G1876</f>
        <v>1987162.1621621619</v>
      </c>
      <c r="H1877" s="82">
        <f>H1875-H1876</f>
        <v>218587.83783783781</v>
      </c>
      <c r="I1877" s="82">
        <f>I1875-I1876</f>
        <v>13247.747747747748</v>
      </c>
      <c r="J1877" s="105">
        <f>J1875-J1876</f>
        <v>1457.2522522522522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2205749.9999999995</v>
      </c>
      <c r="I1878" s="83"/>
      <c r="J1878" s="103"/>
    </row>
    <row r="1879" spans="1:10" ht="12.75" customHeight="1" x14ac:dyDescent="0.25">
      <c r="A1879" s="101"/>
      <c r="B1879" s="79"/>
      <c r="D1879" s="81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1">
        <v>6</v>
      </c>
      <c r="B1880" s="84" t="s">
        <v>20</v>
      </c>
      <c r="C1880" s="84" t="s">
        <v>21</v>
      </c>
      <c r="D1880" s="85" t="s">
        <v>22</v>
      </c>
      <c r="E1880" s="85" t="s">
        <v>23</v>
      </c>
      <c r="F1880" s="85"/>
      <c r="G1880" s="86" t="s">
        <v>24</v>
      </c>
      <c r="H1880" s="87" t="s">
        <v>25</v>
      </c>
      <c r="I1880" s="87" t="s">
        <v>26</v>
      </c>
      <c r="J1880" s="102"/>
    </row>
    <row r="1881" spans="1:10" ht="12.75" customHeight="1" x14ac:dyDescent="0.25">
      <c r="A1881" s="101"/>
      <c r="B1881" s="80">
        <f>Invoice!B2979</f>
        <v>150</v>
      </c>
      <c r="C1881" s="88" t="str">
        <f>Invoice!E2979</f>
        <v>PAPER TRIGONAL CLIP KENKO NO. 3</v>
      </c>
      <c r="D1881" s="89">
        <f>Invoice!H2979</f>
        <v>16000</v>
      </c>
      <c r="E1881" s="81">
        <f t="shared" si="115"/>
        <v>2400000</v>
      </c>
      <c r="F1881" s="81"/>
      <c r="G1881" s="82">
        <f t="shared" si="116"/>
        <v>2162162.1621621619</v>
      </c>
      <c r="H1881" s="83">
        <f t="shared" si="117"/>
        <v>237837.83783783781</v>
      </c>
      <c r="I1881" s="83">
        <f t="shared" si="118"/>
        <v>14414.414414414412</v>
      </c>
      <c r="J1881" s="103">
        <f t="shared" si="119"/>
        <v>1585.5855855855855</v>
      </c>
    </row>
    <row r="1882" spans="1:10" ht="12.75" customHeight="1" x14ac:dyDescent="0.25">
      <c r="A1882" s="101"/>
      <c r="D1882" s="81"/>
      <c r="E1882" s="81">
        <f>(E1881*Invoice!I2979)+((E1881-(E1881*Invoice!I2979))*Invoice!J2979)</f>
        <v>324000</v>
      </c>
      <c r="F1882" s="81"/>
      <c r="G1882" s="90">
        <f>E1882/1.11</f>
        <v>291891.89189189189</v>
      </c>
      <c r="H1882" s="91">
        <f>G1882*11%</f>
        <v>32108.10810810811</v>
      </c>
      <c r="I1882" s="91">
        <f>G1882/B1881</f>
        <v>1945.9459459459461</v>
      </c>
      <c r="J1882" s="104">
        <f>H1882/B1881</f>
        <v>214.05405405405406</v>
      </c>
    </row>
    <row r="1883" spans="1:10" ht="12.75" customHeight="1" x14ac:dyDescent="0.25">
      <c r="A1883" s="101"/>
      <c r="D1883" s="81" t="s">
        <v>23</v>
      </c>
      <c r="E1883" s="81">
        <f>E1881-E1882</f>
        <v>2076000</v>
      </c>
      <c r="F1883" s="81"/>
      <c r="G1883" s="82">
        <f>G1881-G1882</f>
        <v>1870270.2702702701</v>
      </c>
      <c r="H1883" s="82">
        <f>H1881-H1882</f>
        <v>205729.7297297297</v>
      </c>
      <c r="I1883" s="82">
        <f>I1881-I1882</f>
        <v>12468.468468468465</v>
      </c>
      <c r="J1883" s="105">
        <f>J1881-J1882</f>
        <v>1371.5315315315315</v>
      </c>
    </row>
    <row r="1884" spans="1:10" ht="12.75" customHeight="1" x14ac:dyDescent="0.25">
      <c r="A1884" s="101"/>
      <c r="D1884" s="81"/>
      <c r="E1884" s="81"/>
      <c r="F1884" s="81"/>
      <c r="G1884" s="82"/>
      <c r="H1884" s="83">
        <f>G1883+H1883</f>
        <v>2075999.9999999998</v>
      </c>
      <c r="I1884" s="83"/>
      <c r="J1884" s="103"/>
    </row>
    <row r="1885" spans="1:10" ht="12.75" customHeight="1" x14ac:dyDescent="0.25">
      <c r="A1885" s="101"/>
      <c r="B1885" s="79"/>
      <c r="D1885" s="81"/>
      <c r="E1885" s="81"/>
      <c r="F1885" s="81"/>
      <c r="G1885" s="82"/>
      <c r="H1885" s="83"/>
      <c r="I1885" s="83"/>
      <c r="J1885" s="103"/>
    </row>
    <row r="1886" spans="1:10" ht="12.75" customHeight="1" x14ac:dyDescent="0.25">
      <c r="A1886" s="101">
        <v>7</v>
      </c>
      <c r="B1886" s="84" t="s">
        <v>20</v>
      </c>
      <c r="C1886" s="84" t="s">
        <v>21</v>
      </c>
      <c r="D1886" s="85" t="s">
        <v>22</v>
      </c>
      <c r="E1886" s="85" t="s">
        <v>23</v>
      </c>
      <c r="F1886" s="85"/>
      <c r="G1886" s="86" t="s">
        <v>24</v>
      </c>
      <c r="H1886" s="87" t="s">
        <v>25</v>
      </c>
      <c r="I1886" s="87" t="s">
        <v>26</v>
      </c>
      <c r="J1886" s="102"/>
    </row>
    <row r="1887" spans="1:10" ht="12.75" customHeight="1" x14ac:dyDescent="0.25">
      <c r="A1887" s="101"/>
      <c r="B1887" s="80">
        <f>Invoice!B2980</f>
        <v>40</v>
      </c>
      <c r="C1887" s="88" t="str">
        <f>Invoice!E2980</f>
        <v>PAPER JUMBO CLIP KENKO NO. 5</v>
      </c>
      <c r="D1887" s="89">
        <f>Invoice!H2980</f>
        <v>43000</v>
      </c>
      <c r="E1887" s="81">
        <f t="shared" si="115"/>
        <v>1720000</v>
      </c>
      <c r="F1887" s="81"/>
      <c r="G1887" s="82">
        <f t="shared" si="116"/>
        <v>1549549.5495495494</v>
      </c>
      <c r="H1887" s="83">
        <f t="shared" si="117"/>
        <v>170450.45045045044</v>
      </c>
      <c r="I1887" s="83">
        <f t="shared" si="118"/>
        <v>38738.738738738735</v>
      </c>
      <c r="J1887" s="103">
        <f t="shared" si="119"/>
        <v>4261.2612612612611</v>
      </c>
    </row>
    <row r="1888" spans="1:10" ht="12.75" customHeight="1" x14ac:dyDescent="0.25">
      <c r="A1888" s="101"/>
      <c r="D1888" s="81"/>
      <c r="E1888" s="81">
        <f>(E1887*Invoice!I2980)+((E1887-(E1887*Invoice!I2980))*Invoice!J2980)</f>
        <v>232200.00000000003</v>
      </c>
      <c r="F1888" s="81"/>
      <c r="G1888" s="90">
        <f>E1888/1.11</f>
        <v>209189.1891891892</v>
      </c>
      <c r="H1888" s="91">
        <f>G1888*11%</f>
        <v>23010.810810810814</v>
      </c>
      <c r="I1888" s="91">
        <f>G1888/B1887</f>
        <v>5229.72972972973</v>
      </c>
      <c r="J1888" s="104">
        <f>H1888/B1887</f>
        <v>575.27027027027032</v>
      </c>
    </row>
    <row r="1889" spans="1:10" ht="12.75" customHeight="1" x14ac:dyDescent="0.25">
      <c r="A1889" s="101"/>
      <c r="D1889" s="81" t="s">
        <v>23</v>
      </c>
      <c r="E1889" s="81">
        <f>E1887-E1888</f>
        <v>1487800</v>
      </c>
      <c r="F1889" s="81"/>
      <c r="G1889" s="82">
        <f>G1887-G1888</f>
        <v>1340360.3603603602</v>
      </c>
      <c r="H1889" s="82">
        <f>H1887-H1888</f>
        <v>147439.63963963964</v>
      </c>
      <c r="I1889" s="82">
        <f>I1887-I1888</f>
        <v>33509.009009009009</v>
      </c>
      <c r="J1889" s="105">
        <f>J1887-J1888</f>
        <v>3685.9909909909907</v>
      </c>
    </row>
    <row r="1890" spans="1:10" ht="12.75" customHeight="1" x14ac:dyDescent="0.25">
      <c r="A1890" s="101"/>
      <c r="D1890" s="81"/>
      <c r="E1890" s="81"/>
      <c r="F1890" s="81"/>
      <c r="G1890" s="82"/>
      <c r="H1890" s="83">
        <f>G1889+H1889</f>
        <v>1487800</v>
      </c>
      <c r="I1890" s="83"/>
      <c r="J1890" s="103"/>
    </row>
    <row r="1891" spans="1:10" ht="12.75" customHeight="1" x14ac:dyDescent="0.25">
      <c r="A1891" s="101"/>
      <c r="B1891" s="79"/>
      <c r="D1891" s="81"/>
      <c r="E1891" s="81"/>
      <c r="F1891" s="81"/>
      <c r="G1891" s="82"/>
      <c r="H1891" s="83"/>
      <c r="I1891" s="83"/>
      <c r="J1891" s="103"/>
    </row>
    <row r="1892" spans="1:10" ht="12.75" customHeight="1" x14ac:dyDescent="0.25">
      <c r="A1892" s="101">
        <v>8</v>
      </c>
      <c r="B1892" s="84" t="s">
        <v>20</v>
      </c>
      <c r="C1892" s="84" t="s">
        <v>21</v>
      </c>
      <c r="D1892" s="85" t="s">
        <v>22</v>
      </c>
      <c r="E1892" s="85" t="s">
        <v>23</v>
      </c>
      <c r="F1892" s="85"/>
      <c r="G1892" s="86" t="s">
        <v>24</v>
      </c>
      <c r="H1892" s="87" t="s">
        <v>25</v>
      </c>
      <c r="I1892" s="87" t="s">
        <v>26</v>
      </c>
      <c r="J1892" s="102"/>
    </row>
    <row r="1893" spans="1:10" ht="12.75" customHeight="1" x14ac:dyDescent="0.25">
      <c r="A1893" s="101"/>
      <c r="B1893" s="80">
        <f>Invoice!B2981</f>
        <v>50</v>
      </c>
      <c r="C1893" s="88" t="str">
        <f>Invoice!E2981</f>
        <v>STIP / PENGHAPUS KENKO ERW-20SQ PUTIH</v>
      </c>
      <c r="D1893" s="89">
        <f>Invoice!H2981</f>
        <v>30000</v>
      </c>
      <c r="E1893" s="81">
        <f t="shared" si="115"/>
        <v>1500000</v>
      </c>
      <c r="F1893" s="81"/>
      <c r="G1893" s="82">
        <f t="shared" si="116"/>
        <v>1351351.3513513512</v>
      </c>
      <c r="H1893" s="83">
        <f t="shared" si="117"/>
        <v>148648.64864864864</v>
      </c>
      <c r="I1893" s="83">
        <f t="shared" si="118"/>
        <v>27027.027027027027</v>
      </c>
      <c r="J1893" s="103">
        <f t="shared" si="119"/>
        <v>2972.9729729729729</v>
      </c>
    </row>
    <row r="1894" spans="1:10" ht="12.75" customHeight="1" x14ac:dyDescent="0.25">
      <c r="A1894" s="101"/>
      <c r="D1894" s="81"/>
      <c r="E1894" s="81">
        <f>(E1893*Invoice!I2981)+((E1893-(E1893*Invoice!I2981))*Invoice!J2981)</f>
        <v>202500</v>
      </c>
      <c r="F1894" s="81"/>
      <c r="G1894" s="90">
        <f>E1894/1.11</f>
        <v>182432.43243243243</v>
      </c>
      <c r="H1894" s="91">
        <f>G1894*11%</f>
        <v>20067.567567567567</v>
      </c>
      <c r="I1894" s="91">
        <f>G1894/B1893</f>
        <v>3648.6486486486483</v>
      </c>
      <c r="J1894" s="104">
        <f>H1894/B1893</f>
        <v>401.35135135135135</v>
      </c>
    </row>
    <row r="1895" spans="1:10" ht="12.75" customHeight="1" x14ac:dyDescent="0.25">
      <c r="A1895" s="101"/>
      <c r="D1895" s="81" t="s">
        <v>23</v>
      </c>
      <c r="E1895" s="81">
        <f>E1893-E1894</f>
        <v>1297500</v>
      </c>
      <c r="F1895" s="81"/>
      <c r="G1895" s="82">
        <f>G1893-G1894</f>
        <v>1168918.9189189188</v>
      </c>
      <c r="H1895" s="82">
        <f>H1893-H1894</f>
        <v>128581.08108108107</v>
      </c>
      <c r="I1895" s="82">
        <f>I1893-I1894</f>
        <v>23378.37837837838</v>
      </c>
      <c r="J1895" s="105">
        <f>J1893-J1894</f>
        <v>2571.6216216216217</v>
      </c>
    </row>
    <row r="1896" spans="1:10" ht="12.75" customHeight="1" x14ac:dyDescent="0.25">
      <c r="A1896" s="101"/>
      <c r="D1896" s="81"/>
      <c r="E1896" s="81"/>
      <c r="F1896" s="81"/>
      <c r="G1896" s="82"/>
      <c r="H1896" s="83">
        <f>G1895+H1895</f>
        <v>1297500</v>
      </c>
      <c r="I1896" s="83"/>
      <c r="J1896" s="103"/>
    </row>
    <row r="1897" spans="1:10" ht="12.75" customHeight="1" x14ac:dyDescent="0.25">
      <c r="A1897" s="101"/>
      <c r="B1897" s="79"/>
      <c r="D1897" s="81"/>
      <c r="E1897" s="81"/>
      <c r="F1897" s="81"/>
      <c r="G1897" s="82"/>
      <c r="H1897" s="83"/>
      <c r="I1897" s="83"/>
      <c r="J1897" s="103"/>
    </row>
    <row r="1898" spans="1:10" ht="12.75" customHeight="1" x14ac:dyDescent="0.25">
      <c r="A1898" s="101">
        <v>9</v>
      </c>
      <c r="B1898" s="84" t="s">
        <v>20</v>
      </c>
      <c r="C1898" s="84" t="s">
        <v>21</v>
      </c>
      <c r="D1898" s="85" t="s">
        <v>22</v>
      </c>
      <c r="E1898" s="85" t="s">
        <v>23</v>
      </c>
      <c r="F1898" s="85"/>
      <c r="G1898" s="86" t="s">
        <v>24</v>
      </c>
      <c r="H1898" s="87" t="s">
        <v>25</v>
      </c>
      <c r="I1898" s="87" t="s">
        <v>26</v>
      </c>
      <c r="J1898" s="102"/>
    </row>
    <row r="1899" spans="1:10" ht="12.75" customHeight="1" x14ac:dyDescent="0.25">
      <c r="A1899" s="101"/>
      <c r="B1899" s="80">
        <f>Invoice!B2982</f>
        <v>100</v>
      </c>
      <c r="C1899" s="88" t="str">
        <f>Invoice!E2982</f>
        <v>STIP / PENGHAPUS KENKO ERW-40SQ PUTIH</v>
      </c>
      <c r="D1899" s="89">
        <f>Invoice!H2982</f>
        <v>27500</v>
      </c>
      <c r="E1899" s="81">
        <f t="shared" si="115"/>
        <v>2750000</v>
      </c>
      <c r="F1899" s="81"/>
      <c r="G1899" s="82">
        <f t="shared" si="116"/>
        <v>2477477.4774774774</v>
      </c>
      <c r="H1899" s="83">
        <f t="shared" si="117"/>
        <v>272522.52252252254</v>
      </c>
      <c r="I1899" s="83">
        <f t="shared" si="118"/>
        <v>24774.774774774774</v>
      </c>
      <c r="J1899" s="103">
        <f t="shared" si="119"/>
        <v>2725.2252252252256</v>
      </c>
    </row>
    <row r="1900" spans="1:10" ht="12.75" customHeight="1" x14ac:dyDescent="0.25">
      <c r="A1900" s="101"/>
      <c r="D1900" s="81"/>
      <c r="E1900" s="81">
        <f>(E1899*Invoice!I2982)+((E1899-(E1899*Invoice!I2982))*Invoice!J2982)</f>
        <v>371250</v>
      </c>
      <c r="F1900" s="81"/>
      <c r="G1900" s="90">
        <f>E1900/1.11</f>
        <v>334459.45945945941</v>
      </c>
      <c r="H1900" s="91">
        <f>G1900*11%</f>
        <v>36790.540540540533</v>
      </c>
      <c r="I1900" s="91">
        <f>G1900/B1899</f>
        <v>3344.5945945945941</v>
      </c>
      <c r="J1900" s="104">
        <f>H1900/B1899</f>
        <v>367.9054054054053</v>
      </c>
    </row>
    <row r="1901" spans="1:10" ht="12.75" customHeight="1" x14ac:dyDescent="0.25">
      <c r="A1901" s="101"/>
      <c r="D1901" s="81" t="s">
        <v>23</v>
      </c>
      <c r="E1901" s="81">
        <f>E1899-E1900</f>
        <v>2378750</v>
      </c>
      <c r="F1901" s="81"/>
      <c r="G1901" s="82">
        <f>G1899-G1900</f>
        <v>2143018.018018018</v>
      </c>
      <c r="H1901" s="82">
        <f>H1899-H1900</f>
        <v>235731.98198198201</v>
      </c>
      <c r="I1901" s="82">
        <f>I1899-I1900</f>
        <v>21430.180180180181</v>
      </c>
      <c r="J1901" s="105">
        <f>J1899-J1900</f>
        <v>2357.3198198198202</v>
      </c>
    </row>
    <row r="1902" spans="1:10" ht="12.75" customHeight="1" x14ac:dyDescent="0.25">
      <c r="A1902" s="101"/>
      <c r="D1902" s="81"/>
      <c r="E1902" s="81"/>
      <c r="F1902" s="81"/>
      <c r="G1902" s="82"/>
      <c r="H1902" s="83">
        <f>G1901+H1901</f>
        <v>2378750</v>
      </c>
      <c r="I1902" s="83"/>
      <c r="J1902" s="103"/>
    </row>
    <row r="1903" spans="1:10" ht="12.75" customHeight="1" x14ac:dyDescent="0.25">
      <c r="A1903" s="101"/>
      <c r="B1903" s="79"/>
      <c r="D1903" s="81"/>
      <c r="E1903" s="81"/>
      <c r="F1903" s="81"/>
      <c r="G1903" s="82"/>
      <c r="H1903" s="83"/>
      <c r="I1903" s="83"/>
      <c r="J1903" s="103"/>
    </row>
    <row r="1904" spans="1:10" ht="12.75" customHeight="1" x14ac:dyDescent="0.25">
      <c r="A1904" s="101">
        <v>10</v>
      </c>
      <c r="B1904" s="84" t="s">
        <v>20</v>
      </c>
      <c r="C1904" s="84" t="s">
        <v>21</v>
      </c>
      <c r="D1904" s="85" t="s">
        <v>22</v>
      </c>
      <c r="E1904" s="85" t="s">
        <v>23</v>
      </c>
      <c r="F1904" s="85"/>
      <c r="G1904" s="86" t="s">
        <v>24</v>
      </c>
      <c r="H1904" s="87" t="s">
        <v>25</v>
      </c>
      <c r="I1904" s="87" t="s">
        <v>26</v>
      </c>
      <c r="J1904" s="102"/>
    </row>
    <row r="1905" spans="1:10" ht="12.75" customHeight="1" x14ac:dyDescent="0.25">
      <c r="A1905" s="101"/>
      <c r="B1905" s="80">
        <f>Invoice!B2983</f>
        <v>576</v>
      </c>
      <c r="C1905" s="88" t="str">
        <f>Invoice!E2983</f>
        <v>GEL PEN KENKO EASY GEL</v>
      </c>
      <c r="D1905" s="89">
        <f>Invoice!H2983</f>
        <v>26100</v>
      </c>
      <c r="E1905" s="81">
        <f t="shared" si="115"/>
        <v>15033600</v>
      </c>
      <c r="F1905" s="81"/>
      <c r="G1905" s="82">
        <f t="shared" si="116"/>
        <v>13543783.783783782</v>
      </c>
      <c r="H1905" s="83">
        <f t="shared" si="117"/>
        <v>1489816.2162162161</v>
      </c>
      <c r="I1905" s="83">
        <f t="shared" si="118"/>
        <v>23513.51351351351</v>
      </c>
      <c r="J1905" s="103">
        <f t="shared" si="119"/>
        <v>2586.4864864864862</v>
      </c>
    </row>
    <row r="1906" spans="1:10" ht="12.75" customHeight="1" x14ac:dyDescent="0.25">
      <c r="A1906" s="101"/>
      <c r="D1906" s="81"/>
      <c r="E1906" s="81">
        <f>(E1905*Invoice!I2983)+((E1905-(E1905*Invoice!I2983))*Invoice!J2983)</f>
        <v>2029536.0000000002</v>
      </c>
      <c r="F1906" s="81"/>
      <c r="G1906" s="90">
        <f>E1906/1.11</f>
        <v>1828410.8108108109</v>
      </c>
      <c r="H1906" s="91">
        <f>G1906*11%</f>
        <v>201125.1891891892</v>
      </c>
      <c r="I1906" s="91">
        <f>G1906/B1905</f>
        <v>3174.3243243243246</v>
      </c>
      <c r="J1906" s="104">
        <f>H1906/B1905</f>
        <v>349.17567567567568</v>
      </c>
    </row>
    <row r="1907" spans="1:10" ht="12.75" customHeight="1" x14ac:dyDescent="0.25">
      <c r="A1907" s="101"/>
      <c r="D1907" s="81" t="s">
        <v>23</v>
      </c>
      <c r="E1907" s="81">
        <f>E1905-E1906</f>
        <v>13004064</v>
      </c>
      <c r="F1907" s="81"/>
      <c r="G1907" s="82">
        <f>G1905-G1906</f>
        <v>11715372.97297297</v>
      </c>
      <c r="H1907" s="82">
        <f>H1905-H1906</f>
        <v>1288691.027027027</v>
      </c>
      <c r="I1907" s="82">
        <f>I1905-I1906</f>
        <v>20339.189189189186</v>
      </c>
      <c r="J1907" s="105">
        <f>J1905-J1906</f>
        <v>2237.3108108108104</v>
      </c>
    </row>
    <row r="1908" spans="1:10" ht="12.75" customHeight="1" x14ac:dyDescent="0.25">
      <c r="A1908" s="101"/>
      <c r="D1908" s="81"/>
      <c r="E1908" s="81"/>
      <c r="F1908" s="81"/>
      <c r="G1908" s="82"/>
      <c r="H1908" s="83">
        <f>G1907+H1907</f>
        <v>13004063.999999998</v>
      </c>
      <c r="I1908" s="83"/>
      <c r="J1908" s="103"/>
    </row>
    <row r="1909" spans="1:10" ht="12.75" customHeight="1" x14ac:dyDescent="0.25">
      <c r="A1909" s="101"/>
      <c r="B1909" s="79"/>
      <c r="D1909" s="81"/>
      <c r="E1909" s="81"/>
      <c r="F1909" s="81"/>
      <c r="G1909" s="82"/>
      <c r="H1909" s="83"/>
      <c r="I1909" s="83"/>
      <c r="J1909" s="103"/>
    </row>
    <row r="1910" spans="1:10" ht="12.75" customHeight="1" x14ac:dyDescent="0.25">
      <c r="A1910" s="101">
        <v>11</v>
      </c>
      <c r="B1910" s="84" t="s">
        <v>20</v>
      </c>
      <c r="C1910" s="84" t="s">
        <v>21</v>
      </c>
      <c r="D1910" s="85" t="s">
        <v>22</v>
      </c>
      <c r="E1910" s="85" t="s">
        <v>23</v>
      </c>
      <c r="F1910" s="85"/>
      <c r="G1910" s="86" t="s">
        <v>24</v>
      </c>
      <c r="H1910" s="87" t="s">
        <v>25</v>
      </c>
      <c r="I1910" s="87" t="s">
        <v>26</v>
      </c>
      <c r="J1910" s="102"/>
    </row>
    <row r="1911" spans="1:10" ht="12.75" customHeight="1" x14ac:dyDescent="0.25">
      <c r="A1911" s="101"/>
      <c r="B1911" s="80">
        <f>Invoice!B2984</f>
        <v>0</v>
      </c>
      <c r="C1911" s="88">
        <f>Invoice!E2984</f>
        <v>0</v>
      </c>
      <c r="D1911" s="89">
        <f>Invoice!H2984</f>
        <v>0</v>
      </c>
      <c r="E1911" s="81">
        <f t="shared" si="115"/>
        <v>0</v>
      </c>
      <c r="F1911" s="81"/>
      <c r="G1911" s="82">
        <f t="shared" si="116"/>
        <v>0</v>
      </c>
      <c r="H1911" s="83">
        <f t="shared" si="117"/>
        <v>0</v>
      </c>
      <c r="I1911" s="83" t="e">
        <f t="shared" si="118"/>
        <v>#DIV/0!</v>
      </c>
      <c r="J1911" s="103" t="e">
        <f t="shared" si="119"/>
        <v>#DIV/0!</v>
      </c>
    </row>
    <row r="1912" spans="1:10" ht="12.75" customHeight="1" x14ac:dyDescent="0.25">
      <c r="A1912" s="101"/>
      <c r="D1912" s="81"/>
      <c r="E1912" s="81">
        <f>(E1911*Invoice!I2984)+((E1911-(E1911*Invoice!I2984))*Invoice!J2984)</f>
        <v>0</v>
      </c>
      <c r="F1912" s="81"/>
      <c r="G1912" s="90">
        <f>E1912/1.11</f>
        <v>0</v>
      </c>
      <c r="H1912" s="91">
        <f>G1912*11%</f>
        <v>0</v>
      </c>
      <c r="I1912" s="91" t="e">
        <f>G1912/B1911</f>
        <v>#DIV/0!</v>
      </c>
      <c r="J1912" s="104" t="e">
        <f>H1912/B1911</f>
        <v>#DIV/0!</v>
      </c>
    </row>
    <row r="1913" spans="1:10" ht="12.75" customHeight="1" x14ac:dyDescent="0.25">
      <c r="A1913" s="101"/>
      <c r="D1913" s="81" t="s">
        <v>23</v>
      </c>
      <c r="E1913" s="81">
        <f>E1911-E1912</f>
        <v>0</v>
      </c>
      <c r="F1913" s="81"/>
      <c r="G1913" s="82">
        <f>G1911-G1912</f>
        <v>0</v>
      </c>
      <c r="H1913" s="82">
        <f>H1911-H1912</f>
        <v>0</v>
      </c>
      <c r="I1913" s="82" t="e">
        <f>I1911-I1912</f>
        <v>#DIV/0!</v>
      </c>
      <c r="J1913" s="105" t="e">
        <f>J1911-J1912</f>
        <v>#DIV/0!</v>
      </c>
    </row>
    <row r="1914" spans="1:10" ht="12.75" customHeight="1" x14ac:dyDescent="0.25">
      <c r="A1914" s="101"/>
      <c r="D1914" s="81"/>
      <c r="E1914" s="81"/>
      <c r="F1914" s="81"/>
      <c r="G1914" s="82"/>
      <c r="H1914" s="83">
        <f>G1913+H1913</f>
        <v>0</v>
      </c>
      <c r="I1914" s="83"/>
      <c r="J1914" s="103"/>
    </row>
    <row r="1915" spans="1:10" ht="12.75" customHeight="1" x14ac:dyDescent="0.25">
      <c r="A1915" s="101"/>
      <c r="B1915" s="79"/>
      <c r="D1915" s="81"/>
      <c r="E1915" s="81"/>
      <c r="F1915" s="81"/>
      <c r="G1915" s="82"/>
      <c r="H1915" s="83"/>
      <c r="I1915" s="83"/>
      <c r="J1915" s="103"/>
    </row>
    <row r="1916" spans="1:10" ht="12.75" customHeight="1" x14ac:dyDescent="0.25">
      <c r="A1916" s="101">
        <v>12</v>
      </c>
      <c r="B1916" s="84" t="s">
        <v>20</v>
      </c>
      <c r="C1916" s="84" t="s">
        <v>21</v>
      </c>
      <c r="D1916" s="85" t="s">
        <v>22</v>
      </c>
      <c r="E1916" s="85" t="s">
        <v>23</v>
      </c>
      <c r="F1916" s="85"/>
      <c r="G1916" s="86" t="s">
        <v>24</v>
      </c>
      <c r="H1916" s="87" t="s">
        <v>25</v>
      </c>
      <c r="I1916" s="87" t="s">
        <v>26</v>
      </c>
      <c r="J1916" s="102"/>
    </row>
    <row r="1917" spans="1:10" ht="12.75" customHeight="1" x14ac:dyDescent="0.25">
      <c r="A1917" s="101"/>
      <c r="B1917" s="80">
        <f>Invoice!B2985</f>
        <v>0</v>
      </c>
      <c r="C1917" s="88">
        <f>Invoice!E2985</f>
        <v>0</v>
      </c>
      <c r="D1917" s="89">
        <f>Invoice!H2985</f>
        <v>0</v>
      </c>
      <c r="E1917" s="81">
        <f t="shared" si="115"/>
        <v>0</v>
      </c>
      <c r="F1917" s="81"/>
      <c r="G1917" s="82">
        <f t="shared" si="116"/>
        <v>0</v>
      </c>
      <c r="H1917" s="83">
        <f t="shared" si="117"/>
        <v>0</v>
      </c>
      <c r="I1917" s="83" t="e">
        <f t="shared" si="118"/>
        <v>#DIV/0!</v>
      </c>
      <c r="J1917" s="103" t="e">
        <f t="shared" si="119"/>
        <v>#DIV/0!</v>
      </c>
    </row>
    <row r="1918" spans="1:10" ht="12.75" customHeight="1" x14ac:dyDescent="0.25">
      <c r="A1918" s="101"/>
      <c r="D1918" s="81"/>
      <c r="E1918" s="81">
        <f>(E1917*Invoice!I2985)+((E1917-(E1917*Invoice!I2985))*Invoice!J2985)</f>
        <v>0</v>
      </c>
      <c r="F1918" s="81"/>
      <c r="G1918" s="90">
        <f>E1918/1.11</f>
        <v>0</v>
      </c>
      <c r="H1918" s="91">
        <f>G1918*11%</f>
        <v>0</v>
      </c>
      <c r="I1918" s="91" t="e">
        <f>G1918/B1917</f>
        <v>#DIV/0!</v>
      </c>
      <c r="J1918" s="104" t="e">
        <f>H1918/B1917</f>
        <v>#DIV/0!</v>
      </c>
    </row>
    <row r="1919" spans="1:10" ht="12.75" customHeight="1" x14ac:dyDescent="0.25">
      <c r="A1919" s="101"/>
      <c r="D1919" s="81" t="s">
        <v>23</v>
      </c>
      <c r="E1919" s="81">
        <f>E1917-E1918</f>
        <v>0</v>
      </c>
      <c r="F1919" s="81"/>
      <c r="G1919" s="82">
        <f>G1917-G1918</f>
        <v>0</v>
      </c>
      <c r="H1919" s="82">
        <f>H1917-H1918</f>
        <v>0</v>
      </c>
      <c r="I1919" s="82" t="e">
        <f>I1917-I1918</f>
        <v>#DIV/0!</v>
      </c>
      <c r="J1919" s="105" t="e">
        <f>J1917-J1918</f>
        <v>#DIV/0!</v>
      </c>
    </row>
    <row r="1920" spans="1:10" ht="12.75" customHeight="1" x14ac:dyDescent="0.25">
      <c r="A1920" s="101"/>
      <c r="D1920" s="81"/>
      <c r="E1920" s="81"/>
      <c r="F1920" s="81"/>
      <c r="G1920" s="82"/>
      <c r="H1920" s="83">
        <f>G1919+H1919</f>
        <v>0</v>
      </c>
      <c r="I1920" s="83"/>
      <c r="J1920" s="103"/>
    </row>
    <row r="1921" spans="1:10" ht="12.75" customHeight="1" x14ac:dyDescent="0.25">
      <c r="A1921" s="101"/>
      <c r="B1921" s="79"/>
      <c r="D1921" s="81"/>
      <c r="E1921" s="81"/>
      <c r="F1921" s="81"/>
      <c r="G1921" s="82"/>
      <c r="H1921" s="83"/>
      <c r="I1921" s="83"/>
      <c r="J1921" s="103"/>
    </row>
    <row r="1922" spans="1:10" ht="12.75" customHeight="1" x14ac:dyDescent="0.25">
      <c r="A1922" s="101">
        <v>13</v>
      </c>
      <c r="B1922" s="84" t="s">
        <v>20</v>
      </c>
      <c r="C1922" s="84" t="s">
        <v>21</v>
      </c>
      <c r="D1922" s="85" t="s">
        <v>22</v>
      </c>
      <c r="E1922" s="85" t="s">
        <v>23</v>
      </c>
      <c r="F1922" s="85"/>
      <c r="G1922" s="86" t="s">
        <v>24</v>
      </c>
      <c r="H1922" s="87" t="s">
        <v>25</v>
      </c>
      <c r="I1922" s="87" t="s">
        <v>26</v>
      </c>
      <c r="J1922" s="102"/>
    </row>
    <row r="1923" spans="1:10" ht="12.75" customHeight="1" x14ac:dyDescent="0.25">
      <c r="A1923" s="101"/>
      <c r="B1923" s="80">
        <f>Invoice!B2986</f>
        <v>0</v>
      </c>
      <c r="C1923" s="88">
        <f>Invoice!E2986</f>
        <v>0</v>
      </c>
      <c r="D1923" s="89">
        <f>Invoice!H2986</f>
        <v>0</v>
      </c>
      <c r="E1923" s="81">
        <f t="shared" si="115"/>
        <v>0</v>
      </c>
      <c r="F1923" s="81"/>
      <c r="G1923" s="82">
        <f t="shared" si="116"/>
        <v>0</v>
      </c>
      <c r="H1923" s="83">
        <f t="shared" si="117"/>
        <v>0</v>
      </c>
      <c r="I1923" s="83" t="e">
        <f t="shared" si="118"/>
        <v>#DIV/0!</v>
      </c>
      <c r="J1923" s="103" t="e">
        <f t="shared" si="119"/>
        <v>#DIV/0!</v>
      </c>
    </row>
    <row r="1924" spans="1:10" ht="12.75" customHeight="1" x14ac:dyDescent="0.25">
      <c r="A1924" s="101"/>
      <c r="D1924" s="81"/>
      <c r="E1924" s="81">
        <f>(E1923*Invoice!I2986)+((E1923-(E1923*Invoice!I2986))*Invoice!J2986)</f>
        <v>0</v>
      </c>
      <c r="F1924" s="81"/>
      <c r="G1924" s="90">
        <f>E1924/1.11</f>
        <v>0</v>
      </c>
      <c r="H1924" s="91">
        <f>G1924*11%</f>
        <v>0</v>
      </c>
      <c r="I1924" s="91" t="e">
        <f>G1924/B1923</f>
        <v>#DIV/0!</v>
      </c>
      <c r="J1924" s="104" t="e">
        <f>H1924/B1923</f>
        <v>#DIV/0!</v>
      </c>
    </row>
    <row r="1925" spans="1:10" ht="12.75" customHeight="1" x14ac:dyDescent="0.25">
      <c r="A1925" s="101"/>
      <c r="D1925" s="81" t="s">
        <v>23</v>
      </c>
      <c r="E1925" s="81">
        <f>E1923-E1924</f>
        <v>0</v>
      </c>
      <c r="F1925" s="81"/>
      <c r="G1925" s="82">
        <f>G1923-G1924</f>
        <v>0</v>
      </c>
      <c r="H1925" s="82">
        <f>H1923-H1924</f>
        <v>0</v>
      </c>
      <c r="I1925" s="82" t="e">
        <f>I1923-I1924</f>
        <v>#DIV/0!</v>
      </c>
      <c r="J1925" s="105" t="e">
        <f>J1923-J1924</f>
        <v>#DIV/0!</v>
      </c>
    </row>
    <row r="1926" spans="1:10" ht="12.75" customHeight="1" x14ac:dyDescent="0.25">
      <c r="A1926" s="101"/>
      <c r="D1926" s="81"/>
      <c r="E1926" s="81"/>
      <c r="F1926" s="81"/>
      <c r="G1926" s="82"/>
      <c r="H1926" s="83">
        <f>G1925+H1925</f>
        <v>0</v>
      </c>
      <c r="I1926" s="83"/>
      <c r="J1926" s="103"/>
    </row>
    <row r="1927" spans="1:10" ht="12.75" customHeight="1" x14ac:dyDescent="0.25">
      <c r="A1927" s="101"/>
      <c r="B1927" s="79"/>
      <c r="D1927" s="81"/>
      <c r="E1927" s="81"/>
      <c r="F1927" s="81"/>
      <c r="G1927" s="82"/>
      <c r="H1927" s="83"/>
      <c r="I1927" s="83"/>
      <c r="J1927" s="103"/>
    </row>
    <row r="1928" spans="1:10" ht="12.75" customHeight="1" x14ac:dyDescent="0.25">
      <c r="A1928" s="101">
        <v>14</v>
      </c>
      <c r="B1928" s="84" t="s">
        <v>20</v>
      </c>
      <c r="C1928" s="84" t="s">
        <v>21</v>
      </c>
      <c r="D1928" s="85" t="s">
        <v>22</v>
      </c>
      <c r="E1928" s="85" t="s">
        <v>23</v>
      </c>
      <c r="F1928" s="85"/>
      <c r="G1928" s="86" t="s">
        <v>24</v>
      </c>
      <c r="H1928" s="87" t="s">
        <v>25</v>
      </c>
      <c r="I1928" s="87" t="s">
        <v>26</v>
      </c>
      <c r="J1928" s="102"/>
    </row>
    <row r="1929" spans="1:10" ht="12.75" customHeight="1" x14ac:dyDescent="0.25">
      <c r="A1929" s="101"/>
      <c r="B1929" s="80">
        <f>Invoice!B2987</f>
        <v>0</v>
      </c>
      <c r="C1929" s="88">
        <f>Invoice!E2987</f>
        <v>0</v>
      </c>
      <c r="D1929" s="89">
        <f>Invoice!H2987</f>
        <v>0</v>
      </c>
      <c r="E1929" s="81">
        <f t="shared" si="115"/>
        <v>0</v>
      </c>
      <c r="F1929" s="81"/>
      <c r="G1929" s="82">
        <f t="shared" si="116"/>
        <v>0</v>
      </c>
      <c r="H1929" s="83">
        <f t="shared" si="117"/>
        <v>0</v>
      </c>
      <c r="I1929" s="83" t="e">
        <f t="shared" si="118"/>
        <v>#DIV/0!</v>
      </c>
      <c r="J1929" s="103" t="e">
        <f t="shared" si="119"/>
        <v>#DIV/0!</v>
      </c>
    </row>
    <row r="1930" spans="1:10" ht="12.75" customHeight="1" x14ac:dyDescent="0.25">
      <c r="A1930" s="101"/>
      <c r="D1930" s="81"/>
      <c r="E1930" s="81">
        <f>(E1929*Invoice!I2987)+((E1929-(E1929*Invoice!I2987))*Invoice!J2987)</f>
        <v>0</v>
      </c>
      <c r="F1930" s="81"/>
      <c r="G1930" s="90">
        <f>E1930/1.11</f>
        <v>0</v>
      </c>
      <c r="H1930" s="91">
        <f>G1930*11%</f>
        <v>0</v>
      </c>
      <c r="I1930" s="91" t="e">
        <f>G1930/B1929</f>
        <v>#DIV/0!</v>
      </c>
      <c r="J1930" s="104" t="e">
        <f>H1930/B1929</f>
        <v>#DIV/0!</v>
      </c>
    </row>
    <row r="1931" spans="1:10" ht="12.75" customHeight="1" x14ac:dyDescent="0.25">
      <c r="A1931" s="101"/>
      <c r="D1931" s="81" t="s">
        <v>23</v>
      </c>
      <c r="E1931" s="81">
        <f>E1929-E1930</f>
        <v>0</v>
      </c>
      <c r="F1931" s="81"/>
      <c r="G1931" s="82">
        <f>G1929-G1930</f>
        <v>0</v>
      </c>
      <c r="H1931" s="82">
        <f>H1929-H1930</f>
        <v>0</v>
      </c>
      <c r="I1931" s="82" t="e">
        <f>I1929-I1930</f>
        <v>#DIV/0!</v>
      </c>
      <c r="J1931" s="105" t="e">
        <f>J1929-J1930</f>
        <v>#DIV/0!</v>
      </c>
    </row>
    <row r="1932" spans="1:10" ht="12.75" customHeight="1" x14ac:dyDescent="0.25">
      <c r="A1932" s="101"/>
      <c r="D1932" s="81"/>
      <c r="E1932" s="81"/>
      <c r="F1932" s="81"/>
      <c r="G1932" s="82"/>
      <c r="H1932" s="83">
        <f>G1931+H1931</f>
        <v>0</v>
      </c>
      <c r="I1932" s="83"/>
      <c r="J1932" s="103"/>
    </row>
    <row r="1933" spans="1:10" ht="12.75" customHeight="1" x14ac:dyDescent="0.25">
      <c r="A1933" s="101"/>
      <c r="B1933" s="79"/>
      <c r="D1933" s="81"/>
      <c r="E1933" s="81"/>
      <c r="F1933" s="81"/>
      <c r="G1933" s="82"/>
      <c r="H1933" s="83"/>
      <c r="I1933" s="83"/>
      <c r="J1933" s="103"/>
    </row>
    <row r="1934" spans="1:10" ht="12.75" customHeight="1" x14ac:dyDescent="0.25">
      <c r="A1934" s="101">
        <v>15</v>
      </c>
      <c r="B1934" s="84" t="s">
        <v>20</v>
      </c>
      <c r="C1934" s="84" t="s">
        <v>21</v>
      </c>
      <c r="D1934" s="85" t="s">
        <v>22</v>
      </c>
      <c r="E1934" s="85" t="s">
        <v>23</v>
      </c>
      <c r="F1934" s="85"/>
      <c r="G1934" s="86" t="s">
        <v>24</v>
      </c>
      <c r="H1934" s="87" t="s">
        <v>25</v>
      </c>
      <c r="I1934" s="87" t="s">
        <v>26</v>
      </c>
      <c r="J1934" s="102"/>
    </row>
    <row r="1935" spans="1:10" ht="12.75" customHeight="1" x14ac:dyDescent="0.25">
      <c r="A1935" s="101"/>
      <c r="B1935" s="80">
        <f>Invoice!B2988</f>
        <v>0</v>
      </c>
      <c r="C1935" s="88">
        <f>Invoice!E2988</f>
        <v>0</v>
      </c>
      <c r="D1935" s="89">
        <f>Invoice!H2988</f>
        <v>0</v>
      </c>
      <c r="E1935" s="81">
        <f t="shared" si="115"/>
        <v>0</v>
      </c>
      <c r="F1935" s="81"/>
      <c r="G1935" s="82">
        <f t="shared" si="116"/>
        <v>0</v>
      </c>
      <c r="H1935" s="83">
        <f t="shared" si="117"/>
        <v>0</v>
      </c>
      <c r="I1935" s="83" t="e">
        <f t="shared" si="118"/>
        <v>#DIV/0!</v>
      </c>
      <c r="J1935" s="103" t="e">
        <f t="shared" si="119"/>
        <v>#DIV/0!</v>
      </c>
    </row>
    <row r="1936" spans="1:10" ht="12.75" customHeight="1" x14ac:dyDescent="0.25">
      <c r="A1936" s="101"/>
      <c r="D1936" s="81"/>
      <c r="E1936" s="81">
        <f>(E1935*Invoice!I2988)+((E1935-(E1935*Invoice!I2988))*Invoice!J2988)</f>
        <v>0</v>
      </c>
      <c r="F1936" s="81"/>
      <c r="G1936" s="90">
        <f>E1936/1.11</f>
        <v>0</v>
      </c>
      <c r="H1936" s="91">
        <f>G1936*11%</f>
        <v>0</v>
      </c>
      <c r="I1936" s="91" t="e">
        <f>G1936/B1935</f>
        <v>#DIV/0!</v>
      </c>
      <c r="J1936" s="104" t="e">
        <f>H1936/B1935</f>
        <v>#DIV/0!</v>
      </c>
    </row>
    <row r="1937" spans="1:10" ht="12.75" customHeight="1" x14ac:dyDescent="0.25">
      <c r="A1937" s="101"/>
      <c r="D1937" s="81" t="s">
        <v>23</v>
      </c>
      <c r="E1937" s="81">
        <f>E1935-E1936</f>
        <v>0</v>
      </c>
      <c r="F1937" s="81"/>
      <c r="G1937" s="82">
        <f>G1935-G1936</f>
        <v>0</v>
      </c>
      <c r="H1937" s="82">
        <f>H1935-H1936</f>
        <v>0</v>
      </c>
      <c r="I1937" s="82" t="e">
        <f>I1935-I1936</f>
        <v>#DIV/0!</v>
      </c>
      <c r="J1937" s="105" t="e">
        <f>J1935-J1936</f>
        <v>#DIV/0!</v>
      </c>
    </row>
    <row r="1938" spans="1:10" ht="12.75" customHeight="1" x14ac:dyDescent="0.25">
      <c r="A1938" s="101"/>
      <c r="D1938" s="81"/>
      <c r="E1938" s="81"/>
      <c r="F1938" s="81"/>
      <c r="G1938" s="82"/>
      <c r="H1938" s="83">
        <f>G1937+H1937</f>
        <v>0</v>
      </c>
      <c r="I1938" s="83"/>
      <c r="J1938" s="103"/>
    </row>
    <row r="1939" spans="1:10" ht="12.75" customHeight="1" x14ac:dyDescent="0.25">
      <c r="A1939" s="101"/>
      <c r="B1939" s="79"/>
      <c r="D1939" s="81"/>
      <c r="E1939" s="81"/>
      <c r="F1939" s="81"/>
      <c r="G1939" s="82"/>
      <c r="H1939" s="83"/>
      <c r="I1939" s="83"/>
      <c r="J1939" s="103"/>
    </row>
    <row r="1940" spans="1:10" ht="12.75" customHeight="1" x14ac:dyDescent="0.25">
      <c r="A1940" s="101">
        <v>16</v>
      </c>
      <c r="B1940" s="84" t="s">
        <v>20</v>
      </c>
      <c r="C1940" s="84" t="s">
        <v>21</v>
      </c>
      <c r="D1940" s="85" t="s">
        <v>22</v>
      </c>
      <c r="E1940" s="85" t="s">
        <v>23</v>
      </c>
      <c r="F1940" s="85"/>
      <c r="G1940" s="86" t="s">
        <v>24</v>
      </c>
      <c r="H1940" s="87" t="s">
        <v>25</v>
      </c>
      <c r="I1940" s="87" t="s">
        <v>26</v>
      </c>
      <c r="J1940" s="102"/>
    </row>
    <row r="1941" spans="1:10" ht="12.75" customHeight="1" x14ac:dyDescent="0.25">
      <c r="A1941" s="101"/>
      <c r="B1941" s="80">
        <f>Invoice!B2989</f>
        <v>0</v>
      </c>
      <c r="C1941" s="88">
        <f>Invoice!E2989</f>
        <v>0</v>
      </c>
      <c r="D1941" s="89">
        <f>Invoice!H2989</f>
        <v>0</v>
      </c>
      <c r="E1941" s="81">
        <f t="shared" si="115"/>
        <v>0</v>
      </c>
      <c r="F1941" s="81"/>
      <c r="G1941" s="82">
        <f t="shared" si="116"/>
        <v>0</v>
      </c>
      <c r="H1941" s="83">
        <f t="shared" si="117"/>
        <v>0</v>
      </c>
      <c r="I1941" s="83" t="e">
        <f t="shared" si="118"/>
        <v>#DIV/0!</v>
      </c>
      <c r="J1941" s="103" t="e">
        <f t="shared" si="119"/>
        <v>#DIV/0!</v>
      </c>
    </row>
    <row r="1942" spans="1:10" ht="12.75" customHeight="1" x14ac:dyDescent="0.25">
      <c r="A1942" s="101"/>
      <c r="D1942" s="81"/>
      <c r="E1942" s="81">
        <f>(E1941*Invoice!I2989)+((E1941-(E1941*Invoice!I2989))*Invoice!J2989)</f>
        <v>0</v>
      </c>
      <c r="F1942" s="81"/>
      <c r="G1942" s="90">
        <f>E1942/1.11</f>
        <v>0</v>
      </c>
      <c r="H1942" s="91">
        <f>G1942*11%</f>
        <v>0</v>
      </c>
      <c r="I1942" s="91" t="e">
        <f>G1942/B1941</f>
        <v>#DIV/0!</v>
      </c>
      <c r="J1942" s="104" t="e">
        <f>H1942/B1941</f>
        <v>#DIV/0!</v>
      </c>
    </row>
    <row r="1943" spans="1:10" ht="12.75" customHeight="1" x14ac:dyDescent="0.25">
      <c r="A1943" s="101"/>
      <c r="D1943" s="81" t="s">
        <v>23</v>
      </c>
      <c r="E1943" s="81">
        <f>E1941-E1942</f>
        <v>0</v>
      </c>
      <c r="F1943" s="81"/>
      <c r="G1943" s="82">
        <f>G1941-G1942</f>
        <v>0</v>
      </c>
      <c r="H1943" s="82">
        <f>H1941-H1942</f>
        <v>0</v>
      </c>
      <c r="I1943" s="82" t="e">
        <f>I1941-I1942</f>
        <v>#DIV/0!</v>
      </c>
      <c r="J1943" s="105" t="e">
        <f>J1941-J1942</f>
        <v>#DIV/0!</v>
      </c>
    </row>
    <row r="1944" spans="1:10" ht="12.75" customHeight="1" x14ac:dyDescent="0.25">
      <c r="A1944" s="101"/>
      <c r="D1944" s="81"/>
      <c r="E1944" s="81"/>
      <c r="F1944" s="81"/>
      <c r="G1944" s="82"/>
      <c r="H1944" s="83">
        <f>G1943+H1943</f>
        <v>0</v>
      </c>
      <c r="I1944" s="83"/>
      <c r="J1944" s="103"/>
    </row>
    <row r="1945" spans="1:10" ht="12.75" customHeight="1" x14ac:dyDescent="0.25">
      <c r="A1945" s="101"/>
      <c r="C1945" s="88"/>
      <c r="D1945" s="89"/>
      <c r="E1945" s="81"/>
      <c r="F1945" s="81"/>
      <c r="G1945" s="82"/>
      <c r="H1945" s="83"/>
      <c r="I1945" s="83"/>
      <c r="J1945" s="103"/>
    </row>
    <row r="1946" spans="1:10" ht="12.75" customHeight="1" x14ac:dyDescent="0.25">
      <c r="A1946" s="106"/>
      <c r="B1946" s="107"/>
      <c r="C1946" s="107"/>
      <c r="D1946" s="107"/>
      <c r="E1946" s="107"/>
      <c r="F1946" s="107"/>
      <c r="G1946" s="108">
        <f>G1853+G1859+G1865+G1871+G1877+G1883+G1889+G1895+G1901+G1907+G1913+G1919+G1925+G1931+G1937+G1943</f>
        <v>26879524.324324317</v>
      </c>
      <c r="H1946" s="108">
        <f>H1853+H1859+H1865+H1871+H1877+H1883+H1889+H1895+H1901+H1907+H1913+H1919+H1925+H1931+H1937+H1943</f>
        <v>2956747.6756756753</v>
      </c>
      <c r="I1946" s="107"/>
      <c r="J1946" s="109">
        <f>H1854+H1860+H1866+H1872+H1878+H1884+H1890+H1896+H1902+H1908+H1914+H1920+H1926+H1932+H1938+H1944</f>
        <v>29836272</v>
      </c>
    </row>
    <row r="1948" spans="1:10" ht="12.75" customHeight="1" x14ac:dyDescent="0.25">
      <c r="A1948" s="94" t="s">
        <v>1</v>
      </c>
      <c r="B1948" s="95">
        <f>Invoice!E3080</f>
        <v>23050028</v>
      </c>
      <c r="C1948" s="96"/>
      <c r="D1948" s="97"/>
      <c r="E1948" s="97"/>
      <c r="F1948" s="97"/>
      <c r="G1948" s="98"/>
      <c r="H1948" s="99"/>
      <c r="I1948" s="99"/>
      <c r="J1948" s="100"/>
    </row>
    <row r="1949" spans="1:10" ht="12.75" customHeight="1" x14ac:dyDescent="0.25">
      <c r="A1949" s="101">
        <v>1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Invoice!B3088</f>
        <v>20</v>
      </c>
      <c r="C1950" s="88" t="str">
        <f>Invoice!E3088</f>
        <v>PAPER JUMBO CLIP KENKO NO. 5</v>
      </c>
      <c r="D1950" s="89">
        <f>Invoice!H3088</f>
        <v>43000</v>
      </c>
      <c r="E1950" s="81">
        <f>D1950*B1950</f>
        <v>860000</v>
      </c>
      <c r="F1950" s="81"/>
      <c r="G1950" s="82">
        <f>E1950/1.11</f>
        <v>774774.77477477468</v>
      </c>
      <c r="H1950" s="83">
        <f>G1950*11%</f>
        <v>85225.225225225222</v>
      </c>
      <c r="I1950" s="83">
        <f>G1950/B1950</f>
        <v>38738.738738738735</v>
      </c>
      <c r="J1950" s="103">
        <f>H1950/B1950</f>
        <v>4261.2612612612611</v>
      </c>
    </row>
    <row r="1951" spans="1:10" ht="12.75" customHeight="1" x14ac:dyDescent="0.25">
      <c r="A1951" s="101"/>
      <c r="D1951" s="81"/>
      <c r="E1951" s="81">
        <f>(E1950*Invoice!I3088)+((E1950-(E1950*Invoice!I3088))*Invoice!J3088)</f>
        <v>86000</v>
      </c>
      <c r="F1951" s="81"/>
      <c r="G1951" s="90">
        <f>E1951/1.11</f>
        <v>77477.477477477471</v>
      </c>
      <c r="H1951" s="91">
        <f>G1951*11%</f>
        <v>8522.5225225225222</v>
      </c>
      <c r="I1951" s="91">
        <f>G1951/B1950</f>
        <v>3873.8738738738734</v>
      </c>
      <c r="J1951" s="104">
        <f>H1951/B1950</f>
        <v>426.12612612612611</v>
      </c>
    </row>
    <row r="1952" spans="1:10" ht="12.75" customHeight="1" x14ac:dyDescent="0.25">
      <c r="A1952" s="101"/>
      <c r="D1952" s="81" t="s">
        <v>23</v>
      </c>
      <c r="E1952" s="81">
        <f>E1950-E1951</f>
        <v>774000</v>
      </c>
      <c r="F1952" s="81"/>
      <c r="G1952" s="82">
        <f>G1950-G1951</f>
        <v>697297.29729729716</v>
      </c>
      <c r="H1952" s="82">
        <f>H1950-H1951</f>
        <v>76702.702702702692</v>
      </c>
      <c r="I1952" s="82">
        <f>I1950-I1951</f>
        <v>34864.86486486486</v>
      </c>
      <c r="J1952" s="105">
        <f>J1950-J1951</f>
        <v>3835.135135135135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773999.99999999988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2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Invoice!B3089</f>
        <v>0</v>
      </c>
      <c r="C1956" s="88">
        <f>Invoice!E3089</f>
        <v>0</v>
      </c>
      <c r="D1956" s="89">
        <f>Invoice!H3089</f>
        <v>0</v>
      </c>
      <c r="E1956" s="81">
        <f t="shared" ref="E1956:E2040" si="120">D1956*B1956</f>
        <v>0</v>
      </c>
      <c r="F1956" s="81"/>
      <c r="G1956" s="82">
        <f t="shared" ref="G1956:G2040" si="121">E1956/1.11</f>
        <v>0</v>
      </c>
      <c r="H1956" s="83">
        <f t="shared" ref="H1956:H2040" si="122">G1956*11%</f>
        <v>0</v>
      </c>
      <c r="I1956" s="83" t="e">
        <f t="shared" ref="I1956:I2040" si="123">G1956/B1956</f>
        <v>#DIV/0!</v>
      </c>
      <c r="J1956" s="103" t="e">
        <f t="shared" ref="J1956:J2040" si="124">H1956/B1956</f>
        <v>#DIV/0!</v>
      </c>
    </row>
    <row r="1957" spans="1:10" ht="12.75" customHeight="1" x14ac:dyDescent="0.25">
      <c r="A1957" s="101"/>
      <c r="D1957" s="81"/>
      <c r="E1957" s="81">
        <f>(E1956*Invoice!I3089)+((E1956-(E1956*Invoice!I3089))*Invoice!J3089)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3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Invoice!B3090</f>
        <v>0</v>
      </c>
      <c r="C1962" s="88">
        <f>Invoice!E3090</f>
        <v>0</v>
      </c>
      <c r="D1962" s="89">
        <f>Invoice!H3090</f>
        <v>0</v>
      </c>
      <c r="E1962" s="81">
        <f t="shared" si="120"/>
        <v>0</v>
      </c>
      <c r="F1962" s="81"/>
      <c r="G1962" s="82">
        <f t="shared" si="121"/>
        <v>0</v>
      </c>
      <c r="H1962" s="83">
        <f t="shared" si="122"/>
        <v>0</v>
      </c>
      <c r="I1962" s="83" t="e">
        <f t="shared" si="123"/>
        <v>#DIV/0!</v>
      </c>
      <c r="J1962" s="103" t="e">
        <f t="shared" si="124"/>
        <v>#DIV/0!</v>
      </c>
    </row>
    <row r="1963" spans="1:10" ht="12.75" customHeight="1" x14ac:dyDescent="0.25">
      <c r="A1963" s="101"/>
      <c r="D1963" s="81"/>
      <c r="E1963" s="81">
        <f>(E1962*Invoice!I3090)+((E1962-(E1962*Invoice!I3090))*Invoice!J3090)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4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Invoice!B3091</f>
        <v>0</v>
      </c>
      <c r="C1968" s="88">
        <f>Invoice!E3091</f>
        <v>0</v>
      </c>
      <c r="D1968" s="89">
        <f>Invoice!H3091</f>
        <v>0</v>
      </c>
      <c r="E1968" s="81">
        <f t="shared" si="120"/>
        <v>0</v>
      </c>
      <c r="F1968" s="81"/>
      <c r="G1968" s="82">
        <f t="shared" si="121"/>
        <v>0</v>
      </c>
      <c r="H1968" s="83">
        <f t="shared" si="122"/>
        <v>0</v>
      </c>
      <c r="I1968" s="83" t="e">
        <f t="shared" si="123"/>
        <v>#DIV/0!</v>
      </c>
      <c r="J1968" s="103" t="e">
        <f t="shared" si="124"/>
        <v>#DIV/0!</v>
      </c>
    </row>
    <row r="1969" spans="1:10" ht="12.75" customHeight="1" x14ac:dyDescent="0.25">
      <c r="A1969" s="101"/>
      <c r="D1969" s="81"/>
      <c r="E1969" s="81">
        <f>(E1968*Invoice!I3091)+((E1968-(E1968*Invoice!I3091))*Invoice!J3091)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5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Invoice!B3092</f>
        <v>0</v>
      </c>
      <c r="C1974" s="88">
        <f>Invoice!E3092</f>
        <v>0</v>
      </c>
      <c r="D1974" s="89">
        <f>Invoice!H3092</f>
        <v>0</v>
      </c>
      <c r="E1974" s="81">
        <f t="shared" si="120"/>
        <v>0</v>
      </c>
      <c r="F1974" s="81"/>
      <c r="G1974" s="82">
        <f t="shared" si="121"/>
        <v>0</v>
      </c>
      <c r="H1974" s="83">
        <f t="shared" si="122"/>
        <v>0</v>
      </c>
      <c r="I1974" s="83" t="e">
        <f t="shared" si="123"/>
        <v>#DIV/0!</v>
      </c>
      <c r="J1974" s="103" t="e">
        <f t="shared" si="124"/>
        <v>#DIV/0!</v>
      </c>
    </row>
    <row r="1975" spans="1:10" ht="12.75" customHeight="1" x14ac:dyDescent="0.25">
      <c r="A1975" s="101"/>
      <c r="D1975" s="81"/>
      <c r="E1975" s="81">
        <f>(E1974*Invoice!I3092)+((E1974-(E1974*Invoice!I3092))*Invoice!J3092)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B1978" s="79"/>
      <c r="D1978" s="81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1">
        <v>6</v>
      </c>
      <c r="B1979" s="84" t="s">
        <v>20</v>
      </c>
      <c r="C1979" s="84" t="s">
        <v>21</v>
      </c>
      <c r="D1979" s="85" t="s">
        <v>22</v>
      </c>
      <c r="E1979" s="85" t="s">
        <v>23</v>
      </c>
      <c r="F1979" s="85"/>
      <c r="G1979" s="86" t="s">
        <v>24</v>
      </c>
      <c r="H1979" s="87" t="s">
        <v>25</v>
      </c>
      <c r="I1979" s="87" t="s">
        <v>26</v>
      </c>
      <c r="J1979" s="102"/>
    </row>
    <row r="1980" spans="1:10" ht="12.75" customHeight="1" x14ac:dyDescent="0.25">
      <c r="A1980" s="101"/>
      <c r="B1980" s="80">
        <f>Invoice!B3093</f>
        <v>0</v>
      </c>
      <c r="C1980" s="88">
        <f>Invoice!E3093</f>
        <v>0</v>
      </c>
      <c r="D1980" s="89">
        <f>Invoice!H3093</f>
        <v>0</v>
      </c>
      <c r="E1980" s="81">
        <f t="shared" si="120"/>
        <v>0</v>
      </c>
      <c r="F1980" s="81"/>
      <c r="G1980" s="82">
        <f t="shared" si="121"/>
        <v>0</v>
      </c>
      <c r="H1980" s="83">
        <f t="shared" si="122"/>
        <v>0</v>
      </c>
      <c r="I1980" s="83" t="e">
        <f t="shared" si="123"/>
        <v>#DIV/0!</v>
      </c>
      <c r="J1980" s="103" t="e">
        <f t="shared" si="124"/>
        <v>#DIV/0!</v>
      </c>
    </row>
    <row r="1981" spans="1:10" ht="12.75" customHeight="1" x14ac:dyDescent="0.25">
      <c r="A1981" s="101"/>
      <c r="D1981" s="81"/>
      <c r="E1981" s="81">
        <f>(E1980*Invoice!I3093)+((E1980-(E1980*Invoice!I3093))*Invoice!J3093)</f>
        <v>0</v>
      </c>
      <c r="F1981" s="81"/>
      <c r="G1981" s="90">
        <f>E1981/1.11</f>
        <v>0</v>
      </c>
      <c r="H1981" s="91">
        <f>G1981*11%</f>
        <v>0</v>
      </c>
      <c r="I1981" s="91" t="e">
        <f>G1981/B1980</f>
        <v>#DIV/0!</v>
      </c>
      <c r="J1981" s="104" t="e">
        <f>H1981/B1980</f>
        <v>#DIV/0!</v>
      </c>
    </row>
    <row r="1982" spans="1:10" ht="12.75" customHeight="1" x14ac:dyDescent="0.25">
      <c r="A1982" s="101"/>
      <c r="D1982" s="81" t="s">
        <v>23</v>
      </c>
      <c r="E1982" s="81">
        <f>E1980-E1981</f>
        <v>0</v>
      </c>
      <c r="F1982" s="81"/>
      <c r="G1982" s="82">
        <f>G1980-G1981</f>
        <v>0</v>
      </c>
      <c r="H1982" s="82">
        <f>H1980-H1981</f>
        <v>0</v>
      </c>
      <c r="I1982" s="82" t="e">
        <f>I1980-I1981</f>
        <v>#DIV/0!</v>
      </c>
      <c r="J1982" s="105" t="e">
        <f>J1980-J1981</f>
        <v>#DIV/0!</v>
      </c>
    </row>
    <row r="1983" spans="1:10" ht="12.75" customHeight="1" x14ac:dyDescent="0.25">
      <c r="A1983" s="101"/>
      <c r="D1983" s="81"/>
      <c r="E1983" s="81"/>
      <c r="F1983" s="81"/>
      <c r="G1983" s="82"/>
      <c r="H1983" s="83">
        <f>G1982+H1982</f>
        <v>0</v>
      </c>
      <c r="I1983" s="83"/>
      <c r="J1983" s="103"/>
    </row>
    <row r="1984" spans="1:10" ht="12.75" customHeight="1" x14ac:dyDescent="0.25">
      <c r="A1984" s="101"/>
      <c r="B1984" s="79"/>
      <c r="D1984" s="81"/>
      <c r="E1984" s="81"/>
      <c r="F1984" s="81"/>
      <c r="G1984" s="82"/>
      <c r="H1984" s="83"/>
      <c r="I1984" s="83"/>
      <c r="J1984" s="103"/>
    </row>
    <row r="1985" spans="1:10" ht="12.75" customHeight="1" x14ac:dyDescent="0.25">
      <c r="A1985" s="101">
        <v>7</v>
      </c>
      <c r="B1985" s="84" t="s">
        <v>20</v>
      </c>
      <c r="C1985" s="84" t="s">
        <v>21</v>
      </c>
      <c r="D1985" s="85" t="s">
        <v>22</v>
      </c>
      <c r="E1985" s="85" t="s">
        <v>23</v>
      </c>
      <c r="F1985" s="85"/>
      <c r="G1985" s="86" t="s">
        <v>24</v>
      </c>
      <c r="H1985" s="87" t="s">
        <v>25</v>
      </c>
      <c r="I1985" s="87" t="s">
        <v>26</v>
      </c>
      <c r="J1985" s="102"/>
    </row>
    <row r="1986" spans="1:10" ht="12.75" customHeight="1" x14ac:dyDescent="0.25">
      <c r="A1986" s="101"/>
      <c r="B1986" s="80">
        <f>Invoice!B3094</f>
        <v>0</v>
      </c>
      <c r="C1986" s="88">
        <f>Invoice!E3094</f>
        <v>0</v>
      </c>
      <c r="D1986" s="89">
        <f>Invoice!H3094</f>
        <v>0</v>
      </c>
      <c r="E1986" s="81">
        <f t="shared" si="120"/>
        <v>0</v>
      </c>
      <c r="F1986" s="81"/>
      <c r="G1986" s="82">
        <f t="shared" si="121"/>
        <v>0</v>
      </c>
      <c r="H1986" s="83">
        <f t="shared" si="122"/>
        <v>0</v>
      </c>
      <c r="I1986" s="83" t="e">
        <f t="shared" si="123"/>
        <v>#DIV/0!</v>
      </c>
      <c r="J1986" s="103" t="e">
        <f t="shared" si="124"/>
        <v>#DIV/0!</v>
      </c>
    </row>
    <row r="1987" spans="1:10" ht="12.75" customHeight="1" x14ac:dyDescent="0.25">
      <c r="A1987" s="101"/>
      <c r="D1987" s="81"/>
      <c r="E1987" s="81">
        <f>(E1986*Invoice!I3094)+((E1986-(E1986*Invoice!I3094))*Invoice!J3094)</f>
        <v>0</v>
      </c>
      <c r="F1987" s="81"/>
      <c r="G1987" s="90">
        <f>E1987/1.11</f>
        <v>0</v>
      </c>
      <c r="H1987" s="91">
        <f>G1987*11%</f>
        <v>0</v>
      </c>
      <c r="I1987" s="91" t="e">
        <f>G1987/B1986</f>
        <v>#DIV/0!</v>
      </c>
      <c r="J1987" s="104" t="e">
        <f>H1987/B1986</f>
        <v>#DIV/0!</v>
      </c>
    </row>
    <row r="1988" spans="1:10" ht="12.75" customHeight="1" x14ac:dyDescent="0.25">
      <c r="A1988" s="101"/>
      <c r="D1988" s="81" t="s">
        <v>23</v>
      </c>
      <c r="E1988" s="81">
        <f>E1986-E1987</f>
        <v>0</v>
      </c>
      <c r="F1988" s="81"/>
      <c r="G1988" s="82">
        <f>G1986-G1987</f>
        <v>0</v>
      </c>
      <c r="H1988" s="82">
        <f>H1986-H1987</f>
        <v>0</v>
      </c>
      <c r="I1988" s="82" t="e">
        <f>I1986-I1987</f>
        <v>#DIV/0!</v>
      </c>
      <c r="J1988" s="105" t="e">
        <f>J1986-J1987</f>
        <v>#DIV/0!</v>
      </c>
    </row>
    <row r="1989" spans="1:10" ht="12.75" customHeight="1" x14ac:dyDescent="0.25">
      <c r="A1989" s="101"/>
      <c r="D1989" s="81"/>
      <c r="E1989" s="81"/>
      <c r="F1989" s="81"/>
      <c r="G1989" s="82"/>
      <c r="H1989" s="83">
        <f>G1988+H1988</f>
        <v>0</v>
      </c>
      <c r="I1989" s="83"/>
      <c r="J1989" s="103"/>
    </row>
    <row r="1990" spans="1:10" ht="12.75" customHeight="1" x14ac:dyDescent="0.25">
      <c r="A1990" s="101"/>
      <c r="B1990" s="79"/>
      <c r="D1990" s="81"/>
      <c r="E1990" s="81"/>
      <c r="F1990" s="81"/>
      <c r="G1990" s="82"/>
      <c r="H1990" s="83"/>
      <c r="I1990" s="83"/>
      <c r="J1990" s="103"/>
    </row>
    <row r="1991" spans="1:10" ht="12.75" customHeight="1" x14ac:dyDescent="0.25">
      <c r="A1991" s="101">
        <v>8</v>
      </c>
      <c r="B1991" s="84" t="s">
        <v>20</v>
      </c>
      <c r="C1991" s="84" t="s">
        <v>21</v>
      </c>
      <c r="D1991" s="85" t="s">
        <v>22</v>
      </c>
      <c r="E1991" s="85" t="s">
        <v>23</v>
      </c>
      <c r="F1991" s="85"/>
      <c r="G1991" s="86" t="s">
        <v>24</v>
      </c>
      <c r="H1991" s="87" t="s">
        <v>25</v>
      </c>
      <c r="I1991" s="87" t="s">
        <v>26</v>
      </c>
      <c r="J1991" s="102"/>
    </row>
    <row r="1992" spans="1:10" ht="12.75" customHeight="1" x14ac:dyDescent="0.25">
      <c r="A1992" s="101"/>
      <c r="B1992" s="80">
        <f>Invoice!B3095</f>
        <v>0</v>
      </c>
      <c r="C1992" s="88">
        <f>Invoice!E3095</f>
        <v>0</v>
      </c>
      <c r="D1992" s="89">
        <f>Invoice!H3095</f>
        <v>0</v>
      </c>
      <c r="E1992" s="81">
        <f t="shared" si="120"/>
        <v>0</v>
      </c>
      <c r="F1992" s="81"/>
      <c r="G1992" s="82">
        <f t="shared" si="121"/>
        <v>0</v>
      </c>
      <c r="H1992" s="83">
        <f t="shared" si="122"/>
        <v>0</v>
      </c>
      <c r="I1992" s="83" t="e">
        <f t="shared" si="123"/>
        <v>#DIV/0!</v>
      </c>
      <c r="J1992" s="103" t="e">
        <f t="shared" si="124"/>
        <v>#DIV/0!</v>
      </c>
    </row>
    <row r="1993" spans="1:10" ht="12.75" customHeight="1" x14ac:dyDescent="0.25">
      <c r="A1993" s="101"/>
      <c r="D1993" s="81"/>
      <c r="E1993" s="81">
        <f>(E1992*Invoice!I3095)+((E1992-(E1992*Invoice!I3095))*Invoice!J3095)</f>
        <v>0</v>
      </c>
      <c r="F1993" s="81"/>
      <c r="G1993" s="90">
        <f>E1993/1.11</f>
        <v>0</v>
      </c>
      <c r="H1993" s="91">
        <f>G1993*11%</f>
        <v>0</v>
      </c>
      <c r="I1993" s="91" t="e">
        <f>G1993/B1992</f>
        <v>#DIV/0!</v>
      </c>
      <c r="J1993" s="104" t="e">
        <f>H1993/B1992</f>
        <v>#DIV/0!</v>
      </c>
    </row>
    <row r="1994" spans="1:10" ht="12.75" customHeight="1" x14ac:dyDescent="0.25">
      <c r="A1994" s="101"/>
      <c r="D1994" s="81" t="s">
        <v>23</v>
      </c>
      <c r="E1994" s="81">
        <f>E1992-E1993</f>
        <v>0</v>
      </c>
      <c r="F1994" s="81"/>
      <c r="G1994" s="82">
        <f>G1992-G1993</f>
        <v>0</v>
      </c>
      <c r="H1994" s="82">
        <f>H1992-H1993</f>
        <v>0</v>
      </c>
      <c r="I1994" s="82" t="e">
        <f>I1992-I1993</f>
        <v>#DIV/0!</v>
      </c>
      <c r="J1994" s="105" t="e">
        <f>J1992-J1993</f>
        <v>#DIV/0!</v>
      </c>
    </row>
    <row r="1995" spans="1:10" ht="12.75" customHeight="1" x14ac:dyDescent="0.25">
      <c r="A1995" s="101"/>
      <c r="D1995" s="81"/>
      <c r="E1995" s="81"/>
      <c r="F1995" s="81"/>
      <c r="G1995" s="82"/>
      <c r="H1995" s="83">
        <f>G1994+H1994</f>
        <v>0</v>
      </c>
      <c r="I1995" s="83"/>
      <c r="J1995" s="103"/>
    </row>
    <row r="1996" spans="1:10" ht="12.75" customHeight="1" x14ac:dyDescent="0.25">
      <c r="A1996" s="101"/>
      <c r="B1996" s="79"/>
      <c r="D1996" s="81"/>
      <c r="E1996" s="81"/>
      <c r="F1996" s="81"/>
      <c r="G1996" s="82"/>
      <c r="H1996" s="83"/>
      <c r="I1996" s="83"/>
      <c r="J1996" s="103"/>
    </row>
    <row r="1997" spans="1:10" ht="12.75" customHeight="1" x14ac:dyDescent="0.25">
      <c r="A1997" s="101">
        <v>9</v>
      </c>
      <c r="B1997" s="84" t="s">
        <v>20</v>
      </c>
      <c r="C1997" s="84" t="s">
        <v>21</v>
      </c>
      <c r="D1997" s="85" t="s">
        <v>22</v>
      </c>
      <c r="E1997" s="85" t="s">
        <v>23</v>
      </c>
      <c r="F1997" s="85"/>
      <c r="G1997" s="86" t="s">
        <v>24</v>
      </c>
      <c r="H1997" s="87" t="s">
        <v>25</v>
      </c>
      <c r="I1997" s="87" t="s">
        <v>26</v>
      </c>
      <c r="J1997" s="102"/>
    </row>
    <row r="1998" spans="1:10" ht="12.75" customHeight="1" x14ac:dyDescent="0.25">
      <c r="A1998" s="101"/>
      <c r="B1998" s="80">
        <f>Invoice!B3096</f>
        <v>0</v>
      </c>
      <c r="C1998" s="88">
        <f>Invoice!E3096</f>
        <v>0</v>
      </c>
      <c r="D1998" s="89">
        <f>Invoice!H3096</f>
        <v>0</v>
      </c>
      <c r="E1998" s="81">
        <f t="shared" si="120"/>
        <v>0</v>
      </c>
      <c r="F1998" s="81"/>
      <c r="G1998" s="82">
        <f t="shared" si="121"/>
        <v>0</v>
      </c>
      <c r="H1998" s="83">
        <f t="shared" si="122"/>
        <v>0</v>
      </c>
      <c r="I1998" s="83" t="e">
        <f t="shared" si="123"/>
        <v>#DIV/0!</v>
      </c>
      <c r="J1998" s="103" t="e">
        <f t="shared" si="124"/>
        <v>#DIV/0!</v>
      </c>
    </row>
    <row r="1999" spans="1:10" ht="12.75" customHeight="1" x14ac:dyDescent="0.25">
      <c r="A1999" s="101"/>
      <c r="D1999" s="81"/>
      <c r="E1999" s="81">
        <f>(E1998*Invoice!I3096)+((E1998-(E1998*Invoice!I3096))*Invoice!J3096)</f>
        <v>0</v>
      </c>
      <c r="F1999" s="81"/>
      <c r="G1999" s="90">
        <f>E1999/1.11</f>
        <v>0</v>
      </c>
      <c r="H1999" s="91">
        <f>G1999*11%</f>
        <v>0</v>
      </c>
      <c r="I1999" s="91" t="e">
        <f>G1999/B1998</f>
        <v>#DIV/0!</v>
      </c>
      <c r="J1999" s="104" t="e">
        <f>H1999/B1998</f>
        <v>#DIV/0!</v>
      </c>
    </row>
    <row r="2000" spans="1:10" ht="12.75" customHeight="1" x14ac:dyDescent="0.25">
      <c r="A2000" s="101"/>
      <c r="D2000" s="81" t="s">
        <v>23</v>
      </c>
      <c r="E2000" s="81">
        <f>E1998-E1999</f>
        <v>0</v>
      </c>
      <c r="F2000" s="81"/>
      <c r="G2000" s="82">
        <f>G1998-G1999</f>
        <v>0</v>
      </c>
      <c r="H2000" s="82">
        <f>H1998-H1999</f>
        <v>0</v>
      </c>
      <c r="I2000" s="82" t="e">
        <f>I1998-I1999</f>
        <v>#DIV/0!</v>
      </c>
      <c r="J2000" s="105" t="e">
        <f>J1998-J1999</f>
        <v>#DIV/0!</v>
      </c>
    </row>
    <row r="2001" spans="1:10" ht="12.75" customHeight="1" x14ac:dyDescent="0.25">
      <c r="A2001" s="101"/>
      <c r="D2001" s="81"/>
      <c r="E2001" s="81"/>
      <c r="F2001" s="81"/>
      <c r="G2001" s="82"/>
      <c r="H2001" s="83">
        <f>G2000+H2000</f>
        <v>0</v>
      </c>
      <c r="I2001" s="83"/>
      <c r="J2001" s="103"/>
    </row>
    <row r="2002" spans="1:10" ht="12.75" customHeight="1" x14ac:dyDescent="0.25">
      <c r="A2002" s="101"/>
      <c r="B2002" s="79"/>
      <c r="D2002" s="81"/>
      <c r="E2002" s="81"/>
      <c r="F2002" s="81"/>
      <c r="G2002" s="82"/>
      <c r="H2002" s="83"/>
      <c r="I2002" s="83"/>
      <c r="J2002" s="103"/>
    </row>
    <row r="2003" spans="1:10" ht="12.75" customHeight="1" x14ac:dyDescent="0.25">
      <c r="A2003" s="101">
        <v>10</v>
      </c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2"/>
    </row>
    <row r="2004" spans="1:10" ht="12.75" customHeight="1" x14ac:dyDescent="0.25">
      <c r="A2004" s="101"/>
      <c r="B2004" s="80">
        <f>Invoice!B3097</f>
        <v>0</v>
      </c>
      <c r="C2004" s="88">
        <f>Invoice!E3097</f>
        <v>0</v>
      </c>
      <c r="D2004" s="89">
        <f>Invoice!H3097</f>
        <v>0</v>
      </c>
      <c r="E2004" s="81">
        <f t="shared" si="120"/>
        <v>0</v>
      </c>
      <c r="F2004" s="81"/>
      <c r="G2004" s="82">
        <f t="shared" si="121"/>
        <v>0</v>
      </c>
      <c r="H2004" s="83">
        <f t="shared" si="122"/>
        <v>0</v>
      </c>
      <c r="I2004" s="83" t="e">
        <f t="shared" si="123"/>
        <v>#DIV/0!</v>
      </c>
      <c r="J2004" s="103" t="e">
        <f t="shared" si="124"/>
        <v>#DIV/0!</v>
      </c>
    </row>
    <row r="2005" spans="1:10" ht="12.75" customHeight="1" x14ac:dyDescent="0.25">
      <c r="A2005" s="101"/>
      <c r="D2005" s="81"/>
      <c r="E2005" s="81">
        <f>(E2004*Invoice!I3097)+((E2004-(E2004*Invoice!I3097))*Invoice!J3097)</f>
        <v>0</v>
      </c>
      <c r="F2005" s="81"/>
      <c r="G2005" s="90">
        <f>E2005/1.11</f>
        <v>0</v>
      </c>
      <c r="H2005" s="91">
        <f>G2005*11%</f>
        <v>0</v>
      </c>
      <c r="I2005" s="91" t="e">
        <f>G2005/B2004</f>
        <v>#DIV/0!</v>
      </c>
      <c r="J2005" s="104" t="e">
        <f>H2005/B2004</f>
        <v>#DIV/0!</v>
      </c>
    </row>
    <row r="2006" spans="1:10" ht="12.75" customHeight="1" x14ac:dyDescent="0.25">
      <c r="A2006" s="101"/>
      <c r="D2006" s="81" t="s">
        <v>23</v>
      </c>
      <c r="E2006" s="81">
        <f>E2004-E2005</f>
        <v>0</v>
      </c>
      <c r="F2006" s="81"/>
      <c r="G2006" s="82">
        <f>G2004-G2005</f>
        <v>0</v>
      </c>
      <c r="H2006" s="82">
        <f>H2004-H2005</f>
        <v>0</v>
      </c>
      <c r="I2006" s="82" t="e">
        <f>I2004-I2005</f>
        <v>#DIV/0!</v>
      </c>
      <c r="J2006" s="105" t="e">
        <f>J2004-J2005</f>
        <v>#DIV/0!</v>
      </c>
    </row>
    <row r="2007" spans="1:10" ht="12.75" customHeight="1" x14ac:dyDescent="0.25">
      <c r="A2007" s="101"/>
      <c r="D2007" s="81"/>
      <c r="E2007" s="81"/>
      <c r="F2007" s="81"/>
      <c r="G2007" s="82"/>
      <c r="H2007" s="83">
        <f>G2006+H2006</f>
        <v>0</v>
      </c>
      <c r="I2007" s="83"/>
      <c r="J2007" s="103"/>
    </row>
    <row r="2008" spans="1:10" ht="12.75" customHeight="1" x14ac:dyDescent="0.25">
      <c r="A2008" s="101"/>
      <c r="B2008" s="79"/>
      <c r="D2008" s="81"/>
      <c r="E2008" s="81"/>
      <c r="F2008" s="81"/>
      <c r="G2008" s="82"/>
      <c r="H2008" s="83"/>
      <c r="I2008" s="83"/>
      <c r="J2008" s="103"/>
    </row>
    <row r="2009" spans="1:10" ht="12.75" customHeight="1" x14ac:dyDescent="0.25">
      <c r="A2009" s="101">
        <v>11</v>
      </c>
      <c r="B2009" s="84" t="s">
        <v>20</v>
      </c>
      <c r="C2009" s="84" t="s">
        <v>21</v>
      </c>
      <c r="D2009" s="85" t="s">
        <v>22</v>
      </c>
      <c r="E2009" s="85" t="s">
        <v>23</v>
      </c>
      <c r="F2009" s="85"/>
      <c r="G2009" s="86" t="s">
        <v>24</v>
      </c>
      <c r="H2009" s="87" t="s">
        <v>25</v>
      </c>
      <c r="I2009" s="87" t="s">
        <v>26</v>
      </c>
      <c r="J2009" s="102"/>
    </row>
    <row r="2010" spans="1:10" ht="12.75" customHeight="1" x14ac:dyDescent="0.25">
      <c r="A2010" s="101"/>
      <c r="B2010" s="80">
        <f>Invoice!B3098</f>
        <v>0</v>
      </c>
      <c r="C2010" s="88">
        <f>Invoice!E3098</f>
        <v>0</v>
      </c>
      <c r="D2010" s="89">
        <f>Invoice!H3098</f>
        <v>0</v>
      </c>
      <c r="E2010" s="81">
        <f t="shared" si="120"/>
        <v>0</v>
      </c>
      <c r="F2010" s="81"/>
      <c r="G2010" s="82">
        <f t="shared" si="121"/>
        <v>0</v>
      </c>
      <c r="H2010" s="83">
        <f t="shared" si="122"/>
        <v>0</v>
      </c>
      <c r="I2010" s="83" t="e">
        <f t="shared" si="123"/>
        <v>#DIV/0!</v>
      </c>
      <c r="J2010" s="103" t="e">
        <f t="shared" si="124"/>
        <v>#DIV/0!</v>
      </c>
    </row>
    <row r="2011" spans="1:10" ht="12.75" customHeight="1" x14ac:dyDescent="0.25">
      <c r="A2011" s="101"/>
      <c r="D2011" s="81"/>
      <c r="E2011" s="81">
        <f>(E2010*Invoice!I3098)+((E2010-(E2010*Invoice!I3098))*Invoice!J3098)</f>
        <v>0</v>
      </c>
      <c r="F2011" s="81"/>
      <c r="G2011" s="90">
        <f>E2011/1.11</f>
        <v>0</v>
      </c>
      <c r="H2011" s="91">
        <f>G2011*11%</f>
        <v>0</v>
      </c>
      <c r="I2011" s="91" t="e">
        <f>G2011/B2010</f>
        <v>#DIV/0!</v>
      </c>
      <c r="J2011" s="104" t="e">
        <f>H2011/B2010</f>
        <v>#DIV/0!</v>
      </c>
    </row>
    <row r="2012" spans="1:10" ht="12.75" customHeight="1" x14ac:dyDescent="0.25">
      <c r="A2012" s="101"/>
      <c r="D2012" s="81" t="s">
        <v>23</v>
      </c>
      <c r="E2012" s="81">
        <f>E2010-E2011</f>
        <v>0</v>
      </c>
      <c r="F2012" s="81"/>
      <c r="G2012" s="82">
        <f>G2010-G2011</f>
        <v>0</v>
      </c>
      <c r="H2012" s="82">
        <f>H2010-H2011</f>
        <v>0</v>
      </c>
      <c r="I2012" s="82" t="e">
        <f>I2010-I2011</f>
        <v>#DIV/0!</v>
      </c>
      <c r="J2012" s="105" t="e">
        <f>J2010-J2011</f>
        <v>#DIV/0!</v>
      </c>
    </row>
    <row r="2013" spans="1:10" ht="12.75" customHeight="1" x14ac:dyDescent="0.25">
      <c r="A2013" s="101"/>
      <c r="D2013" s="81"/>
      <c r="E2013" s="81"/>
      <c r="F2013" s="81"/>
      <c r="G2013" s="82"/>
      <c r="H2013" s="83">
        <f>G2012+H2012</f>
        <v>0</v>
      </c>
      <c r="I2013" s="83"/>
      <c r="J2013" s="103"/>
    </row>
    <row r="2014" spans="1:10" ht="12.75" customHeight="1" x14ac:dyDescent="0.25">
      <c r="A2014" s="101"/>
      <c r="B2014" s="79"/>
      <c r="D2014" s="81"/>
      <c r="E2014" s="81"/>
      <c r="F2014" s="81"/>
      <c r="G2014" s="82"/>
      <c r="H2014" s="83"/>
      <c r="I2014" s="83"/>
      <c r="J2014" s="103"/>
    </row>
    <row r="2015" spans="1:10" ht="12.75" customHeight="1" x14ac:dyDescent="0.25">
      <c r="A2015" s="101">
        <v>12</v>
      </c>
      <c r="B2015" s="84" t="s">
        <v>20</v>
      </c>
      <c r="C2015" s="84" t="s">
        <v>21</v>
      </c>
      <c r="D2015" s="85" t="s">
        <v>22</v>
      </c>
      <c r="E2015" s="85" t="s">
        <v>23</v>
      </c>
      <c r="F2015" s="85"/>
      <c r="G2015" s="86" t="s">
        <v>24</v>
      </c>
      <c r="H2015" s="87" t="s">
        <v>25</v>
      </c>
      <c r="I2015" s="87" t="s">
        <v>26</v>
      </c>
      <c r="J2015" s="102"/>
    </row>
    <row r="2016" spans="1:10" ht="12.75" customHeight="1" x14ac:dyDescent="0.25">
      <c r="A2016" s="101"/>
      <c r="B2016" s="80">
        <f>Invoice!B3099</f>
        <v>0</v>
      </c>
      <c r="C2016" s="88">
        <f>Invoice!E3099</f>
        <v>0</v>
      </c>
      <c r="D2016" s="89">
        <f>Invoice!H3099</f>
        <v>0</v>
      </c>
      <c r="E2016" s="81">
        <f t="shared" si="120"/>
        <v>0</v>
      </c>
      <c r="F2016" s="81"/>
      <c r="G2016" s="82">
        <f t="shared" si="121"/>
        <v>0</v>
      </c>
      <c r="H2016" s="83">
        <f t="shared" si="122"/>
        <v>0</v>
      </c>
      <c r="I2016" s="83" t="e">
        <f t="shared" si="123"/>
        <v>#DIV/0!</v>
      </c>
      <c r="J2016" s="103" t="e">
        <f t="shared" si="124"/>
        <v>#DIV/0!</v>
      </c>
    </row>
    <row r="2017" spans="1:10" ht="12.75" customHeight="1" x14ac:dyDescent="0.25">
      <c r="A2017" s="101"/>
      <c r="D2017" s="81"/>
      <c r="E2017" s="81">
        <f>(E2016*Invoice!I3099)+((E2016-(E2016*Invoice!I3099))*Invoice!J3099)</f>
        <v>0</v>
      </c>
      <c r="F2017" s="81"/>
      <c r="G2017" s="90">
        <f>E2017/1.11</f>
        <v>0</v>
      </c>
      <c r="H2017" s="91">
        <f>G2017*11%</f>
        <v>0</v>
      </c>
      <c r="I2017" s="91" t="e">
        <f>G2017/B2016</f>
        <v>#DIV/0!</v>
      </c>
      <c r="J2017" s="104" t="e">
        <f>H2017/B2016</f>
        <v>#DIV/0!</v>
      </c>
    </row>
    <row r="2018" spans="1:10" ht="12.75" customHeight="1" x14ac:dyDescent="0.25">
      <c r="A2018" s="101"/>
      <c r="D2018" s="81" t="s">
        <v>23</v>
      </c>
      <c r="E2018" s="81">
        <f>E2016-E2017</f>
        <v>0</v>
      </c>
      <c r="F2018" s="81"/>
      <c r="G2018" s="82">
        <f>G2016-G2017</f>
        <v>0</v>
      </c>
      <c r="H2018" s="82">
        <f>H2016-H2017</f>
        <v>0</v>
      </c>
      <c r="I2018" s="82" t="e">
        <f>I2016-I2017</f>
        <v>#DIV/0!</v>
      </c>
      <c r="J2018" s="105" t="e">
        <f>J2016-J2017</f>
        <v>#DIV/0!</v>
      </c>
    </row>
    <row r="2019" spans="1:10" ht="12.75" customHeight="1" x14ac:dyDescent="0.25">
      <c r="A2019" s="101"/>
      <c r="D2019" s="81"/>
      <c r="E2019" s="81"/>
      <c r="F2019" s="81"/>
      <c r="G2019" s="82"/>
      <c r="H2019" s="83">
        <f>G2018+H2018</f>
        <v>0</v>
      </c>
      <c r="I2019" s="83"/>
      <c r="J2019" s="103"/>
    </row>
    <row r="2020" spans="1:10" ht="12.75" customHeight="1" x14ac:dyDescent="0.25">
      <c r="A2020" s="101"/>
      <c r="B2020" s="79"/>
      <c r="D2020" s="81"/>
      <c r="E2020" s="81"/>
      <c r="F2020" s="81"/>
      <c r="G2020" s="82"/>
      <c r="H2020" s="83"/>
      <c r="I2020" s="83"/>
      <c r="J2020" s="103"/>
    </row>
    <row r="2021" spans="1:10" ht="12.75" customHeight="1" x14ac:dyDescent="0.25">
      <c r="A2021" s="101">
        <v>13</v>
      </c>
      <c r="B2021" s="84" t="s">
        <v>20</v>
      </c>
      <c r="C2021" s="84" t="s">
        <v>21</v>
      </c>
      <c r="D2021" s="85" t="s">
        <v>22</v>
      </c>
      <c r="E2021" s="85" t="s">
        <v>23</v>
      </c>
      <c r="F2021" s="85"/>
      <c r="G2021" s="86" t="s">
        <v>24</v>
      </c>
      <c r="H2021" s="87" t="s">
        <v>25</v>
      </c>
      <c r="I2021" s="87" t="s">
        <v>26</v>
      </c>
      <c r="J2021" s="102"/>
    </row>
    <row r="2022" spans="1:10" ht="12.75" customHeight="1" x14ac:dyDescent="0.25">
      <c r="A2022" s="101"/>
      <c r="B2022" s="80">
        <f>Invoice!B3100</f>
        <v>0</v>
      </c>
      <c r="C2022" s="88">
        <f>Invoice!E3100</f>
        <v>0</v>
      </c>
      <c r="D2022" s="89">
        <f>Invoice!H3100</f>
        <v>0</v>
      </c>
      <c r="E2022" s="81">
        <f t="shared" si="120"/>
        <v>0</v>
      </c>
      <c r="F2022" s="81"/>
      <c r="G2022" s="82">
        <f t="shared" si="121"/>
        <v>0</v>
      </c>
      <c r="H2022" s="83">
        <f t="shared" si="122"/>
        <v>0</v>
      </c>
      <c r="I2022" s="83" t="e">
        <f t="shared" si="123"/>
        <v>#DIV/0!</v>
      </c>
      <c r="J2022" s="103" t="e">
        <f t="shared" si="124"/>
        <v>#DIV/0!</v>
      </c>
    </row>
    <row r="2023" spans="1:10" ht="12.75" customHeight="1" x14ac:dyDescent="0.25">
      <c r="A2023" s="101"/>
      <c r="D2023" s="81"/>
      <c r="E2023" s="81">
        <f>(E2022*Invoice!I3100)+((E2022-(E2022*Invoice!I3100))*Invoice!J3100)</f>
        <v>0</v>
      </c>
      <c r="F2023" s="81"/>
      <c r="G2023" s="90">
        <f>E2023/1.11</f>
        <v>0</v>
      </c>
      <c r="H2023" s="91">
        <f>G2023*11%</f>
        <v>0</v>
      </c>
      <c r="I2023" s="91" t="e">
        <f>G2023/B2022</f>
        <v>#DIV/0!</v>
      </c>
      <c r="J2023" s="104" t="e">
        <f>H2023/B2022</f>
        <v>#DIV/0!</v>
      </c>
    </row>
    <row r="2024" spans="1:10" ht="12.75" customHeight="1" x14ac:dyDescent="0.25">
      <c r="A2024" s="101"/>
      <c r="D2024" s="81" t="s">
        <v>23</v>
      </c>
      <c r="E2024" s="81">
        <f>E2022-E2023</f>
        <v>0</v>
      </c>
      <c r="F2024" s="81"/>
      <c r="G2024" s="82">
        <f>G2022-G2023</f>
        <v>0</v>
      </c>
      <c r="H2024" s="82">
        <f>H2022-H2023</f>
        <v>0</v>
      </c>
      <c r="I2024" s="82" t="e">
        <f>I2022-I2023</f>
        <v>#DIV/0!</v>
      </c>
      <c r="J2024" s="105" t="e">
        <f>J2022-J2023</f>
        <v>#DIV/0!</v>
      </c>
    </row>
    <row r="2025" spans="1:10" ht="12.75" customHeight="1" x14ac:dyDescent="0.25">
      <c r="A2025" s="101"/>
      <c r="D2025" s="81"/>
      <c r="E2025" s="81"/>
      <c r="F2025" s="81"/>
      <c r="G2025" s="82"/>
      <c r="H2025" s="83">
        <f>G2024+H2024</f>
        <v>0</v>
      </c>
      <c r="I2025" s="83"/>
      <c r="J2025" s="103"/>
    </row>
    <row r="2026" spans="1:10" ht="12.75" customHeight="1" x14ac:dyDescent="0.25">
      <c r="A2026" s="101"/>
      <c r="B2026" s="79"/>
      <c r="D2026" s="81"/>
      <c r="E2026" s="81"/>
      <c r="F2026" s="81"/>
      <c r="G2026" s="82"/>
      <c r="H2026" s="83"/>
      <c r="I2026" s="83"/>
      <c r="J2026" s="103"/>
    </row>
    <row r="2027" spans="1:10" ht="12.75" customHeight="1" x14ac:dyDescent="0.25">
      <c r="A2027" s="101">
        <v>14</v>
      </c>
      <c r="B2027" s="84" t="s">
        <v>20</v>
      </c>
      <c r="C2027" s="84" t="s">
        <v>21</v>
      </c>
      <c r="D2027" s="85" t="s">
        <v>22</v>
      </c>
      <c r="E2027" s="85" t="s">
        <v>23</v>
      </c>
      <c r="F2027" s="85"/>
      <c r="G2027" s="86" t="s">
        <v>24</v>
      </c>
      <c r="H2027" s="87" t="s">
        <v>25</v>
      </c>
      <c r="I2027" s="87" t="s">
        <v>26</v>
      </c>
      <c r="J2027" s="102"/>
    </row>
    <row r="2028" spans="1:10" ht="12.75" customHeight="1" x14ac:dyDescent="0.25">
      <c r="A2028" s="101"/>
      <c r="B2028" s="80">
        <f>Invoice!B3101</f>
        <v>0</v>
      </c>
      <c r="C2028" s="88">
        <f>Invoice!E3101</f>
        <v>0</v>
      </c>
      <c r="D2028" s="89">
        <f>Invoice!H3101</f>
        <v>0</v>
      </c>
      <c r="E2028" s="81">
        <f t="shared" si="120"/>
        <v>0</v>
      </c>
      <c r="F2028" s="81"/>
      <c r="G2028" s="82">
        <f t="shared" si="121"/>
        <v>0</v>
      </c>
      <c r="H2028" s="83">
        <f t="shared" si="122"/>
        <v>0</v>
      </c>
      <c r="I2028" s="83" t="e">
        <f t="shared" si="123"/>
        <v>#DIV/0!</v>
      </c>
      <c r="J2028" s="103" t="e">
        <f t="shared" si="124"/>
        <v>#DIV/0!</v>
      </c>
    </row>
    <row r="2029" spans="1:10" ht="12.75" customHeight="1" x14ac:dyDescent="0.25">
      <c r="A2029" s="101"/>
      <c r="D2029" s="81"/>
      <c r="E2029" s="81">
        <f>(E2028*Invoice!I3101)+((E2028-(E2028*Invoice!I3101))*Invoice!J3101)</f>
        <v>0</v>
      </c>
      <c r="F2029" s="81"/>
      <c r="G2029" s="90">
        <f>E2029/1.11</f>
        <v>0</v>
      </c>
      <c r="H2029" s="91">
        <f>G2029*11%</f>
        <v>0</v>
      </c>
      <c r="I2029" s="91" t="e">
        <f>G2029/B2028</f>
        <v>#DIV/0!</v>
      </c>
      <c r="J2029" s="104" t="e">
        <f>H2029/B2028</f>
        <v>#DIV/0!</v>
      </c>
    </row>
    <row r="2030" spans="1:10" ht="12.75" customHeight="1" x14ac:dyDescent="0.25">
      <c r="A2030" s="101"/>
      <c r="D2030" s="81" t="s">
        <v>23</v>
      </c>
      <c r="E2030" s="81">
        <f>E2028-E2029</f>
        <v>0</v>
      </c>
      <c r="F2030" s="81"/>
      <c r="G2030" s="82">
        <f>G2028-G2029</f>
        <v>0</v>
      </c>
      <c r="H2030" s="82">
        <f>H2028-H2029</f>
        <v>0</v>
      </c>
      <c r="I2030" s="82" t="e">
        <f>I2028-I2029</f>
        <v>#DIV/0!</v>
      </c>
      <c r="J2030" s="105" t="e">
        <f>J2028-J2029</f>
        <v>#DIV/0!</v>
      </c>
    </row>
    <row r="2031" spans="1:10" ht="12.75" customHeight="1" x14ac:dyDescent="0.25">
      <c r="A2031" s="101"/>
      <c r="D2031" s="81"/>
      <c r="E2031" s="81"/>
      <c r="F2031" s="81"/>
      <c r="G2031" s="82"/>
      <c r="H2031" s="83">
        <f>G2030+H2030</f>
        <v>0</v>
      </c>
      <c r="I2031" s="83"/>
      <c r="J2031" s="103"/>
    </row>
    <row r="2032" spans="1:10" ht="12.75" customHeight="1" x14ac:dyDescent="0.25">
      <c r="A2032" s="101"/>
      <c r="B2032" s="79"/>
      <c r="D2032" s="81"/>
      <c r="E2032" s="81"/>
      <c r="F2032" s="81"/>
      <c r="G2032" s="82"/>
      <c r="H2032" s="83"/>
      <c r="I2032" s="83"/>
      <c r="J2032" s="103"/>
    </row>
    <row r="2033" spans="1:10" ht="12.75" customHeight="1" x14ac:dyDescent="0.25">
      <c r="A2033" s="101">
        <v>15</v>
      </c>
      <c r="B2033" s="84" t="s">
        <v>20</v>
      </c>
      <c r="C2033" s="84" t="s">
        <v>21</v>
      </c>
      <c r="D2033" s="85" t="s">
        <v>22</v>
      </c>
      <c r="E2033" s="85" t="s">
        <v>23</v>
      </c>
      <c r="F2033" s="85"/>
      <c r="G2033" s="86" t="s">
        <v>24</v>
      </c>
      <c r="H2033" s="87" t="s">
        <v>25</v>
      </c>
      <c r="I2033" s="87" t="s">
        <v>26</v>
      </c>
      <c r="J2033" s="102"/>
    </row>
    <row r="2034" spans="1:10" ht="12.75" customHeight="1" x14ac:dyDescent="0.25">
      <c r="A2034" s="101"/>
      <c r="B2034" s="80">
        <f>Invoice!B3102</f>
        <v>0</v>
      </c>
      <c r="C2034" s="88">
        <f>Invoice!E3102</f>
        <v>0</v>
      </c>
      <c r="D2034" s="89">
        <f>Invoice!H3102</f>
        <v>0</v>
      </c>
      <c r="E2034" s="81">
        <f t="shared" si="120"/>
        <v>0</v>
      </c>
      <c r="F2034" s="81"/>
      <c r="G2034" s="82">
        <f t="shared" si="121"/>
        <v>0</v>
      </c>
      <c r="H2034" s="83">
        <f t="shared" si="122"/>
        <v>0</v>
      </c>
      <c r="I2034" s="83" t="e">
        <f t="shared" si="123"/>
        <v>#DIV/0!</v>
      </c>
      <c r="J2034" s="103" t="e">
        <f t="shared" si="124"/>
        <v>#DIV/0!</v>
      </c>
    </row>
    <row r="2035" spans="1:10" ht="12.75" customHeight="1" x14ac:dyDescent="0.25">
      <c r="A2035" s="101"/>
      <c r="D2035" s="81"/>
      <c r="E2035" s="81">
        <f>(E2034*Invoice!I3102)+((E2034-(E2034*Invoice!I3102))*Invoice!J3102)</f>
        <v>0</v>
      </c>
      <c r="F2035" s="81"/>
      <c r="G2035" s="90">
        <f>E2035/1.11</f>
        <v>0</v>
      </c>
      <c r="H2035" s="91">
        <f>G2035*11%</f>
        <v>0</v>
      </c>
      <c r="I2035" s="91" t="e">
        <f>G2035/B2034</f>
        <v>#DIV/0!</v>
      </c>
      <c r="J2035" s="104" t="e">
        <f>H2035/B2034</f>
        <v>#DIV/0!</v>
      </c>
    </row>
    <row r="2036" spans="1:10" ht="12.75" customHeight="1" x14ac:dyDescent="0.25">
      <c r="A2036" s="101"/>
      <c r="D2036" s="81" t="s">
        <v>23</v>
      </c>
      <c r="E2036" s="81">
        <f>E2034-E2035</f>
        <v>0</v>
      </c>
      <c r="F2036" s="81"/>
      <c r="G2036" s="82">
        <f>G2034-G2035</f>
        <v>0</v>
      </c>
      <c r="H2036" s="82">
        <f>H2034-H2035</f>
        <v>0</v>
      </c>
      <c r="I2036" s="82" t="e">
        <f>I2034-I2035</f>
        <v>#DIV/0!</v>
      </c>
      <c r="J2036" s="105" t="e">
        <f>J2034-J2035</f>
        <v>#DIV/0!</v>
      </c>
    </row>
    <row r="2037" spans="1:10" ht="12.75" customHeight="1" x14ac:dyDescent="0.25">
      <c r="A2037" s="101"/>
      <c r="D2037" s="81"/>
      <c r="E2037" s="81"/>
      <c r="F2037" s="81"/>
      <c r="G2037" s="82"/>
      <c r="H2037" s="83">
        <f>G2036+H2036</f>
        <v>0</v>
      </c>
      <c r="I2037" s="83"/>
      <c r="J2037" s="103"/>
    </row>
    <row r="2038" spans="1:10" ht="12.75" customHeight="1" x14ac:dyDescent="0.25">
      <c r="A2038" s="101"/>
      <c r="B2038" s="79"/>
      <c r="D2038" s="81"/>
      <c r="E2038" s="81"/>
      <c r="F2038" s="81"/>
      <c r="G2038" s="82"/>
      <c r="H2038" s="83"/>
      <c r="I2038" s="83"/>
      <c r="J2038" s="103"/>
    </row>
    <row r="2039" spans="1:10" ht="12.75" customHeight="1" x14ac:dyDescent="0.25">
      <c r="A2039" s="101">
        <v>16</v>
      </c>
      <c r="B2039" s="84" t="s">
        <v>20</v>
      </c>
      <c r="C2039" s="84" t="s">
        <v>21</v>
      </c>
      <c r="D2039" s="85" t="s">
        <v>22</v>
      </c>
      <c r="E2039" s="85" t="s">
        <v>23</v>
      </c>
      <c r="F2039" s="85"/>
      <c r="G2039" s="86" t="s">
        <v>24</v>
      </c>
      <c r="H2039" s="87" t="s">
        <v>25</v>
      </c>
      <c r="I2039" s="87" t="s">
        <v>26</v>
      </c>
      <c r="J2039" s="102"/>
    </row>
    <row r="2040" spans="1:10" ht="12.75" customHeight="1" x14ac:dyDescent="0.25">
      <c r="A2040" s="101"/>
      <c r="B2040" s="80">
        <f>Invoice!B3103</f>
        <v>0</v>
      </c>
      <c r="C2040" s="88">
        <f>Invoice!E3103</f>
        <v>0</v>
      </c>
      <c r="D2040" s="89">
        <f>Invoice!H3103</f>
        <v>0</v>
      </c>
      <c r="E2040" s="81">
        <f t="shared" si="120"/>
        <v>0</v>
      </c>
      <c r="F2040" s="81"/>
      <c r="G2040" s="82">
        <f t="shared" si="121"/>
        <v>0</v>
      </c>
      <c r="H2040" s="83">
        <f t="shared" si="122"/>
        <v>0</v>
      </c>
      <c r="I2040" s="83" t="e">
        <f t="shared" si="123"/>
        <v>#DIV/0!</v>
      </c>
      <c r="J2040" s="103" t="e">
        <f t="shared" si="124"/>
        <v>#DIV/0!</v>
      </c>
    </row>
    <row r="2041" spans="1:10" ht="12.75" customHeight="1" x14ac:dyDescent="0.25">
      <c r="A2041" s="101"/>
      <c r="D2041" s="81"/>
      <c r="E2041" s="81">
        <f>(E2040*Invoice!I3103)+((E2040-(E2040*Invoice!I3103))*Invoice!J3103)</f>
        <v>0</v>
      </c>
      <c r="F2041" s="81"/>
      <c r="G2041" s="90">
        <f>E2041/1.11</f>
        <v>0</v>
      </c>
      <c r="H2041" s="91">
        <f>G2041*11%</f>
        <v>0</v>
      </c>
      <c r="I2041" s="91" t="e">
        <f>G2041/B2040</f>
        <v>#DIV/0!</v>
      </c>
      <c r="J2041" s="104" t="e">
        <f>H2041/B2040</f>
        <v>#DIV/0!</v>
      </c>
    </row>
    <row r="2042" spans="1:10" ht="12.75" customHeight="1" x14ac:dyDescent="0.25">
      <c r="A2042" s="101"/>
      <c r="D2042" s="81" t="s">
        <v>23</v>
      </c>
      <c r="E2042" s="81">
        <f>E2040-E2041</f>
        <v>0</v>
      </c>
      <c r="F2042" s="81"/>
      <c r="G2042" s="82">
        <f>G2040-G2041</f>
        <v>0</v>
      </c>
      <c r="H2042" s="82">
        <f>H2040-H2041</f>
        <v>0</v>
      </c>
      <c r="I2042" s="82" t="e">
        <f>I2040-I2041</f>
        <v>#DIV/0!</v>
      </c>
      <c r="J2042" s="105" t="e">
        <f>J2040-J2041</f>
        <v>#DIV/0!</v>
      </c>
    </row>
    <row r="2043" spans="1:10" ht="12.75" customHeight="1" x14ac:dyDescent="0.25">
      <c r="A2043" s="101"/>
      <c r="D2043" s="81"/>
      <c r="E2043" s="81"/>
      <c r="F2043" s="81"/>
      <c r="G2043" s="82"/>
      <c r="H2043" s="83">
        <f>G2042+H2042</f>
        <v>0</v>
      </c>
      <c r="I2043" s="83"/>
      <c r="J2043" s="103"/>
    </row>
    <row r="2044" spans="1:10" ht="12.75" customHeight="1" x14ac:dyDescent="0.25">
      <c r="A2044" s="101"/>
      <c r="C2044" s="88"/>
      <c r="D2044" s="89"/>
      <c r="E2044" s="81"/>
      <c r="F2044" s="81"/>
      <c r="G2044" s="82"/>
      <c r="H2044" s="83"/>
      <c r="I2044" s="83"/>
      <c r="J2044" s="103"/>
    </row>
    <row r="2045" spans="1:10" ht="12.75" customHeight="1" x14ac:dyDescent="0.25">
      <c r="A2045" s="106"/>
      <c r="B2045" s="107"/>
      <c r="C2045" s="107"/>
      <c r="D2045" s="107"/>
      <c r="E2045" s="107"/>
      <c r="F2045" s="107"/>
      <c r="G2045" s="108">
        <f>G1952+G1958+G1964+G1970+G1976+G1982+G1988+G1994+G2000+G2006+G2012+G2018+G2024+G2030+G2036+G2042</f>
        <v>697297.29729729716</v>
      </c>
      <c r="H2045" s="108">
        <f>H1952+H1958+H1964+H1970+H1976+H1982+H1988+H1994+H2000+H2006+H2012+H2018+H2024+H2030+H2036+H2042</f>
        <v>76702.702702702692</v>
      </c>
      <c r="I2045" s="107"/>
      <c r="J2045" s="109">
        <f>H1953+H1959+H1965+H1971+H1977+H1983+H1989+H1995+H2001+H2007+H2013+H2019+H2025+H2031+H2037+H2043</f>
        <v>773999.99999999988</v>
      </c>
    </row>
    <row r="2047" spans="1:10" ht="12.75" customHeight="1" x14ac:dyDescent="0.25">
      <c r="A2047" s="94" t="s">
        <v>1</v>
      </c>
      <c r="B2047" s="95">
        <f>Invoice!E3194</f>
        <v>23050029</v>
      </c>
      <c r="C2047" s="96"/>
      <c r="D2047" s="97"/>
      <c r="E2047" s="97"/>
      <c r="F2047" s="97"/>
      <c r="G2047" s="98"/>
      <c r="H2047" s="99"/>
      <c r="I2047" s="99"/>
      <c r="J2047" s="100"/>
    </row>
    <row r="2048" spans="1:10" ht="12.75" customHeight="1" x14ac:dyDescent="0.25">
      <c r="A2048" s="101">
        <v>1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Invoice!B3202</f>
        <v>288</v>
      </c>
      <c r="C2049" s="88" t="str">
        <f>Invoice!E3202</f>
        <v>PENCIL CASE JOYKO PC-0719AC-36A/F (Animal Calender)</v>
      </c>
      <c r="D2049" s="89">
        <f>Invoice!H3202</f>
        <v>4800</v>
      </c>
      <c r="E2049" s="81">
        <f>D2049*B2049</f>
        <v>1382400</v>
      </c>
      <c r="F2049" s="81"/>
      <c r="G2049" s="82">
        <f>E2049/1.11</f>
        <v>1245405.4054054052</v>
      </c>
      <c r="H2049" s="83">
        <f>G2049*11%</f>
        <v>136994.59459459459</v>
      </c>
      <c r="I2049" s="83">
        <f>G2049/B2049</f>
        <v>4324.3243243243232</v>
      </c>
      <c r="J2049" s="103">
        <f>H2049/B2049</f>
        <v>475.67567567567562</v>
      </c>
    </row>
    <row r="2050" spans="1:10" ht="12.75" customHeight="1" x14ac:dyDescent="0.25">
      <c r="A2050" s="101"/>
      <c r="D2050" s="81"/>
      <c r="E2050" s="81">
        <f>(E2049*Invoice!I3202)+((E2049-(E2049*Invoice!I3202))*Invoice!J3202)</f>
        <v>172800</v>
      </c>
      <c r="F2050" s="81"/>
      <c r="G2050" s="90">
        <f>E2050/1.11</f>
        <v>155675.67567567565</v>
      </c>
      <c r="H2050" s="91">
        <f>G2050*11%</f>
        <v>17124.324324324323</v>
      </c>
      <c r="I2050" s="91">
        <f>G2050/B2049</f>
        <v>540.54054054054041</v>
      </c>
      <c r="J2050" s="104">
        <f>H2050/B2049</f>
        <v>59.459459459459453</v>
      </c>
    </row>
    <row r="2051" spans="1:10" ht="12.75" customHeight="1" x14ac:dyDescent="0.25">
      <c r="A2051" s="101"/>
      <c r="D2051" s="81" t="s">
        <v>23</v>
      </c>
      <c r="E2051" s="81">
        <f>E2049-E2050</f>
        <v>1209600</v>
      </c>
      <c r="F2051" s="81"/>
      <c r="G2051" s="82">
        <f>G2049-G2050</f>
        <v>1089729.7297297295</v>
      </c>
      <c r="H2051" s="82">
        <f>H2049-H2050</f>
        <v>119870.27027027027</v>
      </c>
      <c r="I2051" s="82">
        <f>I2049-I2050</f>
        <v>3783.7837837837828</v>
      </c>
      <c r="J2051" s="105">
        <f>J2049-J2050</f>
        <v>416.21621621621614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1209599.9999999998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2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Invoice!B3203</f>
        <v>288</v>
      </c>
      <c r="C2055" s="88" t="str">
        <f>Invoice!E3203</f>
        <v>PENCIL CASE JOYKO PC-0719TV-33A/F (TRAVEL)</v>
      </c>
      <c r="D2055" s="89">
        <f>Invoice!H3203</f>
        <v>4800</v>
      </c>
      <c r="E2055" s="81">
        <f t="shared" ref="E2055:E2139" si="125">D2055*B2055</f>
        <v>1382400</v>
      </c>
      <c r="F2055" s="81"/>
      <c r="G2055" s="82">
        <f t="shared" ref="G2055:G2139" si="126">E2055/1.11</f>
        <v>1245405.4054054052</v>
      </c>
      <c r="H2055" s="83">
        <f t="shared" ref="H2055:H2139" si="127">G2055*11%</f>
        <v>136994.59459459459</v>
      </c>
      <c r="I2055" s="83">
        <f t="shared" ref="I2055:I2139" si="128">G2055/B2055</f>
        <v>4324.3243243243232</v>
      </c>
      <c r="J2055" s="103">
        <f t="shared" ref="J2055:J2139" si="129">H2055/B2055</f>
        <v>475.67567567567562</v>
      </c>
    </row>
    <row r="2056" spans="1:10" ht="12.75" customHeight="1" x14ac:dyDescent="0.25">
      <c r="A2056" s="101"/>
      <c r="D2056" s="81"/>
      <c r="E2056" s="81">
        <f>(E2055*Invoice!I3203)+((E2055-(E2055*Invoice!I3203))*Invoice!J3203)</f>
        <v>172800</v>
      </c>
      <c r="F2056" s="81"/>
      <c r="G2056" s="90">
        <f>E2056/1.11</f>
        <v>155675.67567567565</v>
      </c>
      <c r="H2056" s="91">
        <f>G2056*11%</f>
        <v>17124.324324324323</v>
      </c>
      <c r="I2056" s="91">
        <f>G2056/B2055</f>
        <v>540.54054054054041</v>
      </c>
      <c r="J2056" s="104">
        <f>H2056/B2055</f>
        <v>59.459459459459453</v>
      </c>
    </row>
    <row r="2057" spans="1:10" ht="12.75" customHeight="1" x14ac:dyDescent="0.25">
      <c r="A2057" s="101"/>
      <c r="D2057" s="81" t="s">
        <v>23</v>
      </c>
      <c r="E2057" s="81">
        <f>E2055-E2056</f>
        <v>1209600</v>
      </c>
      <c r="F2057" s="81"/>
      <c r="G2057" s="82">
        <f>G2055-G2056</f>
        <v>1089729.7297297295</v>
      </c>
      <c r="H2057" s="82">
        <f>H2055-H2056</f>
        <v>119870.27027027027</v>
      </c>
      <c r="I2057" s="82">
        <f>I2055-I2056</f>
        <v>3783.7837837837828</v>
      </c>
      <c r="J2057" s="105">
        <f>J2055-J2056</f>
        <v>416.21621621621614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1209599.9999999998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3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Invoice!B3204</f>
        <v>288</v>
      </c>
      <c r="C2061" s="88" t="str">
        <f>Invoice!E3204</f>
        <v>PENCIL CASE JOYKO PC-0719GZ-34A/F (GOZZY)</v>
      </c>
      <c r="D2061" s="89">
        <f>Invoice!H3204</f>
        <v>4800</v>
      </c>
      <c r="E2061" s="81">
        <f t="shared" si="125"/>
        <v>1382400</v>
      </c>
      <c r="F2061" s="81"/>
      <c r="G2061" s="82">
        <f t="shared" si="126"/>
        <v>1245405.4054054052</v>
      </c>
      <c r="H2061" s="83">
        <f t="shared" si="127"/>
        <v>136994.59459459459</v>
      </c>
      <c r="I2061" s="83">
        <f t="shared" si="128"/>
        <v>4324.3243243243232</v>
      </c>
      <c r="J2061" s="103">
        <f t="shared" si="129"/>
        <v>475.67567567567562</v>
      </c>
    </row>
    <row r="2062" spans="1:10" ht="12.75" customHeight="1" x14ac:dyDescent="0.25">
      <c r="A2062" s="101"/>
      <c r="D2062" s="81"/>
      <c r="E2062" s="81">
        <f>(E2061*Invoice!I3204)+((E2061-(E2061*Invoice!I3204))*Invoice!J3204)</f>
        <v>172800</v>
      </c>
      <c r="F2062" s="81"/>
      <c r="G2062" s="90">
        <f>E2062/1.11</f>
        <v>155675.67567567565</v>
      </c>
      <c r="H2062" s="91">
        <f>G2062*11%</f>
        <v>17124.324324324323</v>
      </c>
      <c r="I2062" s="91">
        <f>G2062/B2061</f>
        <v>540.54054054054041</v>
      </c>
      <c r="J2062" s="104">
        <f>H2062/B2061</f>
        <v>59.459459459459453</v>
      </c>
    </row>
    <row r="2063" spans="1:10" ht="12.75" customHeight="1" x14ac:dyDescent="0.25">
      <c r="A2063" s="101"/>
      <c r="D2063" s="81" t="s">
        <v>23</v>
      </c>
      <c r="E2063" s="81">
        <f>E2061-E2062</f>
        <v>1209600</v>
      </c>
      <c r="F2063" s="81"/>
      <c r="G2063" s="82">
        <f>G2061-G2062</f>
        <v>1089729.7297297295</v>
      </c>
      <c r="H2063" s="82">
        <f>H2061-H2062</f>
        <v>119870.27027027027</v>
      </c>
      <c r="I2063" s="82">
        <f>I2061-I2062</f>
        <v>3783.7837837837828</v>
      </c>
      <c r="J2063" s="105">
        <f>J2061-J2062</f>
        <v>416.21621621621614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1209599.9999999998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4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Invoice!B3205</f>
        <v>0</v>
      </c>
      <c r="C2067" s="88">
        <f>Invoice!E3205</f>
        <v>0</v>
      </c>
      <c r="D2067" s="89">
        <f>Invoice!H3205</f>
        <v>0</v>
      </c>
      <c r="E2067" s="81">
        <f t="shared" si="125"/>
        <v>0</v>
      </c>
      <c r="F2067" s="81"/>
      <c r="G2067" s="82">
        <f t="shared" si="126"/>
        <v>0</v>
      </c>
      <c r="H2067" s="83">
        <f t="shared" si="127"/>
        <v>0</v>
      </c>
      <c r="I2067" s="83" t="e">
        <f t="shared" si="128"/>
        <v>#DIV/0!</v>
      </c>
      <c r="J2067" s="103" t="e">
        <f t="shared" si="129"/>
        <v>#DIV/0!</v>
      </c>
    </row>
    <row r="2068" spans="1:10" ht="12.75" customHeight="1" x14ac:dyDescent="0.25">
      <c r="A2068" s="101"/>
      <c r="D2068" s="81"/>
      <c r="E2068" s="81">
        <f>(E2067*Invoice!I3205)+((E2067-(E2067*Invoice!I3205))*Invoice!J3205)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5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Invoice!B3206</f>
        <v>0</v>
      </c>
      <c r="C2073" s="88">
        <f>Invoice!E3206</f>
        <v>0</v>
      </c>
      <c r="D2073" s="89">
        <f>Invoice!H3206</f>
        <v>0</v>
      </c>
      <c r="E2073" s="81">
        <f t="shared" si="125"/>
        <v>0</v>
      </c>
      <c r="F2073" s="81"/>
      <c r="G2073" s="82">
        <f t="shared" si="126"/>
        <v>0</v>
      </c>
      <c r="H2073" s="83">
        <f t="shared" si="127"/>
        <v>0</v>
      </c>
      <c r="I2073" s="83" t="e">
        <f t="shared" si="128"/>
        <v>#DIV/0!</v>
      </c>
      <c r="J2073" s="103" t="e">
        <f t="shared" si="129"/>
        <v>#DIV/0!</v>
      </c>
    </row>
    <row r="2074" spans="1:10" ht="12.75" customHeight="1" x14ac:dyDescent="0.25">
      <c r="A2074" s="101"/>
      <c r="D2074" s="81"/>
      <c r="E2074" s="81">
        <f>(E2073*Invoice!I3206)+((E2073-(E2073*Invoice!I3206))*Invoice!J3206)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B2077" s="79"/>
      <c r="D2077" s="81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1">
        <v>6</v>
      </c>
      <c r="B2078" s="84" t="s">
        <v>20</v>
      </c>
      <c r="C2078" s="84" t="s">
        <v>21</v>
      </c>
      <c r="D2078" s="85" t="s">
        <v>22</v>
      </c>
      <c r="E2078" s="85" t="s">
        <v>23</v>
      </c>
      <c r="F2078" s="85"/>
      <c r="G2078" s="86" t="s">
        <v>24</v>
      </c>
      <c r="H2078" s="87" t="s">
        <v>25</v>
      </c>
      <c r="I2078" s="87" t="s">
        <v>26</v>
      </c>
      <c r="J2078" s="102"/>
    </row>
    <row r="2079" spans="1:10" ht="12.75" customHeight="1" x14ac:dyDescent="0.25">
      <c r="A2079" s="101"/>
      <c r="B2079" s="80">
        <f>Invoice!B3207</f>
        <v>0</v>
      </c>
      <c r="C2079" s="88">
        <f>Invoice!E3207</f>
        <v>0</v>
      </c>
      <c r="D2079" s="89">
        <f>Invoice!H3207</f>
        <v>0</v>
      </c>
      <c r="E2079" s="81">
        <f t="shared" si="125"/>
        <v>0</v>
      </c>
      <c r="F2079" s="81"/>
      <c r="G2079" s="82">
        <f t="shared" si="126"/>
        <v>0</v>
      </c>
      <c r="H2079" s="83">
        <f t="shared" si="127"/>
        <v>0</v>
      </c>
      <c r="I2079" s="83" t="e">
        <f t="shared" si="128"/>
        <v>#DIV/0!</v>
      </c>
      <c r="J2079" s="103" t="e">
        <f t="shared" si="129"/>
        <v>#DIV/0!</v>
      </c>
    </row>
    <row r="2080" spans="1:10" ht="12.75" customHeight="1" x14ac:dyDescent="0.25">
      <c r="A2080" s="101"/>
      <c r="D2080" s="81"/>
      <c r="E2080" s="81">
        <f>(E2079*Invoice!I3207)+((E2079-(E2079*Invoice!I3207))*Invoice!J3207)</f>
        <v>0</v>
      </c>
      <c r="F2080" s="81"/>
      <c r="G2080" s="90">
        <f>E2080/1.11</f>
        <v>0</v>
      </c>
      <c r="H2080" s="91">
        <f>G2080*11%</f>
        <v>0</v>
      </c>
      <c r="I2080" s="91" t="e">
        <f>G2080/B2079</f>
        <v>#DIV/0!</v>
      </c>
      <c r="J2080" s="104" t="e">
        <f>H2080/B2079</f>
        <v>#DIV/0!</v>
      </c>
    </row>
    <row r="2081" spans="1:10" ht="12.75" customHeight="1" x14ac:dyDescent="0.25">
      <c r="A2081" s="101"/>
      <c r="D2081" s="81" t="s">
        <v>23</v>
      </c>
      <c r="E2081" s="81">
        <f>E2079-E2080</f>
        <v>0</v>
      </c>
      <c r="F2081" s="81"/>
      <c r="G2081" s="82">
        <f>G2079-G2080</f>
        <v>0</v>
      </c>
      <c r="H2081" s="82">
        <f>H2079-H2080</f>
        <v>0</v>
      </c>
      <c r="I2081" s="82" t="e">
        <f>I2079-I2080</f>
        <v>#DIV/0!</v>
      </c>
      <c r="J2081" s="105" t="e">
        <f>J2079-J2080</f>
        <v>#DIV/0!</v>
      </c>
    </row>
    <row r="2082" spans="1:10" ht="12.75" customHeight="1" x14ac:dyDescent="0.25">
      <c r="A2082" s="101"/>
      <c r="D2082" s="81"/>
      <c r="E2082" s="81"/>
      <c r="F2082" s="81"/>
      <c r="G2082" s="82"/>
      <c r="H2082" s="83">
        <f>G2081+H2081</f>
        <v>0</v>
      </c>
      <c r="I2082" s="83"/>
      <c r="J2082" s="103"/>
    </row>
    <row r="2083" spans="1:10" ht="12.75" customHeight="1" x14ac:dyDescent="0.25">
      <c r="A2083" s="101"/>
      <c r="B2083" s="79"/>
      <c r="D2083" s="81"/>
      <c r="E2083" s="81"/>
      <c r="F2083" s="81"/>
      <c r="G2083" s="82"/>
      <c r="H2083" s="83"/>
      <c r="I2083" s="83"/>
      <c r="J2083" s="103"/>
    </row>
    <row r="2084" spans="1:10" ht="12.75" customHeight="1" x14ac:dyDescent="0.25">
      <c r="A2084" s="101">
        <v>7</v>
      </c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2"/>
    </row>
    <row r="2085" spans="1:10" ht="12.75" customHeight="1" x14ac:dyDescent="0.25">
      <c r="A2085" s="101"/>
      <c r="B2085" s="80">
        <f>Invoice!B3208</f>
        <v>0</v>
      </c>
      <c r="C2085" s="88">
        <f>Invoice!E3208</f>
        <v>0</v>
      </c>
      <c r="D2085" s="89">
        <f>Invoice!H3208</f>
        <v>0</v>
      </c>
      <c r="E2085" s="81">
        <f t="shared" si="125"/>
        <v>0</v>
      </c>
      <c r="F2085" s="81"/>
      <c r="G2085" s="82">
        <f t="shared" si="126"/>
        <v>0</v>
      </c>
      <c r="H2085" s="83">
        <f t="shared" si="127"/>
        <v>0</v>
      </c>
      <c r="I2085" s="83" t="e">
        <f t="shared" si="128"/>
        <v>#DIV/0!</v>
      </c>
      <c r="J2085" s="103" t="e">
        <f t="shared" si="129"/>
        <v>#DIV/0!</v>
      </c>
    </row>
    <row r="2086" spans="1:10" ht="12.75" customHeight="1" x14ac:dyDescent="0.25">
      <c r="A2086" s="101"/>
      <c r="D2086" s="81"/>
      <c r="E2086" s="81">
        <f>(E2085*Invoice!I3208)+((E2085-(E2085*Invoice!I3208))*Invoice!J3208)</f>
        <v>0</v>
      </c>
      <c r="F2086" s="81"/>
      <c r="G2086" s="90">
        <f>E2086/1.11</f>
        <v>0</v>
      </c>
      <c r="H2086" s="91">
        <f>G2086*11%</f>
        <v>0</v>
      </c>
      <c r="I2086" s="91" t="e">
        <f>G2086/B2085</f>
        <v>#DIV/0!</v>
      </c>
      <c r="J2086" s="104" t="e">
        <f>H2086/B2085</f>
        <v>#DIV/0!</v>
      </c>
    </row>
    <row r="2087" spans="1:10" ht="12.75" customHeight="1" x14ac:dyDescent="0.25">
      <c r="A2087" s="101"/>
      <c r="D2087" s="81" t="s">
        <v>23</v>
      </c>
      <c r="E2087" s="81">
        <f>E2085-E2086</f>
        <v>0</v>
      </c>
      <c r="F2087" s="81"/>
      <c r="G2087" s="82">
        <f>G2085-G2086</f>
        <v>0</v>
      </c>
      <c r="H2087" s="82">
        <f>H2085-H2086</f>
        <v>0</v>
      </c>
      <c r="I2087" s="82" t="e">
        <f>I2085-I2086</f>
        <v>#DIV/0!</v>
      </c>
      <c r="J2087" s="105" t="e">
        <f>J2085-J2086</f>
        <v>#DIV/0!</v>
      </c>
    </row>
    <row r="2088" spans="1:10" ht="12.75" customHeight="1" x14ac:dyDescent="0.25">
      <c r="A2088" s="101"/>
      <c r="D2088" s="81"/>
      <c r="E2088" s="81"/>
      <c r="F2088" s="81"/>
      <c r="G2088" s="82"/>
      <c r="H2088" s="83">
        <f>G2087+H2087</f>
        <v>0</v>
      </c>
      <c r="I2088" s="83"/>
      <c r="J2088" s="103"/>
    </row>
    <row r="2089" spans="1:10" ht="12.75" customHeight="1" x14ac:dyDescent="0.25">
      <c r="A2089" s="101"/>
      <c r="B2089" s="79"/>
      <c r="D2089" s="81"/>
      <c r="E2089" s="81"/>
      <c r="F2089" s="81"/>
      <c r="G2089" s="82"/>
      <c r="H2089" s="83"/>
      <c r="I2089" s="83"/>
      <c r="J2089" s="103"/>
    </row>
    <row r="2090" spans="1:10" ht="12.75" customHeight="1" x14ac:dyDescent="0.25">
      <c r="A2090" s="101">
        <v>8</v>
      </c>
      <c r="B2090" s="84" t="s">
        <v>20</v>
      </c>
      <c r="C2090" s="84" t="s">
        <v>21</v>
      </c>
      <c r="D2090" s="85" t="s">
        <v>22</v>
      </c>
      <c r="E2090" s="85" t="s">
        <v>23</v>
      </c>
      <c r="F2090" s="85"/>
      <c r="G2090" s="86" t="s">
        <v>24</v>
      </c>
      <c r="H2090" s="87" t="s">
        <v>25</v>
      </c>
      <c r="I2090" s="87" t="s">
        <v>26</v>
      </c>
      <c r="J2090" s="102"/>
    </row>
    <row r="2091" spans="1:10" ht="12.75" customHeight="1" x14ac:dyDescent="0.25">
      <c r="A2091" s="101"/>
      <c r="B2091" s="80">
        <f>Invoice!B3209</f>
        <v>0</v>
      </c>
      <c r="C2091" s="88">
        <f>Invoice!E3209</f>
        <v>0</v>
      </c>
      <c r="D2091" s="89">
        <f>Invoice!H3209</f>
        <v>0</v>
      </c>
      <c r="E2091" s="81">
        <f t="shared" si="125"/>
        <v>0</v>
      </c>
      <c r="F2091" s="81"/>
      <c r="G2091" s="82">
        <f t="shared" si="126"/>
        <v>0</v>
      </c>
      <c r="H2091" s="83">
        <f t="shared" si="127"/>
        <v>0</v>
      </c>
      <c r="I2091" s="83" t="e">
        <f t="shared" si="128"/>
        <v>#DIV/0!</v>
      </c>
      <c r="J2091" s="103" t="e">
        <f t="shared" si="129"/>
        <v>#DIV/0!</v>
      </c>
    </row>
    <row r="2092" spans="1:10" ht="12.75" customHeight="1" x14ac:dyDescent="0.25">
      <c r="A2092" s="101"/>
      <c r="D2092" s="81"/>
      <c r="E2092" s="81">
        <f>(E2091*Invoice!I3209)+((E2091-(E2091*Invoice!I3209))*Invoice!J3209)</f>
        <v>0</v>
      </c>
      <c r="F2092" s="81"/>
      <c r="G2092" s="90">
        <f>E2092/1.11</f>
        <v>0</v>
      </c>
      <c r="H2092" s="91">
        <f>G2092*11%</f>
        <v>0</v>
      </c>
      <c r="I2092" s="91" t="e">
        <f>G2092/B2091</f>
        <v>#DIV/0!</v>
      </c>
      <c r="J2092" s="104" t="e">
        <f>H2092/B2091</f>
        <v>#DIV/0!</v>
      </c>
    </row>
    <row r="2093" spans="1:10" ht="12.75" customHeight="1" x14ac:dyDescent="0.25">
      <c r="A2093" s="101"/>
      <c r="D2093" s="81" t="s">
        <v>23</v>
      </c>
      <c r="E2093" s="81">
        <f>E2091-E2092</f>
        <v>0</v>
      </c>
      <c r="F2093" s="81"/>
      <c r="G2093" s="82">
        <f>G2091-G2092</f>
        <v>0</v>
      </c>
      <c r="H2093" s="82">
        <f>H2091-H2092</f>
        <v>0</v>
      </c>
      <c r="I2093" s="82" t="e">
        <f>I2091-I2092</f>
        <v>#DIV/0!</v>
      </c>
      <c r="J2093" s="105" t="e">
        <f>J2091-J2092</f>
        <v>#DIV/0!</v>
      </c>
    </row>
    <row r="2094" spans="1:10" ht="12.75" customHeight="1" x14ac:dyDescent="0.25">
      <c r="A2094" s="101"/>
      <c r="D2094" s="81"/>
      <c r="E2094" s="81"/>
      <c r="F2094" s="81"/>
      <c r="G2094" s="82"/>
      <c r="H2094" s="83">
        <f>G2093+H2093</f>
        <v>0</v>
      </c>
      <c r="I2094" s="83"/>
      <c r="J2094" s="103"/>
    </row>
    <row r="2095" spans="1:10" ht="12.75" customHeight="1" x14ac:dyDescent="0.25">
      <c r="A2095" s="101"/>
      <c r="B2095" s="79"/>
      <c r="D2095" s="81"/>
      <c r="E2095" s="81"/>
      <c r="F2095" s="81"/>
      <c r="G2095" s="82"/>
      <c r="H2095" s="83"/>
      <c r="I2095" s="83"/>
      <c r="J2095" s="103"/>
    </row>
    <row r="2096" spans="1:10" ht="12.75" customHeight="1" x14ac:dyDescent="0.25">
      <c r="A2096" s="101">
        <v>9</v>
      </c>
      <c r="B2096" s="84" t="s">
        <v>20</v>
      </c>
      <c r="C2096" s="84" t="s">
        <v>21</v>
      </c>
      <c r="D2096" s="85" t="s">
        <v>22</v>
      </c>
      <c r="E2096" s="85" t="s">
        <v>23</v>
      </c>
      <c r="F2096" s="85"/>
      <c r="G2096" s="86" t="s">
        <v>24</v>
      </c>
      <c r="H2096" s="87" t="s">
        <v>25</v>
      </c>
      <c r="I2096" s="87" t="s">
        <v>26</v>
      </c>
      <c r="J2096" s="102"/>
    </row>
    <row r="2097" spans="1:10" ht="12.75" customHeight="1" x14ac:dyDescent="0.25">
      <c r="A2097" s="101"/>
      <c r="B2097" s="80">
        <f>Invoice!B3210</f>
        <v>0</v>
      </c>
      <c r="C2097" s="88">
        <f>Invoice!E3210</f>
        <v>0</v>
      </c>
      <c r="D2097" s="89">
        <f>Invoice!H3210</f>
        <v>0</v>
      </c>
      <c r="E2097" s="81">
        <f t="shared" si="125"/>
        <v>0</v>
      </c>
      <c r="F2097" s="81"/>
      <c r="G2097" s="82">
        <f t="shared" si="126"/>
        <v>0</v>
      </c>
      <c r="H2097" s="83">
        <f t="shared" si="127"/>
        <v>0</v>
      </c>
      <c r="I2097" s="83" t="e">
        <f t="shared" si="128"/>
        <v>#DIV/0!</v>
      </c>
      <c r="J2097" s="103" t="e">
        <f t="shared" si="129"/>
        <v>#DIV/0!</v>
      </c>
    </row>
    <row r="2098" spans="1:10" ht="12.75" customHeight="1" x14ac:dyDescent="0.25">
      <c r="A2098" s="101"/>
      <c r="D2098" s="81"/>
      <c r="E2098" s="81">
        <f>(E2097*Invoice!I3210)+((E2097-(E2097*Invoice!I3210))*Invoice!J3210)</f>
        <v>0</v>
      </c>
      <c r="F2098" s="81"/>
      <c r="G2098" s="90">
        <f>E2098/1.11</f>
        <v>0</v>
      </c>
      <c r="H2098" s="91">
        <f>G2098*11%</f>
        <v>0</v>
      </c>
      <c r="I2098" s="91" t="e">
        <f>G2098/B2097</f>
        <v>#DIV/0!</v>
      </c>
      <c r="J2098" s="104" t="e">
        <f>H2098/B2097</f>
        <v>#DIV/0!</v>
      </c>
    </row>
    <row r="2099" spans="1:10" ht="12.75" customHeight="1" x14ac:dyDescent="0.25">
      <c r="A2099" s="101"/>
      <c r="D2099" s="81" t="s">
        <v>23</v>
      </c>
      <c r="E2099" s="81">
        <f>E2097-E2098</f>
        <v>0</v>
      </c>
      <c r="F2099" s="81"/>
      <c r="G2099" s="82">
        <f>G2097-G2098</f>
        <v>0</v>
      </c>
      <c r="H2099" s="82">
        <f>H2097-H2098</f>
        <v>0</v>
      </c>
      <c r="I2099" s="82" t="e">
        <f>I2097-I2098</f>
        <v>#DIV/0!</v>
      </c>
      <c r="J2099" s="105" t="e">
        <f>J2097-J2098</f>
        <v>#DIV/0!</v>
      </c>
    </row>
    <row r="2100" spans="1:10" ht="12.75" customHeight="1" x14ac:dyDescent="0.25">
      <c r="A2100" s="101"/>
      <c r="D2100" s="81"/>
      <c r="E2100" s="81"/>
      <c r="F2100" s="81"/>
      <c r="G2100" s="82"/>
      <c r="H2100" s="83">
        <f>G2099+H2099</f>
        <v>0</v>
      </c>
      <c r="I2100" s="83"/>
      <c r="J2100" s="103"/>
    </row>
    <row r="2101" spans="1:10" ht="12.75" customHeight="1" x14ac:dyDescent="0.25">
      <c r="A2101" s="101"/>
      <c r="B2101" s="79"/>
      <c r="D2101" s="81"/>
      <c r="E2101" s="81"/>
      <c r="F2101" s="81"/>
      <c r="G2101" s="82"/>
      <c r="H2101" s="83"/>
      <c r="I2101" s="83"/>
      <c r="J2101" s="103"/>
    </row>
    <row r="2102" spans="1:10" ht="12.75" customHeight="1" x14ac:dyDescent="0.25">
      <c r="A2102" s="101">
        <v>10</v>
      </c>
      <c r="B2102" s="84" t="s">
        <v>20</v>
      </c>
      <c r="C2102" s="84" t="s">
        <v>21</v>
      </c>
      <c r="D2102" s="85" t="s">
        <v>22</v>
      </c>
      <c r="E2102" s="85" t="s">
        <v>23</v>
      </c>
      <c r="F2102" s="85"/>
      <c r="G2102" s="86" t="s">
        <v>24</v>
      </c>
      <c r="H2102" s="87" t="s">
        <v>25</v>
      </c>
      <c r="I2102" s="87" t="s">
        <v>26</v>
      </c>
      <c r="J2102" s="102"/>
    </row>
    <row r="2103" spans="1:10" ht="12.75" customHeight="1" x14ac:dyDescent="0.25">
      <c r="A2103" s="101"/>
      <c r="B2103" s="80">
        <f>Invoice!B3211</f>
        <v>0</v>
      </c>
      <c r="C2103" s="88">
        <f>Invoice!E3211</f>
        <v>0</v>
      </c>
      <c r="D2103" s="89">
        <f>Invoice!H3211</f>
        <v>0</v>
      </c>
      <c r="E2103" s="81">
        <f t="shared" si="125"/>
        <v>0</v>
      </c>
      <c r="F2103" s="81"/>
      <c r="G2103" s="82">
        <f t="shared" si="126"/>
        <v>0</v>
      </c>
      <c r="H2103" s="83">
        <f t="shared" si="127"/>
        <v>0</v>
      </c>
      <c r="I2103" s="83" t="e">
        <f t="shared" si="128"/>
        <v>#DIV/0!</v>
      </c>
      <c r="J2103" s="103" t="e">
        <f t="shared" si="129"/>
        <v>#DIV/0!</v>
      </c>
    </row>
    <row r="2104" spans="1:10" ht="12.75" customHeight="1" x14ac:dyDescent="0.25">
      <c r="A2104" s="101"/>
      <c r="D2104" s="81"/>
      <c r="E2104" s="81">
        <f>(E2103*Invoice!I3211)+((E2103-(E2103*Invoice!I3211))*Invoice!J3211)</f>
        <v>0</v>
      </c>
      <c r="F2104" s="81"/>
      <c r="G2104" s="90">
        <f>E2104/1.11</f>
        <v>0</v>
      </c>
      <c r="H2104" s="91">
        <f>G2104*11%</f>
        <v>0</v>
      </c>
      <c r="I2104" s="91" t="e">
        <f>G2104/B2103</f>
        <v>#DIV/0!</v>
      </c>
      <c r="J2104" s="104" t="e">
        <f>H2104/B2103</f>
        <v>#DIV/0!</v>
      </c>
    </row>
    <row r="2105" spans="1:10" ht="12.75" customHeight="1" x14ac:dyDescent="0.25">
      <c r="A2105" s="101"/>
      <c r="D2105" s="81" t="s">
        <v>23</v>
      </c>
      <c r="E2105" s="81">
        <f>E2103-E2104</f>
        <v>0</v>
      </c>
      <c r="F2105" s="81"/>
      <c r="G2105" s="82">
        <f>G2103-G2104</f>
        <v>0</v>
      </c>
      <c r="H2105" s="82">
        <f>H2103-H2104</f>
        <v>0</v>
      </c>
      <c r="I2105" s="82" t="e">
        <f>I2103-I2104</f>
        <v>#DIV/0!</v>
      </c>
      <c r="J2105" s="105" t="e">
        <f>J2103-J2104</f>
        <v>#DIV/0!</v>
      </c>
    </row>
    <row r="2106" spans="1:10" ht="12.75" customHeight="1" x14ac:dyDescent="0.25">
      <c r="A2106" s="101"/>
      <c r="D2106" s="81"/>
      <c r="E2106" s="81"/>
      <c r="F2106" s="81"/>
      <c r="G2106" s="82"/>
      <c r="H2106" s="83">
        <f>G2105+H2105</f>
        <v>0</v>
      </c>
      <c r="I2106" s="83"/>
      <c r="J2106" s="103"/>
    </row>
    <row r="2107" spans="1:10" ht="12.75" customHeight="1" x14ac:dyDescent="0.25">
      <c r="A2107" s="101"/>
      <c r="B2107" s="79"/>
      <c r="D2107" s="81"/>
      <c r="E2107" s="81"/>
      <c r="F2107" s="81"/>
      <c r="G2107" s="82"/>
      <c r="H2107" s="83"/>
      <c r="I2107" s="83"/>
      <c r="J2107" s="103"/>
    </row>
    <row r="2108" spans="1:10" ht="12.75" customHeight="1" x14ac:dyDescent="0.25">
      <c r="A2108" s="101">
        <v>11</v>
      </c>
      <c r="B2108" s="84" t="s">
        <v>20</v>
      </c>
      <c r="C2108" s="84" t="s">
        <v>21</v>
      </c>
      <c r="D2108" s="85" t="s">
        <v>22</v>
      </c>
      <c r="E2108" s="85" t="s">
        <v>23</v>
      </c>
      <c r="F2108" s="85"/>
      <c r="G2108" s="86" t="s">
        <v>24</v>
      </c>
      <c r="H2108" s="87" t="s">
        <v>25</v>
      </c>
      <c r="I2108" s="87" t="s">
        <v>26</v>
      </c>
      <c r="J2108" s="102"/>
    </row>
    <row r="2109" spans="1:10" ht="12.75" customHeight="1" x14ac:dyDescent="0.25">
      <c r="A2109" s="101"/>
      <c r="B2109" s="80">
        <f>Invoice!B3212</f>
        <v>0</v>
      </c>
      <c r="C2109" s="88">
        <f>Invoice!E3212</f>
        <v>0</v>
      </c>
      <c r="D2109" s="89">
        <f>Invoice!H3212</f>
        <v>0</v>
      </c>
      <c r="E2109" s="81">
        <f t="shared" si="125"/>
        <v>0</v>
      </c>
      <c r="F2109" s="81"/>
      <c r="G2109" s="82">
        <f t="shared" si="126"/>
        <v>0</v>
      </c>
      <c r="H2109" s="83">
        <f t="shared" si="127"/>
        <v>0</v>
      </c>
      <c r="I2109" s="83" t="e">
        <f t="shared" si="128"/>
        <v>#DIV/0!</v>
      </c>
      <c r="J2109" s="103" t="e">
        <f t="shared" si="129"/>
        <v>#DIV/0!</v>
      </c>
    </row>
    <row r="2110" spans="1:10" ht="12.75" customHeight="1" x14ac:dyDescent="0.25">
      <c r="A2110" s="101"/>
      <c r="D2110" s="81"/>
      <c r="E2110" s="81">
        <f>(E2109*Invoice!I3212)+((E2109-(E2109*Invoice!I3212))*Invoice!J3212)</f>
        <v>0</v>
      </c>
      <c r="F2110" s="81"/>
      <c r="G2110" s="90">
        <f>E2110/1.11</f>
        <v>0</v>
      </c>
      <c r="H2110" s="91">
        <f>G2110*11%</f>
        <v>0</v>
      </c>
      <c r="I2110" s="91" t="e">
        <f>G2110/B2109</f>
        <v>#DIV/0!</v>
      </c>
      <c r="J2110" s="104" t="e">
        <f>H2110/B2109</f>
        <v>#DIV/0!</v>
      </c>
    </row>
    <row r="2111" spans="1:10" ht="12.75" customHeight="1" x14ac:dyDescent="0.25">
      <c r="A2111" s="101"/>
      <c r="D2111" s="81" t="s">
        <v>23</v>
      </c>
      <c r="E2111" s="81">
        <f>E2109-E2110</f>
        <v>0</v>
      </c>
      <c r="F2111" s="81"/>
      <c r="G2111" s="82">
        <f>G2109-G2110</f>
        <v>0</v>
      </c>
      <c r="H2111" s="82">
        <f>H2109-H2110</f>
        <v>0</v>
      </c>
      <c r="I2111" s="82" t="e">
        <f>I2109-I2110</f>
        <v>#DIV/0!</v>
      </c>
      <c r="J2111" s="105" t="e">
        <f>J2109-J2110</f>
        <v>#DIV/0!</v>
      </c>
    </row>
    <row r="2112" spans="1:10" ht="12.75" customHeight="1" x14ac:dyDescent="0.25">
      <c r="A2112" s="101"/>
      <c r="D2112" s="81"/>
      <c r="E2112" s="81"/>
      <c r="F2112" s="81"/>
      <c r="G2112" s="82"/>
      <c r="H2112" s="83">
        <f>G2111+H2111</f>
        <v>0</v>
      </c>
      <c r="I2112" s="83"/>
      <c r="J2112" s="103"/>
    </row>
    <row r="2113" spans="1:10" ht="12.75" customHeight="1" x14ac:dyDescent="0.25">
      <c r="A2113" s="101"/>
      <c r="B2113" s="79"/>
      <c r="D2113" s="81"/>
      <c r="E2113" s="81"/>
      <c r="F2113" s="81"/>
      <c r="G2113" s="82"/>
      <c r="H2113" s="83"/>
      <c r="I2113" s="83"/>
      <c r="J2113" s="103"/>
    </row>
    <row r="2114" spans="1:10" ht="12.75" customHeight="1" x14ac:dyDescent="0.25">
      <c r="A2114" s="101">
        <v>12</v>
      </c>
      <c r="B2114" s="84" t="s">
        <v>20</v>
      </c>
      <c r="C2114" s="84" t="s">
        <v>21</v>
      </c>
      <c r="D2114" s="85" t="s">
        <v>22</v>
      </c>
      <c r="E2114" s="85" t="s">
        <v>23</v>
      </c>
      <c r="F2114" s="85"/>
      <c r="G2114" s="86" t="s">
        <v>24</v>
      </c>
      <c r="H2114" s="87" t="s">
        <v>25</v>
      </c>
      <c r="I2114" s="87" t="s">
        <v>26</v>
      </c>
      <c r="J2114" s="102"/>
    </row>
    <row r="2115" spans="1:10" ht="12.75" customHeight="1" x14ac:dyDescent="0.25">
      <c r="A2115" s="101"/>
      <c r="B2115" s="80">
        <f>Invoice!B3213</f>
        <v>0</v>
      </c>
      <c r="C2115" s="88">
        <f>Invoice!E3213</f>
        <v>0</v>
      </c>
      <c r="D2115" s="89">
        <f>Invoice!H3213</f>
        <v>0</v>
      </c>
      <c r="E2115" s="81">
        <f t="shared" si="125"/>
        <v>0</v>
      </c>
      <c r="F2115" s="81"/>
      <c r="G2115" s="82">
        <f t="shared" si="126"/>
        <v>0</v>
      </c>
      <c r="H2115" s="83">
        <f t="shared" si="127"/>
        <v>0</v>
      </c>
      <c r="I2115" s="83" t="e">
        <f t="shared" si="128"/>
        <v>#DIV/0!</v>
      </c>
      <c r="J2115" s="103" t="e">
        <f t="shared" si="129"/>
        <v>#DIV/0!</v>
      </c>
    </row>
    <row r="2116" spans="1:10" ht="12.75" customHeight="1" x14ac:dyDescent="0.25">
      <c r="A2116" s="101"/>
      <c r="D2116" s="81"/>
      <c r="E2116" s="81">
        <f>(E2115*Invoice!I3213)+((E2115-(E2115*Invoice!I3213))*Invoice!J3213)</f>
        <v>0</v>
      </c>
      <c r="F2116" s="81"/>
      <c r="G2116" s="90">
        <f>E2116/1.11</f>
        <v>0</v>
      </c>
      <c r="H2116" s="91">
        <f>G2116*11%</f>
        <v>0</v>
      </c>
      <c r="I2116" s="91" t="e">
        <f>G2116/B2115</f>
        <v>#DIV/0!</v>
      </c>
      <c r="J2116" s="104" t="e">
        <f>H2116/B2115</f>
        <v>#DIV/0!</v>
      </c>
    </row>
    <row r="2117" spans="1:10" ht="12.75" customHeight="1" x14ac:dyDescent="0.25">
      <c r="A2117" s="101"/>
      <c r="D2117" s="81" t="s">
        <v>23</v>
      </c>
      <c r="E2117" s="81">
        <f>E2115-E2116</f>
        <v>0</v>
      </c>
      <c r="F2117" s="81"/>
      <c r="G2117" s="82">
        <f>G2115-G2116</f>
        <v>0</v>
      </c>
      <c r="H2117" s="82">
        <f>H2115-H2116</f>
        <v>0</v>
      </c>
      <c r="I2117" s="82" t="e">
        <f>I2115-I2116</f>
        <v>#DIV/0!</v>
      </c>
      <c r="J2117" s="105" t="e">
        <f>J2115-J2116</f>
        <v>#DIV/0!</v>
      </c>
    </row>
    <row r="2118" spans="1:10" ht="12.75" customHeight="1" x14ac:dyDescent="0.25">
      <c r="A2118" s="101"/>
      <c r="D2118" s="81"/>
      <c r="E2118" s="81"/>
      <c r="F2118" s="81"/>
      <c r="G2118" s="82"/>
      <c r="H2118" s="83">
        <f>G2117+H2117</f>
        <v>0</v>
      </c>
      <c r="I2118" s="83"/>
      <c r="J2118" s="103"/>
    </row>
    <row r="2119" spans="1:10" ht="12.75" customHeight="1" x14ac:dyDescent="0.25">
      <c r="A2119" s="101"/>
      <c r="B2119" s="79"/>
      <c r="D2119" s="81"/>
      <c r="E2119" s="81"/>
      <c r="F2119" s="81"/>
      <c r="G2119" s="82"/>
      <c r="H2119" s="83"/>
      <c r="I2119" s="83"/>
      <c r="J2119" s="103"/>
    </row>
    <row r="2120" spans="1:10" ht="12.75" customHeight="1" x14ac:dyDescent="0.25">
      <c r="A2120" s="101">
        <v>13</v>
      </c>
      <c r="B2120" s="84" t="s">
        <v>20</v>
      </c>
      <c r="C2120" s="84" t="s">
        <v>21</v>
      </c>
      <c r="D2120" s="85" t="s">
        <v>22</v>
      </c>
      <c r="E2120" s="85" t="s">
        <v>23</v>
      </c>
      <c r="F2120" s="85"/>
      <c r="G2120" s="86" t="s">
        <v>24</v>
      </c>
      <c r="H2120" s="87" t="s">
        <v>25</v>
      </c>
      <c r="I2120" s="87" t="s">
        <v>26</v>
      </c>
      <c r="J2120" s="102"/>
    </row>
    <row r="2121" spans="1:10" ht="12.75" customHeight="1" x14ac:dyDescent="0.25">
      <c r="A2121" s="101"/>
      <c r="B2121" s="80">
        <f>Invoice!B3214</f>
        <v>0</v>
      </c>
      <c r="C2121" s="88">
        <f>Invoice!E3214</f>
        <v>0</v>
      </c>
      <c r="D2121" s="89">
        <f>Invoice!H3214</f>
        <v>0</v>
      </c>
      <c r="E2121" s="81">
        <f t="shared" si="125"/>
        <v>0</v>
      </c>
      <c r="F2121" s="81"/>
      <c r="G2121" s="82">
        <f t="shared" si="126"/>
        <v>0</v>
      </c>
      <c r="H2121" s="83">
        <f t="shared" si="127"/>
        <v>0</v>
      </c>
      <c r="I2121" s="83" t="e">
        <f t="shared" si="128"/>
        <v>#DIV/0!</v>
      </c>
      <c r="J2121" s="103" t="e">
        <f t="shared" si="129"/>
        <v>#DIV/0!</v>
      </c>
    </row>
    <row r="2122" spans="1:10" ht="12.75" customHeight="1" x14ac:dyDescent="0.25">
      <c r="A2122" s="101"/>
      <c r="D2122" s="81"/>
      <c r="E2122" s="81">
        <f>(E2121*Invoice!I3214)+((E2121-(E2121*Invoice!I3214))*Invoice!J3214)</f>
        <v>0</v>
      </c>
      <c r="F2122" s="81"/>
      <c r="G2122" s="90">
        <f>E2122/1.11</f>
        <v>0</v>
      </c>
      <c r="H2122" s="91">
        <f>G2122*11%</f>
        <v>0</v>
      </c>
      <c r="I2122" s="91" t="e">
        <f>G2122/B2121</f>
        <v>#DIV/0!</v>
      </c>
      <c r="J2122" s="104" t="e">
        <f>H2122/B2121</f>
        <v>#DIV/0!</v>
      </c>
    </row>
    <row r="2123" spans="1:10" ht="12.75" customHeight="1" x14ac:dyDescent="0.25">
      <c r="A2123" s="101"/>
      <c r="D2123" s="81" t="s">
        <v>23</v>
      </c>
      <c r="E2123" s="81">
        <f>E2121-E2122</f>
        <v>0</v>
      </c>
      <c r="F2123" s="81"/>
      <c r="G2123" s="82">
        <f>G2121-G2122</f>
        <v>0</v>
      </c>
      <c r="H2123" s="82">
        <f>H2121-H2122</f>
        <v>0</v>
      </c>
      <c r="I2123" s="82" t="e">
        <f>I2121-I2122</f>
        <v>#DIV/0!</v>
      </c>
      <c r="J2123" s="105" t="e">
        <f>J2121-J2122</f>
        <v>#DIV/0!</v>
      </c>
    </row>
    <row r="2124" spans="1:10" ht="12.75" customHeight="1" x14ac:dyDescent="0.25">
      <c r="A2124" s="101"/>
      <c r="D2124" s="81"/>
      <c r="E2124" s="81"/>
      <c r="F2124" s="81"/>
      <c r="G2124" s="82"/>
      <c r="H2124" s="83">
        <f>G2123+H2123</f>
        <v>0</v>
      </c>
      <c r="I2124" s="83"/>
      <c r="J2124" s="103"/>
    </row>
    <row r="2125" spans="1:10" ht="12.75" customHeight="1" x14ac:dyDescent="0.25">
      <c r="A2125" s="101"/>
      <c r="B2125" s="79"/>
      <c r="D2125" s="81"/>
      <c r="E2125" s="81"/>
      <c r="F2125" s="81"/>
      <c r="G2125" s="82"/>
      <c r="H2125" s="83"/>
      <c r="I2125" s="83"/>
      <c r="J2125" s="103"/>
    </row>
    <row r="2126" spans="1:10" ht="12.75" customHeight="1" x14ac:dyDescent="0.25">
      <c r="A2126" s="101">
        <v>14</v>
      </c>
      <c r="B2126" s="84" t="s">
        <v>20</v>
      </c>
      <c r="C2126" s="84" t="s">
        <v>21</v>
      </c>
      <c r="D2126" s="85" t="s">
        <v>22</v>
      </c>
      <c r="E2126" s="85" t="s">
        <v>23</v>
      </c>
      <c r="F2126" s="85"/>
      <c r="G2126" s="86" t="s">
        <v>24</v>
      </c>
      <c r="H2126" s="87" t="s">
        <v>25</v>
      </c>
      <c r="I2126" s="87" t="s">
        <v>26</v>
      </c>
      <c r="J2126" s="102"/>
    </row>
    <row r="2127" spans="1:10" ht="12.75" customHeight="1" x14ac:dyDescent="0.25">
      <c r="A2127" s="101"/>
      <c r="B2127" s="80">
        <f>Invoice!B3215</f>
        <v>0</v>
      </c>
      <c r="C2127" s="88">
        <f>Invoice!E3215</f>
        <v>0</v>
      </c>
      <c r="D2127" s="89">
        <f>Invoice!H3215</f>
        <v>0</v>
      </c>
      <c r="E2127" s="81">
        <f t="shared" si="125"/>
        <v>0</v>
      </c>
      <c r="F2127" s="81"/>
      <c r="G2127" s="82">
        <f t="shared" si="126"/>
        <v>0</v>
      </c>
      <c r="H2127" s="83">
        <f t="shared" si="127"/>
        <v>0</v>
      </c>
      <c r="I2127" s="83" t="e">
        <f t="shared" si="128"/>
        <v>#DIV/0!</v>
      </c>
      <c r="J2127" s="103" t="e">
        <f t="shared" si="129"/>
        <v>#DIV/0!</v>
      </c>
    </row>
    <row r="2128" spans="1:10" ht="12.75" customHeight="1" x14ac:dyDescent="0.25">
      <c r="A2128" s="101"/>
      <c r="D2128" s="81"/>
      <c r="E2128" s="81">
        <f>(E2127*Invoice!I3215)+((E2127-(E2127*Invoice!I3215))*Invoice!J3215)</f>
        <v>0</v>
      </c>
      <c r="F2128" s="81"/>
      <c r="G2128" s="90">
        <f>E2128/1.11</f>
        <v>0</v>
      </c>
      <c r="H2128" s="91">
        <f>G2128*11%</f>
        <v>0</v>
      </c>
      <c r="I2128" s="91" t="e">
        <f>G2128/B2127</f>
        <v>#DIV/0!</v>
      </c>
      <c r="J2128" s="104" t="e">
        <f>H2128/B2127</f>
        <v>#DIV/0!</v>
      </c>
    </row>
    <row r="2129" spans="1:10" ht="12.75" customHeight="1" x14ac:dyDescent="0.25">
      <c r="A2129" s="101"/>
      <c r="D2129" s="81" t="s">
        <v>23</v>
      </c>
      <c r="E2129" s="81">
        <f>E2127-E2128</f>
        <v>0</v>
      </c>
      <c r="F2129" s="81"/>
      <c r="G2129" s="82">
        <f>G2127-G2128</f>
        <v>0</v>
      </c>
      <c r="H2129" s="82">
        <f>H2127-H2128</f>
        <v>0</v>
      </c>
      <c r="I2129" s="82" t="e">
        <f>I2127-I2128</f>
        <v>#DIV/0!</v>
      </c>
      <c r="J2129" s="105" t="e">
        <f>J2127-J2128</f>
        <v>#DIV/0!</v>
      </c>
    </row>
    <row r="2130" spans="1:10" ht="12.75" customHeight="1" x14ac:dyDescent="0.25">
      <c r="A2130" s="101"/>
      <c r="D2130" s="81"/>
      <c r="E2130" s="81"/>
      <c r="F2130" s="81"/>
      <c r="G2130" s="82"/>
      <c r="H2130" s="83">
        <f>G2129+H2129</f>
        <v>0</v>
      </c>
      <c r="I2130" s="83"/>
      <c r="J2130" s="103"/>
    </row>
    <row r="2131" spans="1:10" ht="12.75" customHeight="1" x14ac:dyDescent="0.25">
      <c r="A2131" s="101"/>
      <c r="B2131" s="79"/>
      <c r="D2131" s="81"/>
      <c r="E2131" s="81"/>
      <c r="F2131" s="81"/>
      <c r="G2131" s="82"/>
      <c r="H2131" s="83"/>
      <c r="I2131" s="83"/>
      <c r="J2131" s="103"/>
    </row>
    <row r="2132" spans="1:10" ht="12.75" customHeight="1" x14ac:dyDescent="0.25">
      <c r="A2132" s="101">
        <v>15</v>
      </c>
      <c r="B2132" s="84" t="s">
        <v>20</v>
      </c>
      <c r="C2132" s="84" t="s">
        <v>21</v>
      </c>
      <c r="D2132" s="85" t="s">
        <v>22</v>
      </c>
      <c r="E2132" s="85" t="s">
        <v>23</v>
      </c>
      <c r="F2132" s="85"/>
      <c r="G2132" s="86" t="s">
        <v>24</v>
      </c>
      <c r="H2132" s="87" t="s">
        <v>25</v>
      </c>
      <c r="I2132" s="87" t="s">
        <v>26</v>
      </c>
      <c r="J2132" s="102"/>
    </row>
    <row r="2133" spans="1:10" ht="12.75" customHeight="1" x14ac:dyDescent="0.25">
      <c r="A2133" s="101"/>
      <c r="B2133" s="80">
        <f>Invoice!B3216</f>
        <v>0</v>
      </c>
      <c r="C2133" s="88">
        <f>Invoice!E3216</f>
        <v>0</v>
      </c>
      <c r="D2133" s="89">
        <f>Invoice!H3216</f>
        <v>0</v>
      </c>
      <c r="E2133" s="81">
        <f t="shared" si="125"/>
        <v>0</v>
      </c>
      <c r="F2133" s="81"/>
      <c r="G2133" s="82">
        <f t="shared" si="126"/>
        <v>0</v>
      </c>
      <c r="H2133" s="83">
        <f t="shared" si="127"/>
        <v>0</v>
      </c>
      <c r="I2133" s="83" t="e">
        <f t="shared" si="128"/>
        <v>#DIV/0!</v>
      </c>
      <c r="J2133" s="103" t="e">
        <f t="shared" si="129"/>
        <v>#DIV/0!</v>
      </c>
    </row>
    <row r="2134" spans="1:10" ht="12.75" customHeight="1" x14ac:dyDescent="0.25">
      <c r="A2134" s="101"/>
      <c r="D2134" s="81"/>
      <c r="E2134" s="81">
        <f>(E2133*Invoice!I3216)+((E2133-(E2133*Invoice!I3216))*Invoice!J3216)</f>
        <v>0</v>
      </c>
      <c r="F2134" s="81"/>
      <c r="G2134" s="90">
        <f>E2134/1.11</f>
        <v>0</v>
      </c>
      <c r="H2134" s="91">
        <f>G2134*11%</f>
        <v>0</v>
      </c>
      <c r="I2134" s="91" t="e">
        <f>G2134/B2133</f>
        <v>#DIV/0!</v>
      </c>
      <c r="J2134" s="104" t="e">
        <f>H2134/B2133</f>
        <v>#DIV/0!</v>
      </c>
    </row>
    <row r="2135" spans="1:10" ht="12.75" customHeight="1" x14ac:dyDescent="0.25">
      <c r="A2135" s="101"/>
      <c r="D2135" s="81" t="s">
        <v>23</v>
      </c>
      <c r="E2135" s="81">
        <f>E2133-E2134</f>
        <v>0</v>
      </c>
      <c r="F2135" s="81"/>
      <c r="G2135" s="82">
        <f>G2133-G2134</f>
        <v>0</v>
      </c>
      <c r="H2135" s="82">
        <f>H2133-H2134</f>
        <v>0</v>
      </c>
      <c r="I2135" s="82" t="e">
        <f>I2133-I2134</f>
        <v>#DIV/0!</v>
      </c>
      <c r="J2135" s="105" t="e">
        <f>J2133-J2134</f>
        <v>#DIV/0!</v>
      </c>
    </row>
    <row r="2136" spans="1:10" ht="12.75" customHeight="1" x14ac:dyDescent="0.25">
      <c r="A2136" s="101"/>
      <c r="D2136" s="81"/>
      <c r="E2136" s="81"/>
      <c r="F2136" s="81"/>
      <c r="G2136" s="82"/>
      <c r="H2136" s="83">
        <f>G2135+H2135</f>
        <v>0</v>
      </c>
      <c r="I2136" s="83"/>
      <c r="J2136" s="103"/>
    </row>
    <row r="2137" spans="1:10" ht="12.75" customHeight="1" x14ac:dyDescent="0.25">
      <c r="A2137" s="101"/>
      <c r="B2137" s="79"/>
      <c r="D2137" s="81"/>
      <c r="E2137" s="81"/>
      <c r="F2137" s="81"/>
      <c r="G2137" s="82"/>
      <c r="H2137" s="83"/>
      <c r="I2137" s="83"/>
      <c r="J2137" s="103"/>
    </row>
    <row r="2138" spans="1:10" ht="12.75" customHeight="1" x14ac:dyDescent="0.25">
      <c r="A2138" s="101">
        <v>16</v>
      </c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2"/>
    </row>
    <row r="2139" spans="1:10" ht="12.75" customHeight="1" x14ac:dyDescent="0.25">
      <c r="A2139" s="101"/>
      <c r="B2139" s="80">
        <f>Invoice!B3217</f>
        <v>0</v>
      </c>
      <c r="C2139" s="88">
        <f>Invoice!E3217</f>
        <v>0</v>
      </c>
      <c r="D2139" s="89">
        <f>Invoice!H3217</f>
        <v>0</v>
      </c>
      <c r="E2139" s="81">
        <f t="shared" si="125"/>
        <v>0</v>
      </c>
      <c r="F2139" s="81"/>
      <c r="G2139" s="82">
        <f t="shared" si="126"/>
        <v>0</v>
      </c>
      <c r="H2139" s="83">
        <f t="shared" si="127"/>
        <v>0</v>
      </c>
      <c r="I2139" s="83" t="e">
        <f t="shared" si="128"/>
        <v>#DIV/0!</v>
      </c>
      <c r="J2139" s="103" t="e">
        <f t="shared" si="129"/>
        <v>#DIV/0!</v>
      </c>
    </row>
    <row r="2140" spans="1:10" ht="12.75" customHeight="1" x14ac:dyDescent="0.25">
      <c r="A2140" s="101"/>
      <c r="D2140" s="81"/>
      <c r="E2140" s="81">
        <f>(E2139*Invoice!I3217)+((E2139-(E2139*Invoice!I3217))*Invoice!J3217)</f>
        <v>0</v>
      </c>
      <c r="F2140" s="81"/>
      <c r="G2140" s="90">
        <f>E2140/1.11</f>
        <v>0</v>
      </c>
      <c r="H2140" s="91">
        <f>G2140*11%</f>
        <v>0</v>
      </c>
      <c r="I2140" s="91" t="e">
        <f>G2140/B2139</f>
        <v>#DIV/0!</v>
      </c>
      <c r="J2140" s="104" t="e">
        <f>H2140/B2139</f>
        <v>#DIV/0!</v>
      </c>
    </row>
    <row r="2141" spans="1:10" ht="12.75" customHeight="1" x14ac:dyDescent="0.25">
      <c r="A2141" s="101"/>
      <c r="D2141" s="81" t="s">
        <v>23</v>
      </c>
      <c r="E2141" s="81">
        <f>E2139-E2140</f>
        <v>0</v>
      </c>
      <c r="F2141" s="81"/>
      <c r="G2141" s="82">
        <f>G2139-G2140</f>
        <v>0</v>
      </c>
      <c r="H2141" s="82">
        <f>H2139-H2140</f>
        <v>0</v>
      </c>
      <c r="I2141" s="82" t="e">
        <f>I2139-I2140</f>
        <v>#DIV/0!</v>
      </c>
      <c r="J2141" s="105" t="e">
        <f>J2139-J2140</f>
        <v>#DIV/0!</v>
      </c>
    </row>
    <row r="2142" spans="1:10" ht="12.75" customHeight="1" x14ac:dyDescent="0.25">
      <c r="A2142" s="101"/>
      <c r="D2142" s="81"/>
      <c r="E2142" s="81"/>
      <c r="F2142" s="81"/>
      <c r="G2142" s="82"/>
      <c r="H2142" s="83">
        <f>G2141+H2141</f>
        <v>0</v>
      </c>
      <c r="I2142" s="83"/>
      <c r="J2142" s="103"/>
    </row>
    <row r="2143" spans="1:10" ht="12.75" customHeight="1" x14ac:dyDescent="0.25">
      <c r="A2143" s="101"/>
      <c r="C2143" s="88"/>
      <c r="D2143" s="89"/>
      <c r="E2143" s="81"/>
      <c r="F2143" s="81"/>
      <c r="G2143" s="82"/>
      <c r="H2143" s="83"/>
      <c r="I2143" s="83"/>
      <c r="J2143" s="103"/>
    </row>
    <row r="2144" spans="1:10" ht="12.75" customHeight="1" x14ac:dyDescent="0.25">
      <c r="A2144" s="106"/>
      <c r="B2144" s="107"/>
      <c r="C2144" s="107"/>
      <c r="D2144" s="107"/>
      <c r="E2144" s="107"/>
      <c r="F2144" s="107"/>
      <c r="G2144" s="108">
        <f>G2051+G2057+G2063+G2069+G2075+G2081+G2087+G2093+G2099+G2105+G2111+G2117+G2123+G2129+G2135+G2141</f>
        <v>3269189.1891891882</v>
      </c>
      <c r="H2144" s="108">
        <f>H2051+H2057+H2063+H2069+H2075+H2081+H2087+H2093+H2099+H2105+H2111+H2117+H2123+H2129+H2135+H2141</f>
        <v>359610.81081081077</v>
      </c>
      <c r="I2144" s="107"/>
      <c r="J2144" s="109">
        <f>H2052+H2058+H2064+H2070+H2076+H2082+H2088+H2094+H2100+H2106+H2112+H2118+H2124+H2130+H2136+H2142</f>
        <v>3628799.9999999991</v>
      </c>
    </row>
    <row r="2146" spans="1:10" ht="12.75" customHeight="1" x14ac:dyDescent="0.25">
      <c r="A2146" s="94" t="s">
        <v>1</v>
      </c>
      <c r="B2146" s="95">
        <f>Invoice!E3308</f>
        <v>23050030</v>
      </c>
      <c r="C2146" s="96"/>
      <c r="D2146" s="97"/>
      <c r="E2146" s="97"/>
      <c r="F2146" s="97"/>
      <c r="G2146" s="98"/>
      <c r="H2146" s="99"/>
      <c r="I2146" s="99"/>
      <c r="J2146" s="100"/>
    </row>
    <row r="2147" spans="1:10" ht="12.75" customHeight="1" x14ac:dyDescent="0.25">
      <c r="A2147" s="101">
        <v>1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Invoice!B3316</f>
        <v>48</v>
      </c>
      <c r="C2148" s="88" t="str">
        <f>Invoice!E3316</f>
        <v>JANGKA (MATH SET) JOYKO MS-25</v>
      </c>
      <c r="D2148" s="89">
        <f>Invoice!H3316</f>
        <v>89400</v>
      </c>
      <c r="E2148" s="81">
        <f>D2148*B2148</f>
        <v>4291200</v>
      </c>
      <c r="F2148" s="81"/>
      <c r="G2148" s="82">
        <f>E2148/1.11</f>
        <v>3865945.9459459456</v>
      </c>
      <c r="H2148" s="83">
        <f>G2148*11%</f>
        <v>425254.05405405402</v>
      </c>
      <c r="I2148" s="83">
        <f>G2148/B2148</f>
        <v>80540.540540540533</v>
      </c>
      <c r="J2148" s="103">
        <f>H2148/B2148</f>
        <v>8859.4594594594582</v>
      </c>
    </row>
    <row r="2149" spans="1:10" ht="12.75" customHeight="1" x14ac:dyDescent="0.25">
      <c r="A2149" s="101"/>
      <c r="D2149" s="81"/>
      <c r="E2149" s="81">
        <f>(E2148*Invoice!I3316)+((E2148-(E2148*Invoice!I3316))*Invoice!J3316)</f>
        <v>579312</v>
      </c>
      <c r="F2149" s="81"/>
      <c r="G2149" s="90">
        <f>E2149/1.11</f>
        <v>521902.70270270266</v>
      </c>
      <c r="H2149" s="91">
        <f>G2149*11%</f>
        <v>57409.297297297293</v>
      </c>
      <c r="I2149" s="91">
        <f>G2149/B2148</f>
        <v>10872.972972972972</v>
      </c>
      <c r="J2149" s="104">
        <f>H2149/B2148</f>
        <v>1196.0270270270269</v>
      </c>
    </row>
    <row r="2150" spans="1:10" ht="12.75" customHeight="1" x14ac:dyDescent="0.25">
      <c r="A2150" s="101"/>
      <c r="D2150" s="81" t="s">
        <v>23</v>
      </c>
      <c r="E2150" s="81">
        <f>E2148-E2149</f>
        <v>3711888</v>
      </c>
      <c r="F2150" s="81"/>
      <c r="G2150" s="82">
        <f>G2148-G2149</f>
        <v>3344043.2432432431</v>
      </c>
      <c r="H2150" s="82">
        <f>H2148-H2149</f>
        <v>367844.75675675675</v>
      </c>
      <c r="I2150" s="82">
        <f>I2148-I2149</f>
        <v>69667.567567567559</v>
      </c>
      <c r="J2150" s="105">
        <f>J2148-J2149</f>
        <v>7663.4324324324316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3711888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2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Invoice!B3317</f>
        <v>72</v>
      </c>
      <c r="C2154" s="88" t="str">
        <f>Invoice!E3317</f>
        <v>JANGKA (MATH SET) JOYKO MS-55</v>
      </c>
      <c r="D2154" s="89">
        <f>Invoice!H3317</f>
        <v>89400</v>
      </c>
      <c r="E2154" s="81">
        <f t="shared" ref="E2154:E2238" si="130">D2154*B2154</f>
        <v>6436800</v>
      </c>
      <c r="F2154" s="81"/>
      <c r="G2154" s="82">
        <f t="shared" ref="G2154:G2238" si="131">E2154/1.11</f>
        <v>5798918.9189189188</v>
      </c>
      <c r="H2154" s="83">
        <f t="shared" ref="H2154:H2238" si="132">G2154*11%</f>
        <v>637881.08108108107</v>
      </c>
      <c r="I2154" s="83">
        <f t="shared" ref="I2154:I2238" si="133">G2154/B2154</f>
        <v>80540.540540540533</v>
      </c>
      <c r="J2154" s="103">
        <f t="shared" ref="J2154:J2238" si="134">H2154/B2154</f>
        <v>8859.45945945946</v>
      </c>
    </row>
    <row r="2155" spans="1:10" ht="12.75" customHeight="1" x14ac:dyDescent="0.25">
      <c r="A2155" s="101"/>
      <c r="D2155" s="81"/>
      <c r="E2155" s="81">
        <f>(E2154*Invoice!I3317)+((E2154-(E2154*Invoice!I3317))*Invoice!J3317)</f>
        <v>868968</v>
      </c>
      <c r="F2155" s="81"/>
      <c r="G2155" s="90">
        <f>E2155/1.11</f>
        <v>782854.05405405397</v>
      </c>
      <c r="H2155" s="91">
        <f>G2155*11%</f>
        <v>86113.945945945932</v>
      </c>
      <c r="I2155" s="91">
        <f>G2155/B2154</f>
        <v>10872.972972972972</v>
      </c>
      <c r="J2155" s="104">
        <f>H2155/B2154</f>
        <v>1196.0270270270269</v>
      </c>
    </row>
    <row r="2156" spans="1:10" ht="12.75" customHeight="1" x14ac:dyDescent="0.25">
      <c r="A2156" s="101"/>
      <c r="D2156" s="81" t="s">
        <v>23</v>
      </c>
      <c r="E2156" s="81">
        <f>E2154-E2155</f>
        <v>5567832</v>
      </c>
      <c r="F2156" s="81"/>
      <c r="G2156" s="82">
        <f>G2154-G2155</f>
        <v>5016064.8648648653</v>
      </c>
      <c r="H2156" s="82">
        <f>H2154-H2155</f>
        <v>551767.13513513515</v>
      </c>
      <c r="I2156" s="82">
        <f>I2154-I2155</f>
        <v>69667.567567567559</v>
      </c>
      <c r="J2156" s="105">
        <f>J2154-J2155</f>
        <v>7663.4324324324334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5567832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3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Invoice!B3318</f>
        <v>0</v>
      </c>
      <c r="C2160" s="88">
        <f>Invoice!E3318</f>
        <v>0</v>
      </c>
      <c r="D2160" s="89">
        <f>Invoice!H3318</f>
        <v>0</v>
      </c>
      <c r="E2160" s="81">
        <f t="shared" si="130"/>
        <v>0</v>
      </c>
      <c r="F2160" s="81"/>
      <c r="G2160" s="82">
        <f t="shared" si="131"/>
        <v>0</v>
      </c>
      <c r="H2160" s="83">
        <f t="shared" si="132"/>
        <v>0</v>
      </c>
      <c r="I2160" s="83" t="e">
        <f t="shared" si="133"/>
        <v>#DIV/0!</v>
      </c>
      <c r="J2160" s="103" t="e">
        <f t="shared" si="134"/>
        <v>#DIV/0!</v>
      </c>
    </row>
    <row r="2161" spans="1:10" ht="12.75" customHeight="1" x14ac:dyDescent="0.25">
      <c r="A2161" s="101"/>
      <c r="D2161" s="81"/>
      <c r="E2161" s="81">
        <f>(E2160*Invoice!I3318)+((E2160-(E2160*Invoice!I3318))*Invoice!J3318)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4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Invoice!B3319</f>
        <v>0</v>
      </c>
      <c r="C2166" s="88">
        <f>Invoice!E3319</f>
        <v>0</v>
      </c>
      <c r="D2166" s="89">
        <f>Invoice!H3319</f>
        <v>0</v>
      </c>
      <c r="E2166" s="81">
        <f t="shared" si="130"/>
        <v>0</v>
      </c>
      <c r="F2166" s="81"/>
      <c r="G2166" s="82">
        <f t="shared" si="131"/>
        <v>0</v>
      </c>
      <c r="H2166" s="83">
        <f t="shared" si="132"/>
        <v>0</v>
      </c>
      <c r="I2166" s="83" t="e">
        <f t="shared" si="133"/>
        <v>#DIV/0!</v>
      </c>
      <c r="J2166" s="103" t="e">
        <f t="shared" si="134"/>
        <v>#DIV/0!</v>
      </c>
    </row>
    <row r="2167" spans="1:10" ht="12.75" customHeight="1" x14ac:dyDescent="0.25">
      <c r="A2167" s="101"/>
      <c r="D2167" s="81"/>
      <c r="E2167" s="81">
        <f>(E2166*Invoice!I3319)+((E2166-(E2166*Invoice!I3319))*Invoice!J3319)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5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Invoice!B3320</f>
        <v>0</v>
      </c>
      <c r="C2172" s="88">
        <f>Invoice!E3320</f>
        <v>0</v>
      </c>
      <c r="D2172" s="89">
        <f>Invoice!H3320</f>
        <v>0</v>
      </c>
      <c r="E2172" s="81">
        <f t="shared" si="130"/>
        <v>0</v>
      </c>
      <c r="F2172" s="81"/>
      <c r="G2172" s="82">
        <f t="shared" si="131"/>
        <v>0</v>
      </c>
      <c r="H2172" s="83">
        <f t="shared" si="132"/>
        <v>0</v>
      </c>
      <c r="I2172" s="83" t="e">
        <f t="shared" si="133"/>
        <v>#DIV/0!</v>
      </c>
      <c r="J2172" s="103" t="e">
        <f t="shared" si="134"/>
        <v>#DIV/0!</v>
      </c>
    </row>
    <row r="2173" spans="1:10" ht="12.75" customHeight="1" x14ac:dyDescent="0.25">
      <c r="A2173" s="101"/>
      <c r="D2173" s="81"/>
      <c r="E2173" s="81">
        <f>(E2172*Invoice!I3320)+((E2172-(E2172*Invoice!I3320))*Invoice!J3320)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B2176" s="79"/>
      <c r="D2176" s="81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1">
        <v>6</v>
      </c>
      <c r="B2177" s="84" t="s">
        <v>20</v>
      </c>
      <c r="C2177" s="84" t="s">
        <v>21</v>
      </c>
      <c r="D2177" s="85" t="s">
        <v>22</v>
      </c>
      <c r="E2177" s="85" t="s">
        <v>23</v>
      </c>
      <c r="F2177" s="85"/>
      <c r="G2177" s="86" t="s">
        <v>24</v>
      </c>
      <c r="H2177" s="87" t="s">
        <v>25</v>
      </c>
      <c r="I2177" s="87" t="s">
        <v>26</v>
      </c>
      <c r="J2177" s="102"/>
    </row>
    <row r="2178" spans="1:10" ht="12.75" customHeight="1" x14ac:dyDescent="0.25">
      <c r="A2178" s="101"/>
      <c r="B2178" s="80">
        <f>Invoice!B3321</f>
        <v>0</v>
      </c>
      <c r="C2178" s="88">
        <f>Invoice!E3321</f>
        <v>0</v>
      </c>
      <c r="D2178" s="89">
        <f>Invoice!H3321</f>
        <v>0</v>
      </c>
      <c r="E2178" s="81">
        <f t="shared" si="130"/>
        <v>0</v>
      </c>
      <c r="F2178" s="81"/>
      <c r="G2178" s="82">
        <f t="shared" si="131"/>
        <v>0</v>
      </c>
      <c r="H2178" s="83">
        <f t="shared" si="132"/>
        <v>0</v>
      </c>
      <c r="I2178" s="83" t="e">
        <f t="shared" si="133"/>
        <v>#DIV/0!</v>
      </c>
      <c r="J2178" s="103" t="e">
        <f t="shared" si="134"/>
        <v>#DIV/0!</v>
      </c>
    </row>
    <row r="2179" spans="1:10" ht="12.75" customHeight="1" x14ac:dyDescent="0.25">
      <c r="A2179" s="101"/>
      <c r="D2179" s="81"/>
      <c r="E2179" s="81">
        <f>(E2178*Invoice!I3321)+((E2178-(E2178*Invoice!I3321))*Invoice!J3321)</f>
        <v>0</v>
      </c>
      <c r="F2179" s="81"/>
      <c r="G2179" s="90">
        <f>E2179/1.11</f>
        <v>0</v>
      </c>
      <c r="H2179" s="91">
        <f>G2179*11%</f>
        <v>0</v>
      </c>
      <c r="I2179" s="91" t="e">
        <f>G2179/B2178</f>
        <v>#DIV/0!</v>
      </c>
      <c r="J2179" s="104" t="e">
        <f>H2179/B2178</f>
        <v>#DIV/0!</v>
      </c>
    </row>
    <row r="2180" spans="1:10" ht="12.75" customHeight="1" x14ac:dyDescent="0.25">
      <c r="A2180" s="101"/>
      <c r="D2180" s="81" t="s">
        <v>23</v>
      </c>
      <c r="E2180" s="81">
        <f>E2178-E2179</f>
        <v>0</v>
      </c>
      <c r="F2180" s="81"/>
      <c r="G2180" s="82">
        <f>G2178-G2179</f>
        <v>0</v>
      </c>
      <c r="H2180" s="82">
        <f>H2178-H2179</f>
        <v>0</v>
      </c>
      <c r="I2180" s="82" t="e">
        <f>I2178-I2179</f>
        <v>#DIV/0!</v>
      </c>
      <c r="J2180" s="105" t="e">
        <f>J2178-J2179</f>
        <v>#DIV/0!</v>
      </c>
    </row>
    <row r="2181" spans="1:10" ht="12.75" customHeight="1" x14ac:dyDescent="0.25">
      <c r="A2181" s="101"/>
      <c r="D2181" s="81"/>
      <c r="E2181" s="81"/>
      <c r="F2181" s="81"/>
      <c r="G2181" s="82"/>
      <c r="H2181" s="83">
        <f>G2180+H2180</f>
        <v>0</v>
      </c>
      <c r="I2181" s="83"/>
      <c r="J2181" s="103"/>
    </row>
    <row r="2182" spans="1:10" ht="12.75" customHeight="1" x14ac:dyDescent="0.25">
      <c r="A2182" s="101"/>
      <c r="B2182" s="79"/>
      <c r="D2182" s="81"/>
      <c r="E2182" s="81"/>
      <c r="F2182" s="81"/>
      <c r="G2182" s="82"/>
      <c r="H2182" s="83"/>
      <c r="I2182" s="83"/>
      <c r="J2182" s="103"/>
    </row>
    <row r="2183" spans="1:10" ht="12.75" customHeight="1" x14ac:dyDescent="0.25">
      <c r="A2183" s="101">
        <v>7</v>
      </c>
      <c r="B2183" s="84" t="s">
        <v>20</v>
      </c>
      <c r="C2183" s="84" t="s">
        <v>21</v>
      </c>
      <c r="D2183" s="85" t="s">
        <v>22</v>
      </c>
      <c r="E2183" s="85" t="s">
        <v>23</v>
      </c>
      <c r="F2183" s="85"/>
      <c r="G2183" s="86" t="s">
        <v>24</v>
      </c>
      <c r="H2183" s="87" t="s">
        <v>25</v>
      </c>
      <c r="I2183" s="87" t="s">
        <v>26</v>
      </c>
      <c r="J2183" s="102"/>
    </row>
    <row r="2184" spans="1:10" ht="12.75" customHeight="1" x14ac:dyDescent="0.25">
      <c r="A2184" s="101"/>
      <c r="B2184" s="80">
        <f>Invoice!B3322</f>
        <v>0</v>
      </c>
      <c r="C2184" s="88">
        <f>Invoice!E3322</f>
        <v>0</v>
      </c>
      <c r="D2184" s="89">
        <f>Invoice!H3322</f>
        <v>0</v>
      </c>
      <c r="E2184" s="81">
        <f t="shared" si="130"/>
        <v>0</v>
      </c>
      <c r="F2184" s="81"/>
      <c r="G2184" s="82">
        <f t="shared" si="131"/>
        <v>0</v>
      </c>
      <c r="H2184" s="83">
        <f t="shared" si="132"/>
        <v>0</v>
      </c>
      <c r="I2184" s="83" t="e">
        <f t="shared" si="133"/>
        <v>#DIV/0!</v>
      </c>
      <c r="J2184" s="103" t="e">
        <f t="shared" si="134"/>
        <v>#DIV/0!</v>
      </c>
    </row>
    <row r="2185" spans="1:10" ht="12.75" customHeight="1" x14ac:dyDescent="0.25">
      <c r="A2185" s="101"/>
      <c r="D2185" s="81"/>
      <c r="E2185" s="81">
        <f>(E2184*Invoice!I3322)+((E2184-(E2184*Invoice!I3322))*Invoice!J3322)</f>
        <v>0</v>
      </c>
      <c r="F2185" s="81"/>
      <c r="G2185" s="90">
        <f>E2185/1.11</f>
        <v>0</v>
      </c>
      <c r="H2185" s="91">
        <f>G2185*11%</f>
        <v>0</v>
      </c>
      <c r="I2185" s="91" t="e">
        <f>G2185/B2184</f>
        <v>#DIV/0!</v>
      </c>
      <c r="J2185" s="104" t="e">
        <f>H2185/B2184</f>
        <v>#DIV/0!</v>
      </c>
    </row>
    <row r="2186" spans="1:10" ht="12.75" customHeight="1" x14ac:dyDescent="0.25">
      <c r="A2186" s="101"/>
      <c r="D2186" s="81" t="s">
        <v>23</v>
      </c>
      <c r="E2186" s="81">
        <f>E2184-E2185</f>
        <v>0</v>
      </c>
      <c r="F2186" s="81"/>
      <c r="G2186" s="82">
        <f>G2184-G2185</f>
        <v>0</v>
      </c>
      <c r="H2186" s="82">
        <f>H2184-H2185</f>
        <v>0</v>
      </c>
      <c r="I2186" s="82" t="e">
        <f>I2184-I2185</f>
        <v>#DIV/0!</v>
      </c>
      <c r="J2186" s="105" t="e">
        <f>J2184-J2185</f>
        <v>#DIV/0!</v>
      </c>
    </row>
    <row r="2187" spans="1:10" ht="12.75" customHeight="1" x14ac:dyDescent="0.25">
      <c r="A2187" s="101"/>
      <c r="D2187" s="81"/>
      <c r="E2187" s="81"/>
      <c r="F2187" s="81"/>
      <c r="G2187" s="82"/>
      <c r="H2187" s="83">
        <f>G2186+H2186</f>
        <v>0</v>
      </c>
      <c r="I2187" s="83"/>
      <c r="J2187" s="103"/>
    </row>
    <row r="2188" spans="1:10" ht="12.75" customHeight="1" x14ac:dyDescent="0.25">
      <c r="A2188" s="101"/>
      <c r="B2188" s="79"/>
      <c r="D2188" s="81"/>
      <c r="E2188" s="81"/>
      <c r="F2188" s="81"/>
      <c r="G2188" s="82"/>
      <c r="H2188" s="83"/>
      <c r="I2188" s="83"/>
      <c r="J2188" s="103"/>
    </row>
    <row r="2189" spans="1:10" ht="12.75" customHeight="1" x14ac:dyDescent="0.25">
      <c r="A2189" s="101">
        <v>8</v>
      </c>
      <c r="B2189" s="84" t="s">
        <v>20</v>
      </c>
      <c r="C2189" s="84" t="s">
        <v>21</v>
      </c>
      <c r="D2189" s="85" t="s">
        <v>22</v>
      </c>
      <c r="E2189" s="85" t="s">
        <v>23</v>
      </c>
      <c r="F2189" s="85"/>
      <c r="G2189" s="86" t="s">
        <v>24</v>
      </c>
      <c r="H2189" s="87" t="s">
        <v>25</v>
      </c>
      <c r="I2189" s="87" t="s">
        <v>26</v>
      </c>
      <c r="J2189" s="102"/>
    </row>
    <row r="2190" spans="1:10" ht="12.75" customHeight="1" x14ac:dyDescent="0.25">
      <c r="A2190" s="101"/>
      <c r="B2190" s="80">
        <f>Invoice!B3323</f>
        <v>0</v>
      </c>
      <c r="C2190" s="88">
        <f>Invoice!E3323</f>
        <v>0</v>
      </c>
      <c r="D2190" s="89">
        <f>Invoice!H3323</f>
        <v>0</v>
      </c>
      <c r="E2190" s="81">
        <f t="shared" si="130"/>
        <v>0</v>
      </c>
      <c r="F2190" s="81"/>
      <c r="G2190" s="82">
        <f t="shared" si="131"/>
        <v>0</v>
      </c>
      <c r="H2190" s="83">
        <f t="shared" si="132"/>
        <v>0</v>
      </c>
      <c r="I2190" s="83" t="e">
        <f t="shared" si="133"/>
        <v>#DIV/0!</v>
      </c>
      <c r="J2190" s="103" t="e">
        <f t="shared" si="134"/>
        <v>#DIV/0!</v>
      </c>
    </row>
    <row r="2191" spans="1:10" ht="12.75" customHeight="1" x14ac:dyDescent="0.25">
      <c r="A2191" s="101"/>
      <c r="D2191" s="81"/>
      <c r="E2191" s="81">
        <f>(E2190*Invoice!I3323)+((E2190-(E2190*Invoice!I3323))*Invoice!J3323)</f>
        <v>0</v>
      </c>
      <c r="F2191" s="81"/>
      <c r="G2191" s="90">
        <f>E2191/1.11</f>
        <v>0</v>
      </c>
      <c r="H2191" s="91">
        <f>G2191*11%</f>
        <v>0</v>
      </c>
      <c r="I2191" s="91" t="e">
        <f>G2191/B2190</f>
        <v>#DIV/0!</v>
      </c>
      <c r="J2191" s="104" t="e">
        <f>H2191/B2190</f>
        <v>#DIV/0!</v>
      </c>
    </row>
    <row r="2192" spans="1:10" ht="12.75" customHeight="1" x14ac:dyDescent="0.25">
      <c r="A2192" s="101"/>
      <c r="D2192" s="81" t="s">
        <v>23</v>
      </c>
      <c r="E2192" s="81">
        <f>E2190-E2191</f>
        <v>0</v>
      </c>
      <c r="F2192" s="81"/>
      <c r="G2192" s="82">
        <f>G2190-G2191</f>
        <v>0</v>
      </c>
      <c r="H2192" s="82">
        <f>H2190-H2191</f>
        <v>0</v>
      </c>
      <c r="I2192" s="82" t="e">
        <f>I2190-I2191</f>
        <v>#DIV/0!</v>
      </c>
      <c r="J2192" s="105" t="e">
        <f>J2190-J2191</f>
        <v>#DIV/0!</v>
      </c>
    </row>
    <row r="2193" spans="1:10" ht="12.75" customHeight="1" x14ac:dyDescent="0.25">
      <c r="A2193" s="101"/>
      <c r="D2193" s="81"/>
      <c r="E2193" s="81"/>
      <c r="F2193" s="81"/>
      <c r="G2193" s="82"/>
      <c r="H2193" s="83">
        <f>G2192+H2192</f>
        <v>0</v>
      </c>
      <c r="I2193" s="83"/>
      <c r="J2193" s="103"/>
    </row>
    <row r="2194" spans="1:10" ht="12.75" customHeight="1" x14ac:dyDescent="0.25">
      <c r="A2194" s="101"/>
      <c r="B2194" s="79"/>
      <c r="D2194" s="81"/>
      <c r="E2194" s="81"/>
      <c r="F2194" s="81"/>
      <c r="G2194" s="82"/>
      <c r="H2194" s="83"/>
      <c r="I2194" s="83"/>
      <c r="J2194" s="103"/>
    </row>
    <row r="2195" spans="1:10" ht="12.75" customHeight="1" x14ac:dyDescent="0.25">
      <c r="A2195" s="101">
        <v>9</v>
      </c>
      <c r="B2195" s="84" t="s">
        <v>20</v>
      </c>
      <c r="C2195" s="84" t="s">
        <v>21</v>
      </c>
      <c r="D2195" s="85" t="s">
        <v>22</v>
      </c>
      <c r="E2195" s="85" t="s">
        <v>23</v>
      </c>
      <c r="F2195" s="85"/>
      <c r="G2195" s="86" t="s">
        <v>24</v>
      </c>
      <c r="H2195" s="87" t="s">
        <v>25</v>
      </c>
      <c r="I2195" s="87" t="s">
        <v>26</v>
      </c>
      <c r="J2195" s="102"/>
    </row>
    <row r="2196" spans="1:10" ht="12.75" customHeight="1" x14ac:dyDescent="0.25">
      <c r="A2196" s="101"/>
      <c r="B2196" s="80">
        <f>Invoice!B3324</f>
        <v>0</v>
      </c>
      <c r="C2196" s="88">
        <f>Invoice!E3324</f>
        <v>0</v>
      </c>
      <c r="D2196" s="89">
        <f>Invoice!H3324</f>
        <v>0</v>
      </c>
      <c r="E2196" s="81">
        <f t="shared" si="130"/>
        <v>0</v>
      </c>
      <c r="F2196" s="81"/>
      <c r="G2196" s="82">
        <f t="shared" si="131"/>
        <v>0</v>
      </c>
      <c r="H2196" s="83">
        <f t="shared" si="132"/>
        <v>0</v>
      </c>
      <c r="I2196" s="83" t="e">
        <f t="shared" si="133"/>
        <v>#DIV/0!</v>
      </c>
      <c r="J2196" s="103" t="e">
        <f t="shared" si="134"/>
        <v>#DIV/0!</v>
      </c>
    </row>
    <row r="2197" spans="1:10" ht="12.75" customHeight="1" x14ac:dyDescent="0.25">
      <c r="A2197" s="101"/>
      <c r="D2197" s="81"/>
      <c r="E2197" s="81">
        <f>(E2196*Invoice!I3324)+((E2196-(E2196*Invoice!I3324))*Invoice!J3324)</f>
        <v>0</v>
      </c>
      <c r="F2197" s="81"/>
      <c r="G2197" s="90">
        <f>E2197/1.11</f>
        <v>0</v>
      </c>
      <c r="H2197" s="91">
        <f>G2197*11%</f>
        <v>0</v>
      </c>
      <c r="I2197" s="91" t="e">
        <f>G2197/B2196</f>
        <v>#DIV/0!</v>
      </c>
      <c r="J2197" s="104" t="e">
        <f>H2197/B2196</f>
        <v>#DIV/0!</v>
      </c>
    </row>
    <row r="2198" spans="1:10" ht="12.75" customHeight="1" x14ac:dyDescent="0.25">
      <c r="A2198" s="101"/>
      <c r="D2198" s="81" t="s">
        <v>23</v>
      </c>
      <c r="E2198" s="81">
        <f>E2196-E2197</f>
        <v>0</v>
      </c>
      <c r="F2198" s="81"/>
      <c r="G2198" s="82">
        <f>G2196-G2197</f>
        <v>0</v>
      </c>
      <c r="H2198" s="82">
        <f>H2196-H2197</f>
        <v>0</v>
      </c>
      <c r="I2198" s="82" t="e">
        <f>I2196-I2197</f>
        <v>#DIV/0!</v>
      </c>
      <c r="J2198" s="105" t="e">
        <f>J2196-J2197</f>
        <v>#DIV/0!</v>
      </c>
    </row>
    <row r="2199" spans="1:10" ht="12.75" customHeight="1" x14ac:dyDescent="0.25">
      <c r="A2199" s="101"/>
      <c r="D2199" s="81"/>
      <c r="E2199" s="81"/>
      <c r="F2199" s="81"/>
      <c r="G2199" s="82"/>
      <c r="H2199" s="83">
        <f>G2198+H2198</f>
        <v>0</v>
      </c>
      <c r="I2199" s="83"/>
      <c r="J2199" s="103"/>
    </row>
    <row r="2200" spans="1:10" ht="12.75" customHeight="1" x14ac:dyDescent="0.25">
      <c r="A2200" s="101"/>
      <c r="B2200" s="79"/>
      <c r="D2200" s="81"/>
      <c r="E2200" s="81"/>
      <c r="F2200" s="81"/>
      <c r="G2200" s="82"/>
      <c r="H2200" s="83"/>
      <c r="I2200" s="83"/>
      <c r="J2200" s="103"/>
    </row>
    <row r="2201" spans="1:10" ht="12.75" customHeight="1" x14ac:dyDescent="0.25">
      <c r="A2201" s="101">
        <v>10</v>
      </c>
      <c r="B2201" s="84" t="s">
        <v>20</v>
      </c>
      <c r="C2201" s="84" t="s">
        <v>21</v>
      </c>
      <c r="D2201" s="85" t="s">
        <v>22</v>
      </c>
      <c r="E2201" s="85" t="s">
        <v>23</v>
      </c>
      <c r="F2201" s="85"/>
      <c r="G2201" s="86" t="s">
        <v>24</v>
      </c>
      <c r="H2201" s="87" t="s">
        <v>25</v>
      </c>
      <c r="I2201" s="87" t="s">
        <v>26</v>
      </c>
      <c r="J2201" s="102"/>
    </row>
    <row r="2202" spans="1:10" ht="12.75" customHeight="1" x14ac:dyDescent="0.25">
      <c r="A2202" s="101"/>
      <c r="B2202" s="80">
        <f>Invoice!B3325</f>
        <v>0</v>
      </c>
      <c r="C2202" s="88">
        <f>Invoice!E3325</f>
        <v>0</v>
      </c>
      <c r="D2202" s="89">
        <f>Invoice!H3325</f>
        <v>0</v>
      </c>
      <c r="E2202" s="81">
        <f t="shared" si="130"/>
        <v>0</v>
      </c>
      <c r="F2202" s="81"/>
      <c r="G2202" s="82">
        <f t="shared" si="131"/>
        <v>0</v>
      </c>
      <c r="H2202" s="83">
        <f t="shared" si="132"/>
        <v>0</v>
      </c>
      <c r="I2202" s="83" t="e">
        <f t="shared" si="133"/>
        <v>#DIV/0!</v>
      </c>
      <c r="J2202" s="103" t="e">
        <f t="shared" si="134"/>
        <v>#DIV/0!</v>
      </c>
    </row>
    <row r="2203" spans="1:10" ht="12.75" customHeight="1" x14ac:dyDescent="0.25">
      <c r="A2203" s="101"/>
      <c r="D2203" s="81"/>
      <c r="E2203" s="81">
        <f>(E2202*Invoice!I3325)+((E2202-(E2202*Invoice!I3325))*Invoice!J3325)</f>
        <v>0</v>
      </c>
      <c r="F2203" s="81"/>
      <c r="G2203" s="90">
        <f>E2203/1.11</f>
        <v>0</v>
      </c>
      <c r="H2203" s="91">
        <f>G2203*11%</f>
        <v>0</v>
      </c>
      <c r="I2203" s="91" t="e">
        <f>G2203/B2202</f>
        <v>#DIV/0!</v>
      </c>
      <c r="J2203" s="104" t="e">
        <f>H2203/B2202</f>
        <v>#DIV/0!</v>
      </c>
    </row>
    <row r="2204" spans="1:10" ht="12.75" customHeight="1" x14ac:dyDescent="0.25">
      <c r="A2204" s="101"/>
      <c r="D2204" s="81" t="s">
        <v>23</v>
      </c>
      <c r="E2204" s="81">
        <f>E2202-E2203</f>
        <v>0</v>
      </c>
      <c r="F2204" s="81"/>
      <c r="G2204" s="82">
        <f>G2202-G2203</f>
        <v>0</v>
      </c>
      <c r="H2204" s="82">
        <f>H2202-H2203</f>
        <v>0</v>
      </c>
      <c r="I2204" s="82" t="e">
        <f>I2202-I2203</f>
        <v>#DIV/0!</v>
      </c>
      <c r="J2204" s="105" t="e">
        <f>J2202-J2203</f>
        <v>#DIV/0!</v>
      </c>
    </row>
    <row r="2205" spans="1:10" ht="12.75" customHeight="1" x14ac:dyDescent="0.25">
      <c r="A2205" s="101"/>
      <c r="D2205" s="81"/>
      <c r="E2205" s="81"/>
      <c r="F2205" s="81"/>
      <c r="G2205" s="82"/>
      <c r="H2205" s="83">
        <f>G2204+H2204</f>
        <v>0</v>
      </c>
      <c r="I2205" s="83"/>
      <c r="J2205" s="103"/>
    </row>
    <row r="2206" spans="1:10" ht="12.75" customHeight="1" x14ac:dyDescent="0.25">
      <c r="A2206" s="101"/>
      <c r="B2206" s="79"/>
      <c r="D2206" s="81"/>
      <c r="E2206" s="81"/>
      <c r="F2206" s="81"/>
      <c r="G2206" s="82"/>
      <c r="H2206" s="83"/>
      <c r="I2206" s="83"/>
      <c r="J2206" s="103"/>
    </row>
    <row r="2207" spans="1:10" ht="12.75" customHeight="1" x14ac:dyDescent="0.25">
      <c r="A2207" s="101">
        <v>11</v>
      </c>
      <c r="B2207" s="84" t="s">
        <v>20</v>
      </c>
      <c r="C2207" s="84" t="s">
        <v>21</v>
      </c>
      <c r="D2207" s="85" t="s">
        <v>22</v>
      </c>
      <c r="E2207" s="85" t="s">
        <v>23</v>
      </c>
      <c r="F2207" s="85"/>
      <c r="G2207" s="86" t="s">
        <v>24</v>
      </c>
      <c r="H2207" s="87" t="s">
        <v>25</v>
      </c>
      <c r="I2207" s="87" t="s">
        <v>26</v>
      </c>
      <c r="J2207" s="102"/>
    </row>
    <row r="2208" spans="1:10" ht="12.75" customHeight="1" x14ac:dyDescent="0.25">
      <c r="A2208" s="101"/>
      <c r="B2208" s="80">
        <f>Invoice!B3326</f>
        <v>0</v>
      </c>
      <c r="C2208" s="88">
        <f>Invoice!E3326</f>
        <v>0</v>
      </c>
      <c r="D2208" s="89">
        <f>Invoice!H3326</f>
        <v>0</v>
      </c>
      <c r="E2208" s="81">
        <f t="shared" si="130"/>
        <v>0</v>
      </c>
      <c r="F2208" s="81"/>
      <c r="G2208" s="82">
        <f t="shared" si="131"/>
        <v>0</v>
      </c>
      <c r="H2208" s="83">
        <f t="shared" si="132"/>
        <v>0</v>
      </c>
      <c r="I2208" s="83" t="e">
        <f t="shared" si="133"/>
        <v>#DIV/0!</v>
      </c>
      <c r="J2208" s="103" t="e">
        <f t="shared" si="134"/>
        <v>#DIV/0!</v>
      </c>
    </row>
    <row r="2209" spans="1:10" ht="12.75" customHeight="1" x14ac:dyDescent="0.25">
      <c r="A2209" s="101"/>
      <c r="D2209" s="81"/>
      <c r="E2209" s="81">
        <f>(E2208*Invoice!I3326)+((E2208-(E2208*Invoice!I3326))*Invoice!J3326)</f>
        <v>0</v>
      </c>
      <c r="F2209" s="81"/>
      <c r="G2209" s="90">
        <f>E2209/1.11</f>
        <v>0</v>
      </c>
      <c r="H2209" s="91">
        <f>G2209*11%</f>
        <v>0</v>
      </c>
      <c r="I2209" s="91" t="e">
        <f>G2209/B2208</f>
        <v>#DIV/0!</v>
      </c>
      <c r="J2209" s="104" t="e">
        <f>H2209/B2208</f>
        <v>#DIV/0!</v>
      </c>
    </row>
    <row r="2210" spans="1:10" ht="12.75" customHeight="1" x14ac:dyDescent="0.25">
      <c r="A2210" s="101"/>
      <c r="D2210" s="81" t="s">
        <v>23</v>
      </c>
      <c r="E2210" s="81">
        <f>E2208-E2209</f>
        <v>0</v>
      </c>
      <c r="F2210" s="81"/>
      <c r="G2210" s="82">
        <f>G2208-G2209</f>
        <v>0</v>
      </c>
      <c r="H2210" s="82">
        <f>H2208-H2209</f>
        <v>0</v>
      </c>
      <c r="I2210" s="82" t="e">
        <f>I2208-I2209</f>
        <v>#DIV/0!</v>
      </c>
      <c r="J2210" s="105" t="e">
        <f>J2208-J2209</f>
        <v>#DIV/0!</v>
      </c>
    </row>
    <row r="2211" spans="1:10" ht="12.75" customHeight="1" x14ac:dyDescent="0.25">
      <c r="A2211" s="101"/>
      <c r="D2211" s="81"/>
      <c r="E2211" s="81"/>
      <c r="F2211" s="81"/>
      <c r="G2211" s="82"/>
      <c r="H2211" s="83">
        <f>G2210+H2210</f>
        <v>0</v>
      </c>
      <c r="I2211" s="83"/>
      <c r="J2211" s="103"/>
    </row>
    <row r="2212" spans="1:10" ht="12.75" customHeight="1" x14ac:dyDescent="0.25">
      <c r="A2212" s="101"/>
      <c r="B2212" s="79"/>
      <c r="D2212" s="81"/>
      <c r="E2212" s="81"/>
      <c r="F2212" s="81"/>
      <c r="G2212" s="82"/>
      <c r="H2212" s="83"/>
      <c r="I2212" s="83"/>
      <c r="J2212" s="103"/>
    </row>
    <row r="2213" spans="1:10" ht="12.75" customHeight="1" x14ac:dyDescent="0.25">
      <c r="A2213" s="101">
        <v>12</v>
      </c>
      <c r="B2213" s="84" t="s">
        <v>20</v>
      </c>
      <c r="C2213" s="84" t="s">
        <v>21</v>
      </c>
      <c r="D2213" s="85" t="s">
        <v>22</v>
      </c>
      <c r="E2213" s="85" t="s">
        <v>23</v>
      </c>
      <c r="F2213" s="85"/>
      <c r="G2213" s="86" t="s">
        <v>24</v>
      </c>
      <c r="H2213" s="87" t="s">
        <v>25</v>
      </c>
      <c r="I2213" s="87" t="s">
        <v>26</v>
      </c>
      <c r="J2213" s="102"/>
    </row>
    <row r="2214" spans="1:10" ht="12.75" customHeight="1" x14ac:dyDescent="0.25">
      <c r="A2214" s="101"/>
      <c r="B2214" s="80">
        <f>Invoice!B3327</f>
        <v>0</v>
      </c>
      <c r="C2214" s="88">
        <f>Invoice!E3327</f>
        <v>0</v>
      </c>
      <c r="D2214" s="89">
        <f>Invoice!H3327</f>
        <v>0</v>
      </c>
      <c r="E2214" s="81">
        <f t="shared" si="130"/>
        <v>0</v>
      </c>
      <c r="F2214" s="81"/>
      <c r="G2214" s="82">
        <f t="shared" si="131"/>
        <v>0</v>
      </c>
      <c r="H2214" s="83">
        <f t="shared" si="132"/>
        <v>0</v>
      </c>
      <c r="I2214" s="83" t="e">
        <f t="shared" si="133"/>
        <v>#DIV/0!</v>
      </c>
      <c r="J2214" s="103" t="e">
        <f t="shared" si="134"/>
        <v>#DIV/0!</v>
      </c>
    </row>
    <row r="2215" spans="1:10" ht="12.75" customHeight="1" x14ac:dyDescent="0.25">
      <c r="A2215" s="101"/>
      <c r="D2215" s="81"/>
      <c r="E2215" s="81">
        <f>(E2214*Invoice!I3327)+((E2214-(E2214*Invoice!I3327))*Invoice!J3327)</f>
        <v>0</v>
      </c>
      <c r="F2215" s="81"/>
      <c r="G2215" s="90">
        <f>E2215/1.11</f>
        <v>0</v>
      </c>
      <c r="H2215" s="91">
        <f>G2215*11%</f>
        <v>0</v>
      </c>
      <c r="I2215" s="91" t="e">
        <f>G2215/B2214</f>
        <v>#DIV/0!</v>
      </c>
      <c r="J2215" s="104" t="e">
        <f>H2215/B2214</f>
        <v>#DIV/0!</v>
      </c>
    </row>
    <row r="2216" spans="1:10" ht="12.75" customHeight="1" x14ac:dyDescent="0.25">
      <c r="A2216" s="101"/>
      <c r="D2216" s="81" t="s">
        <v>23</v>
      </c>
      <c r="E2216" s="81">
        <f>E2214-E2215</f>
        <v>0</v>
      </c>
      <c r="F2216" s="81"/>
      <c r="G2216" s="82">
        <f>G2214-G2215</f>
        <v>0</v>
      </c>
      <c r="H2216" s="82">
        <f>H2214-H2215</f>
        <v>0</v>
      </c>
      <c r="I2216" s="82" t="e">
        <f>I2214-I2215</f>
        <v>#DIV/0!</v>
      </c>
      <c r="J2216" s="105" t="e">
        <f>J2214-J2215</f>
        <v>#DIV/0!</v>
      </c>
    </row>
    <row r="2217" spans="1:10" ht="12.75" customHeight="1" x14ac:dyDescent="0.25">
      <c r="A2217" s="101"/>
      <c r="D2217" s="81"/>
      <c r="E2217" s="81"/>
      <c r="F2217" s="81"/>
      <c r="G2217" s="82"/>
      <c r="H2217" s="83">
        <f>G2216+H2216</f>
        <v>0</v>
      </c>
      <c r="I2217" s="83"/>
      <c r="J2217" s="103"/>
    </row>
    <row r="2218" spans="1:10" ht="12.75" customHeight="1" x14ac:dyDescent="0.25">
      <c r="A2218" s="101"/>
      <c r="B2218" s="79"/>
      <c r="D2218" s="81"/>
      <c r="E2218" s="81"/>
      <c r="F2218" s="81"/>
      <c r="G2218" s="82"/>
      <c r="H2218" s="83"/>
      <c r="I2218" s="83"/>
      <c r="J2218" s="103"/>
    </row>
    <row r="2219" spans="1:10" ht="12.75" customHeight="1" x14ac:dyDescent="0.25">
      <c r="A2219" s="101">
        <v>13</v>
      </c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2"/>
    </row>
    <row r="2220" spans="1:10" ht="12.75" customHeight="1" x14ac:dyDescent="0.25">
      <c r="A2220" s="101"/>
      <c r="B2220" s="80">
        <f>Invoice!B3328</f>
        <v>0</v>
      </c>
      <c r="C2220" s="88">
        <f>Invoice!E3328</f>
        <v>0</v>
      </c>
      <c r="D2220" s="89">
        <f>Invoice!H3328</f>
        <v>0</v>
      </c>
      <c r="E2220" s="81">
        <f t="shared" si="130"/>
        <v>0</v>
      </c>
      <c r="F2220" s="81"/>
      <c r="G2220" s="82">
        <f t="shared" si="131"/>
        <v>0</v>
      </c>
      <c r="H2220" s="83">
        <f t="shared" si="132"/>
        <v>0</v>
      </c>
      <c r="I2220" s="83" t="e">
        <f t="shared" si="133"/>
        <v>#DIV/0!</v>
      </c>
      <c r="J2220" s="103" t="e">
        <f t="shared" si="134"/>
        <v>#DIV/0!</v>
      </c>
    </row>
    <row r="2221" spans="1:10" ht="12.75" customHeight="1" x14ac:dyDescent="0.25">
      <c r="A2221" s="101"/>
      <c r="D2221" s="81"/>
      <c r="E2221" s="81">
        <f>(E2220*Invoice!I3328)+((E2220-(E2220*Invoice!I3328))*Invoice!J3328)</f>
        <v>0</v>
      </c>
      <c r="F2221" s="81"/>
      <c r="G2221" s="90">
        <f>E2221/1.11</f>
        <v>0</v>
      </c>
      <c r="H2221" s="91">
        <f>G2221*11%</f>
        <v>0</v>
      </c>
      <c r="I2221" s="91" t="e">
        <f>G2221/B2220</f>
        <v>#DIV/0!</v>
      </c>
      <c r="J2221" s="104" t="e">
        <f>H2221/B2220</f>
        <v>#DIV/0!</v>
      </c>
    </row>
    <row r="2222" spans="1:10" ht="12.75" customHeight="1" x14ac:dyDescent="0.25">
      <c r="A2222" s="101"/>
      <c r="D2222" s="81" t="s">
        <v>23</v>
      </c>
      <c r="E2222" s="81">
        <f>E2220-E2221</f>
        <v>0</v>
      </c>
      <c r="F2222" s="81"/>
      <c r="G2222" s="82">
        <f>G2220-G2221</f>
        <v>0</v>
      </c>
      <c r="H2222" s="82">
        <f>H2220-H2221</f>
        <v>0</v>
      </c>
      <c r="I2222" s="82" t="e">
        <f>I2220-I2221</f>
        <v>#DIV/0!</v>
      </c>
      <c r="J2222" s="105" t="e">
        <f>J2220-J2221</f>
        <v>#DIV/0!</v>
      </c>
    </row>
    <row r="2223" spans="1:10" ht="12.75" customHeight="1" x14ac:dyDescent="0.25">
      <c r="A2223" s="101"/>
      <c r="D2223" s="81"/>
      <c r="E2223" s="81"/>
      <c r="F2223" s="81"/>
      <c r="G2223" s="82"/>
      <c r="H2223" s="83">
        <f>G2222+H2222</f>
        <v>0</v>
      </c>
      <c r="I2223" s="83"/>
      <c r="J2223" s="103"/>
    </row>
    <row r="2224" spans="1:10" ht="12.75" customHeight="1" x14ac:dyDescent="0.25">
      <c r="A2224" s="101"/>
      <c r="B2224" s="79"/>
      <c r="D2224" s="81"/>
      <c r="E2224" s="81"/>
      <c r="F2224" s="81"/>
      <c r="G2224" s="82"/>
      <c r="H2224" s="83"/>
      <c r="I2224" s="83"/>
      <c r="J2224" s="103"/>
    </row>
    <row r="2225" spans="1:10" ht="12.75" customHeight="1" x14ac:dyDescent="0.25">
      <c r="A2225" s="101">
        <v>14</v>
      </c>
      <c r="B2225" s="84" t="s">
        <v>20</v>
      </c>
      <c r="C2225" s="84" t="s">
        <v>21</v>
      </c>
      <c r="D2225" s="85" t="s">
        <v>22</v>
      </c>
      <c r="E2225" s="85" t="s">
        <v>23</v>
      </c>
      <c r="F2225" s="85"/>
      <c r="G2225" s="86" t="s">
        <v>24</v>
      </c>
      <c r="H2225" s="87" t="s">
        <v>25</v>
      </c>
      <c r="I2225" s="87" t="s">
        <v>26</v>
      </c>
      <c r="J2225" s="102"/>
    </row>
    <row r="2226" spans="1:10" ht="12.75" customHeight="1" x14ac:dyDescent="0.25">
      <c r="A2226" s="101"/>
      <c r="B2226" s="80">
        <f>Invoice!B3329</f>
        <v>0</v>
      </c>
      <c r="C2226" s="88">
        <f>Invoice!E3329</f>
        <v>0</v>
      </c>
      <c r="D2226" s="89">
        <f>Invoice!H3329</f>
        <v>0</v>
      </c>
      <c r="E2226" s="81">
        <f t="shared" si="130"/>
        <v>0</v>
      </c>
      <c r="F2226" s="81"/>
      <c r="G2226" s="82">
        <f t="shared" si="131"/>
        <v>0</v>
      </c>
      <c r="H2226" s="83">
        <f t="shared" si="132"/>
        <v>0</v>
      </c>
      <c r="I2226" s="83" t="e">
        <f t="shared" si="133"/>
        <v>#DIV/0!</v>
      </c>
      <c r="J2226" s="103" t="e">
        <f t="shared" si="134"/>
        <v>#DIV/0!</v>
      </c>
    </row>
    <row r="2227" spans="1:10" ht="12.75" customHeight="1" x14ac:dyDescent="0.25">
      <c r="A2227" s="101"/>
      <c r="D2227" s="81"/>
      <c r="E2227" s="81">
        <f>(E2226*Invoice!I3329)+((E2226-(E2226*Invoice!I3329))*Invoice!J3329)</f>
        <v>0</v>
      </c>
      <c r="F2227" s="81"/>
      <c r="G2227" s="90">
        <f>E2227/1.11</f>
        <v>0</v>
      </c>
      <c r="H2227" s="91">
        <f>G2227*11%</f>
        <v>0</v>
      </c>
      <c r="I2227" s="91" t="e">
        <f>G2227/B2226</f>
        <v>#DIV/0!</v>
      </c>
      <c r="J2227" s="104" t="e">
        <f>H2227/B2226</f>
        <v>#DIV/0!</v>
      </c>
    </row>
    <row r="2228" spans="1:10" ht="12.75" customHeight="1" x14ac:dyDescent="0.25">
      <c r="A2228" s="101"/>
      <c r="D2228" s="81" t="s">
        <v>23</v>
      </c>
      <c r="E2228" s="81">
        <f>E2226-E2227</f>
        <v>0</v>
      </c>
      <c r="F2228" s="81"/>
      <c r="G2228" s="82">
        <f>G2226-G2227</f>
        <v>0</v>
      </c>
      <c r="H2228" s="82">
        <f>H2226-H2227</f>
        <v>0</v>
      </c>
      <c r="I2228" s="82" t="e">
        <f>I2226-I2227</f>
        <v>#DIV/0!</v>
      </c>
      <c r="J2228" s="105" t="e">
        <f>J2226-J2227</f>
        <v>#DIV/0!</v>
      </c>
    </row>
    <row r="2229" spans="1:10" ht="12.75" customHeight="1" x14ac:dyDescent="0.25">
      <c r="A2229" s="101"/>
      <c r="D2229" s="81"/>
      <c r="E2229" s="81"/>
      <c r="F2229" s="81"/>
      <c r="G2229" s="82"/>
      <c r="H2229" s="83">
        <f>G2228+H2228</f>
        <v>0</v>
      </c>
      <c r="I2229" s="83"/>
      <c r="J2229" s="103"/>
    </row>
    <row r="2230" spans="1:10" ht="12.75" customHeight="1" x14ac:dyDescent="0.25">
      <c r="A2230" s="101"/>
      <c r="B2230" s="79"/>
      <c r="D2230" s="81"/>
      <c r="E2230" s="81"/>
      <c r="F2230" s="81"/>
      <c r="G2230" s="82"/>
      <c r="H2230" s="83"/>
      <c r="I2230" s="83"/>
      <c r="J2230" s="103"/>
    </row>
    <row r="2231" spans="1:10" ht="12.75" customHeight="1" x14ac:dyDescent="0.25">
      <c r="A2231" s="101">
        <v>15</v>
      </c>
      <c r="B2231" s="84" t="s">
        <v>20</v>
      </c>
      <c r="C2231" s="84" t="s">
        <v>21</v>
      </c>
      <c r="D2231" s="85" t="s">
        <v>22</v>
      </c>
      <c r="E2231" s="85" t="s">
        <v>23</v>
      </c>
      <c r="F2231" s="85"/>
      <c r="G2231" s="86" t="s">
        <v>24</v>
      </c>
      <c r="H2231" s="87" t="s">
        <v>25</v>
      </c>
      <c r="I2231" s="87" t="s">
        <v>26</v>
      </c>
      <c r="J2231" s="102"/>
    </row>
    <row r="2232" spans="1:10" ht="12.75" customHeight="1" x14ac:dyDescent="0.25">
      <c r="A2232" s="101"/>
      <c r="B2232" s="80">
        <f>Invoice!B3330</f>
        <v>0</v>
      </c>
      <c r="C2232" s="88">
        <f>Invoice!E3330</f>
        <v>0</v>
      </c>
      <c r="D2232" s="89">
        <f>Invoice!H3330</f>
        <v>0</v>
      </c>
      <c r="E2232" s="81">
        <f t="shared" si="130"/>
        <v>0</v>
      </c>
      <c r="F2232" s="81"/>
      <c r="G2232" s="82">
        <f t="shared" si="131"/>
        <v>0</v>
      </c>
      <c r="H2232" s="83">
        <f t="shared" si="132"/>
        <v>0</v>
      </c>
      <c r="I2232" s="83" t="e">
        <f t="shared" si="133"/>
        <v>#DIV/0!</v>
      </c>
      <c r="J2232" s="103" t="e">
        <f t="shared" si="134"/>
        <v>#DIV/0!</v>
      </c>
    </row>
    <row r="2233" spans="1:10" ht="12.75" customHeight="1" x14ac:dyDescent="0.25">
      <c r="A2233" s="101"/>
      <c r="D2233" s="81"/>
      <c r="E2233" s="81">
        <f>(E2232*Invoice!I3330)+((E2232-(E2232*Invoice!I3330))*Invoice!J3330)</f>
        <v>0</v>
      </c>
      <c r="F2233" s="81"/>
      <c r="G2233" s="90">
        <f>E2233/1.11</f>
        <v>0</v>
      </c>
      <c r="H2233" s="91">
        <f>G2233*11%</f>
        <v>0</v>
      </c>
      <c r="I2233" s="91" t="e">
        <f>G2233/B2232</f>
        <v>#DIV/0!</v>
      </c>
      <c r="J2233" s="104" t="e">
        <f>H2233/B2232</f>
        <v>#DIV/0!</v>
      </c>
    </row>
    <row r="2234" spans="1:10" ht="12.75" customHeight="1" x14ac:dyDescent="0.25">
      <c r="A2234" s="101"/>
      <c r="D2234" s="81" t="s">
        <v>23</v>
      </c>
      <c r="E2234" s="81">
        <f>E2232-E2233</f>
        <v>0</v>
      </c>
      <c r="F2234" s="81"/>
      <c r="G2234" s="82">
        <f>G2232-G2233</f>
        <v>0</v>
      </c>
      <c r="H2234" s="82">
        <f>H2232-H2233</f>
        <v>0</v>
      </c>
      <c r="I2234" s="82" t="e">
        <f>I2232-I2233</f>
        <v>#DIV/0!</v>
      </c>
      <c r="J2234" s="105" t="e">
        <f>J2232-J2233</f>
        <v>#DIV/0!</v>
      </c>
    </row>
    <row r="2235" spans="1:10" ht="12.75" customHeight="1" x14ac:dyDescent="0.25">
      <c r="A2235" s="101"/>
      <c r="D2235" s="81"/>
      <c r="E2235" s="81"/>
      <c r="F2235" s="81"/>
      <c r="G2235" s="82"/>
      <c r="H2235" s="83">
        <f>G2234+H2234</f>
        <v>0</v>
      </c>
      <c r="I2235" s="83"/>
      <c r="J2235" s="103"/>
    </row>
    <row r="2236" spans="1:10" ht="12.75" customHeight="1" x14ac:dyDescent="0.25">
      <c r="A2236" s="101"/>
      <c r="B2236" s="79"/>
      <c r="D2236" s="81"/>
      <c r="E2236" s="81"/>
      <c r="F2236" s="81"/>
      <c r="G2236" s="82"/>
      <c r="H2236" s="83"/>
      <c r="I2236" s="83"/>
      <c r="J2236" s="103"/>
    </row>
    <row r="2237" spans="1:10" ht="12.75" customHeight="1" x14ac:dyDescent="0.25">
      <c r="A2237" s="101">
        <v>16</v>
      </c>
      <c r="B2237" s="84" t="s">
        <v>20</v>
      </c>
      <c r="C2237" s="84" t="s">
        <v>21</v>
      </c>
      <c r="D2237" s="85" t="s">
        <v>22</v>
      </c>
      <c r="E2237" s="85" t="s">
        <v>23</v>
      </c>
      <c r="F2237" s="85"/>
      <c r="G2237" s="86" t="s">
        <v>24</v>
      </c>
      <c r="H2237" s="87" t="s">
        <v>25</v>
      </c>
      <c r="I2237" s="87" t="s">
        <v>26</v>
      </c>
      <c r="J2237" s="102"/>
    </row>
    <row r="2238" spans="1:10" ht="12.75" customHeight="1" x14ac:dyDescent="0.25">
      <c r="A2238" s="101"/>
      <c r="B2238" s="80">
        <f>Invoice!B3331</f>
        <v>0</v>
      </c>
      <c r="C2238" s="88">
        <f>Invoice!E3331</f>
        <v>0</v>
      </c>
      <c r="D2238" s="89">
        <f>Invoice!H3331</f>
        <v>0</v>
      </c>
      <c r="E2238" s="81">
        <f t="shared" si="130"/>
        <v>0</v>
      </c>
      <c r="F2238" s="81"/>
      <c r="G2238" s="82">
        <f t="shared" si="131"/>
        <v>0</v>
      </c>
      <c r="H2238" s="83">
        <f t="shared" si="132"/>
        <v>0</v>
      </c>
      <c r="I2238" s="83" t="e">
        <f t="shared" si="133"/>
        <v>#DIV/0!</v>
      </c>
      <c r="J2238" s="103" t="e">
        <f t="shared" si="134"/>
        <v>#DIV/0!</v>
      </c>
    </row>
    <row r="2239" spans="1:10" ht="12.75" customHeight="1" x14ac:dyDescent="0.25">
      <c r="A2239" s="101"/>
      <c r="D2239" s="81"/>
      <c r="E2239" s="81">
        <f>(E2238*Invoice!I3331)+((E2238-(E2238*Invoice!I3331))*Invoice!J3331)</f>
        <v>0</v>
      </c>
      <c r="F2239" s="81"/>
      <c r="G2239" s="90">
        <f>E2239/1.11</f>
        <v>0</v>
      </c>
      <c r="H2239" s="91">
        <f>G2239*11%</f>
        <v>0</v>
      </c>
      <c r="I2239" s="91" t="e">
        <f>G2239/B2238</f>
        <v>#DIV/0!</v>
      </c>
      <c r="J2239" s="104" t="e">
        <f>H2239/B2238</f>
        <v>#DIV/0!</v>
      </c>
    </row>
    <row r="2240" spans="1:10" ht="12.75" customHeight="1" x14ac:dyDescent="0.25">
      <c r="A2240" s="101"/>
      <c r="D2240" s="81" t="s">
        <v>23</v>
      </c>
      <c r="E2240" s="81">
        <f>E2238-E2239</f>
        <v>0</v>
      </c>
      <c r="F2240" s="81"/>
      <c r="G2240" s="82">
        <f>G2238-G2239</f>
        <v>0</v>
      </c>
      <c r="H2240" s="82">
        <f>H2238-H2239</f>
        <v>0</v>
      </c>
      <c r="I2240" s="82" t="e">
        <f>I2238-I2239</f>
        <v>#DIV/0!</v>
      </c>
      <c r="J2240" s="105" t="e">
        <f>J2238-J2239</f>
        <v>#DIV/0!</v>
      </c>
    </row>
    <row r="2241" spans="1:10" ht="12.75" customHeight="1" x14ac:dyDescent="0.25">
      <c r="A2241" s="101"/>
      <c r="D2241" s="81"/>
      <c r="E2241" s="81"/>
      <c r="F2241" s="81"/>
      <c r="G2241" s="82"/>
      <c r="H2241" s="83">
        <f>G2240+H2240</f>
        <v>0</v>
      </c>
      <c r="I2241" s="83"/>
      <c r="J2241" s="103"/>
    </row>
    <row r="2242" spans="1:10" ht="12.75" customHeight="1" x14ac:dyDescent="0.25">
      <c r="A2242" s="101"/>
      <c r="C2242" s="88"/>
      <c r="D2242" s="89"/>
      <c r="E2242" s="81"/>
      <c r="F2242" s="81"/>
      <c r="G2242" s="82"/>
      <c r="H2242" s="83"/>
      <c r="I2242" s="83"/>
      <c r="J2242" s="103"/>
    </row>
    <row r="2243" spans="1:10" ht="12.75" customHeight="1" x14ac:dyDescent="0.25">
      <c r="A2243" s="106"/>
      <c r="B2243" s="107"/>
      <c r="C2243" s="107"/>
      <c r="D2243" s="107"/>
      <c r="E2243" s="107"/>
      <c r="F2243" s="107"/>
      <c r="G2243" s="108">
        <f>G2150+G2156+G2162+G2168+G2174+G2180+G2186+G2192+G2198+G2204+G2210+G2216+G2222+G2228+G2234+G2240</f>
        <v>8360108.1081081089</v>
      </c>
      <c r="H2243" s="108">
        <f>H2150+H2156+H2162+H2168+H2174+H2180+H2186+H2192+H2198+H2204+H2210+H2216+H2222+H2228+H2234+H2240</f>
        <v>919611.89189189184</v>
      </c>
      <c r="I2243" s="107"/>
      <c r="J2243" s="109">
        <f>H2151+H2157+H2163+H2169+H2175+H2181+H2187+H2193+H2199+H2205+H2211+H2217+H2223+H2229+H2235+H2241</f>
        <v>9279720</v>
      </c>
    </row>
    <row r="2245" spans="1:10" ht="12.75" customHeight="1" x14ac:dyDescent="0.25">
      <c r="A2245" s="94" t="s">
        <v>1</v>
      </c>
      <c r="B2245" s="95">
        <f>Invoice!E3422</f>
        <v>23050031</v>
      </c>
      <c r="C2245" s="96"/>
      <c r="D2245" s="97"/>
      <c r="E2245" s="97"/>
      <c r="F2245" s="97"/>
      <c r="G2245" s="98"/>
      <c r="H2245" s="99"/>
      <c r="I2245" s="99"/>
      <c r="J2245" s="100"/>
    </row>
    <row r="2246" spans="1:10" ht="12.75" customHeight="1" x14ac:dyDescent="0.25">
      <c r="A2246" s="101">
        <v>1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Invoice!B3430</f>
        <v>36</v>
      </c>
      <c r="C2247" s="88" t="str">
        <f>Invoice!E3430</f>
        <v>CORRECTION FLUID KENKO KE-107M</v>
      </c>
      <c r="D2247" s="89">
        <f>Invoice!H3430</f>
        <v>55800</v>
      </c>
      <c r="E2247" s="81">
        <f>D2247*B2247</f>
        <v>2008800</v>
      </c>
      <c r="F2247" s="81"/>
      <c r="G2247" s="82">
        <f>E2247/1.11</f>
        <v>1809729.7297297295</v>
      </c>
      <c r="H2247" s="83">
        <f>G2247*11%</f>
        <v>199070.27027027024</v>
      </c>
      <c r="I2247" s="83">
        <f>G2247/B2247</f>
        <v>50270.270270270266</v>
      </c>
      <c r="J2247" s="103">
        <f>H2247/B2247</f>
        <v>5529.7297297297291</v>
      </c>
    </row>
    <row r="2248" spans="1:10" ht="12.75" customHeight="1" x14ac:dyDescent="0.25">
      <c r="A2248" s="101"/>
      <c r="D2248" s="81"/>
      <c r="E2248" s="81">
        <f>(E2247*Invoice!I3430)+((E2247-(E2247*Invoice!I3430))*Invoice!J3430)</f>
        <v>200880</v>
      </c>
      <c r="F2248" s="81"/>
      <c r="G2248" s="90">
        <f>E2248/1.11</f>
        <v>180972.97297297296</v>
      </c>
      <c r="H2248" s="91">
        <f>G2248*11%</f>
        <v>19907.027027027027</v>
      </c>
      <c r="I2248" s="91">
        <f>G2248/B2247</f>
        <v>5027.0270270270266</v>
      </c>
      <c r="J2248" s="104">
        <f>H2248/B2247</f>
        <v>552.97297297297291</v>
      </c>
    </row>
    <row r="2249" spans="1:10" ht="12.75" customHeight="1" x14ac:dyDescent="0.25">
      <c r="A2249" s="101"/>
      <c r="D2249" s="81" t="s">
        <v>23</v>
      </c>
      <c r="E2249" s="81">
        <f>E2247-E2248</f>
        <v>1807920</v>
      </c>
      <c r="F2249" s="81"/>
      <c r="G2249" s="82">
        <f>G2247-G2248</f>
        <v>1628756.7567567565</v>
      </c>
      <c r="H2249" s="82">
        <f>H2247-H2248</f>
        <v>179163.2432432432</v>
      </c>
      <c r="I2249" s="82">
        <f>I2247-I2248</f>
        <v>45243.24324324324</v>
      </c>
      <c r="J2249" s="105">
        <f>J2247-J2248</f>
        <v>4976.7567567567567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1807919.9999999995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2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Invoice!B3431</f>
        <v>2</v>
      </c>
      <c r="C2253" s="88" t="str">
        <f>Invoice!E3431</f>
        <v>LEM STICK KENKO 8 GR (KECIL) isi 30 pc</v>
      </c>
      <c r="D2253" s="89">
        <f>Invoice!H3431</f>
        <v>66000</v>
      </c>
      <c r="E2253" s="81">
        <f t="shared" ref="E2253:E2337" si="135">D2253*B2253</f>
        <v>132000</v>
      </c>
      <c r="F2253" s="81"/>
      <c r="G2253" s="82">
        <f t="shared" ref="G2253:G2337" si="136">E2253/1.11</f>
        <v>118918.91891891891</v>
      </c>
      <c r="H2253" s="83">
        <f t="shared" ref="H2253:H2337" si="137">G2253*11%</f>
        <v>13081.08108108108</v>
      </c>
      <c r="I2253" s="83">
        <f t="shared" ref="I2253:I2337" si="138">G2253/B2253</f>
        <v>59459.459459459453</v>
      </c>
      <c r="J2253" s="103">
        <f t="shared" ref="J2253:J2337" si="139">H2253/B2253</f>
        <v>6540.54054054054</v>
      </c>
    </row>
    <row r="2254" spans="1:10" ht="12.75" customHeight="1" x14ac:dyDescent="0.25">
      <c r="A2254" s="101"/>
      <c r="D2254" s="81"/>
      <c r="E2254" s="81">
        <f>(E2253*Invoice!I3431)+((E2253-(E2253*Invoice!I3431))*Invoice!J3431)</f>
        <v>13200</v>
      </c>
      <c r="F2254" s="81"/>
      <c r="G2254" s="90">
        <f>E2254/1.11</f>
        <v>11891.891891891892</v>
      </c>
      <c r="H2254" s="91">
        <f>G2254*11%</f>
        <v>1308.1081081081081</v>
      </c>
      <c r="I2254" s="91">
        <f>G2254/B2253</f>
        <v>5945.9459459459458</v>
      </c>
      <c r="J2254" s="104">
        <f>H2254/B2253</f>
        <v>654.05405405405406</v>
      </c>
    </row>
    <row r="2255" spans="1:10" ht="12.75" customHeight="1" x14ac:dyDescent="0.25">
      <c r="A2255" s="101"/>
      <c r="D2255" s="81" t="s">
        <v>23</v>
      </c>
      <c r="E2255" s="81">
        <f>E2253-E2254</f>
        <v>118800</v>
      </c>
      <c r="F2255" s="81"/>
      <c r="G2255" s="82">
        <f>G2253-G2254</f>
        <v>107027.02702702701</v>
      </c>
      <c r="H2255" s="82">
        <f>H2253-H2254</f>
        <v>11772.972972972972</v>
      </c>
      <c r="I2255" s="82">
        <f>I2253-I2254</f>
        <v>53513.513513513506</v>
      </c>
      <c r="J2255" s="105">
        <f>J2253-J2254</f>
        <v>5886.4864864864858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118799.99999999999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3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Invoice!B3432</f>
        <v>2</v>
      </c>
      <c r="C2259" s="88" t="str">
        <f>Invoice!E3432</f>
        <v>LEM CAIR 35 ML KENKO LG-35</v>
      </c>
      <c r="D2259" s="89">
        <f>Invoice!H3432</f>
        <v>19800</v>
      </c>
      <c r="E2259" s="81">
        <f t="shared" si="135"/>
        <v>39600</v>
      </c>
      <c r="F2259" s="81"/>
      <c r="G2259" s="82">
        <f t="shared" si="136"/>
        <v>35675.675675675673</v>
      </c>
      <c r="H2259" s="83">
        <f t="shared" si="137"/>
        <v>3924.3243243243242</v>
      </c>
      <c r="I2259" s="83">
        <f t="shared" si="138"/>
        <v>17837.837837837837</v>
      </c>
      <c r="J2259" s="103">
        <f t="shared" si="139"/>
        <v>1962.1621621621621</v>
      </c>
    </row>
    <row r="2260" spans="1:10" ht="12.75" customHeight="1" x14ac:dyDescent="0.25">
      <c r="A2260" s="101"/>
      <c r="D2260" s="81"/>
      <c r="E2260" s="81">
        <f>(E2259*Invoice!I3432)+((E2259-(E2259*Invoice!I3432))*Invoice!J3432)</f>
        <v>3960</v>
      </c>
      <c r="F2260" s="81"/>
      <c r="G2260" s="90">
        <f>E2260/1.11</f>
        <v>3567.567567567567</v>
      </c>
      <c r="H2260" s="91">
        <f>G2260*11%</f>
        <v>392.43243243243239</v>
      </c>
      <c r="I2260" s="91">
        <f>G2260/B2259</f>
        <v>1783.7837837837835</v>
      </c>
      <c r="J2260" s="104">
        <f>H2260/B2259</f>
        <v>196.2162162162162</v>
      </c>
    </row>
    <row r="2261" spans="1:10" ht="12.75" customHeight="1" x14ac:dyDescent="0.25">
      <c r="A2261" s="101"/>
      <c r="D2261" s="81" t="s">
        <v>23</v>
      </c>
      <c r="E2261" s="81">
        <f>E2259-E2260</f>
        <v>35640</v>
      </c>
      <c r="F2261" s="81"/>
      <c r="G2261" s="82">
        <f>G2259-G2260</f>
        <v>32108.108108108107</v>
      </c>
      <c r="H2261" s="82">
        <f>H2259-H2260</f>
        <v>3531.8918918918916</v>
      </c>
      <c r="I2261" s="82">
        <f>I2259-I2260</f>
        <v>16054.054054054053</v>
      </c>
      <c r="J2261" s="105">
        <f>J2259-J2260</f>
        <v>1765.9459459459458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35640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4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Invoice!B3433</f>
        <v>50</v>
      </c>
      <c r="C2265" s="88" t="str">
        <f>Invoice!E3433</f>
        <v>LOOSE LEAF KENKO A5-LL 50-2070</v>
      </c>
      <c r="D2265" s="89">
        <f>Invoice!H3433</f>
        <v>4400</v>
      </c>
      <c r="E2265" s="81">
        <f t="shared" si="135"/>
        <v>220000</v>
      </c>
      <c r="F2265" s="81"/>
      <c r="G2265" s="82">
        <f t="shared" si="136"/>
        <v>198198.19819819817</v>
      </c>
      <c r="H2265" s="83">
        <f t="shared" si="137"/>
        <v>21801.801801801797</v>
      </c>
      <c r="I2265" s="83">
        <f t="shared" si="138"/>
        <v>3963.9639639639631</v>
      </c>
      <c r="J2265" s="103">
        <f t="shared" si="139"/>
        <v>436.03603603603597</v>
      </c>
    </row>
    <row r="2266" spans="1:10" ht="12.75" customHeight="1" x14ac:dyDescent="0.25">
      <c r="A2266" s="101"/>
      <c r="D2266" s="81"/>
      <c r="E2266" s="81">
        <f>(E2265*Invoice!I3433)+((E2265-(E2265*Invoice!I3433))*Invoice!J3433)</f>
        <v>22000</v>
      </c>
      <c r="F2266" s="81"/>
      <c r="G2266" s="90">
        <f>E2266/1.11</f>
        <v>19819.819819819819</v>
      </c>
      <c r="H2266" s="91">
        <f>G2266*11%</f>
        <v>2180.1801801801803</v>
      </c>
      <c r="I2266" s="91">
        <f>G2266/B2265</f>
        <v>396.39639639639637</v>
      </c>
      <c r="J2266" s="104">
        <f>H2266/B2265</f>
        <v>43.603603603603602</v>
      </c>
    </row>
    <row r="2267" spans="1:10" ht="12.75" customHeight="1" x14ac:dyDescent="0.25">
      <c r="A2267" s="101"/>
      <c r="D2267" s="81" t="s">
        <v>23</v>
      </c>
      <c r="E2267" s="81">
        <f>E2265-E2266</f>
        <v>198000</v>
      </c>
      <c r="F2267" s="81"/>
      <c r="G2267" s="82">
        <f>G2265-G2266</f>
        <v>178378.37837837834</v>
      </c>
      <c r="H2267" s="82">
        <f>H2265-H2266</f>
        <v>19621.621621621616</v>
      </c>
      <c r="I2267" s="82">
        <f>I2265-I2266</f>
        <v>3567.5675675675666</v>
      </c>
      <c r="J2267" s="105">
        <f>J2265-J2266</f>
        <v>392.43243243243239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197999.99999999997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5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Invoice!B3434</f>
        <v>50</v>
      </c>
      <c r="C2271" s="88" t="str">
        <f>Invoice!E3434</f>
        <v>LOOSE LEAF KENKO A5-LL 100-2070</v>
      </c>
      <c r="D2271" s="89">
        <f>Invoice!H3434</f>
        <v>8350</v>
      </c>
      <c r="E2271" s="81">
        <f t="shared" si="135"/>
        <v>417500</v>
      </c>
      <c r="F2271" s="81"/>
      <c r="G2271" s="82">
        <f t="shared" si="136"/>
        <v>376126.1261261261</v>
      </c>
      <c r="H2271" s="83">
        <f t="shared" si="137"/>
        <v>41373.873873873868</v>
      </c>
      <c r="I2271" s="83">
        <f t="shared" si="138"/>
        <v>7522.5225225225222</v>
      </c>
      <c r="J2271" s="103">
        <f t="shared" si="139"/>
        <v>827.47747747747735</v>
      </c>
    </row>
    <row r="2272" spans="1:10" ht="12.75" customHeight="1" x14ac:dyDescent="0.25">
      <c r="A2272" s="101"/>
      <c r="D2272" s="81"/>
      <c r="E2272" s="81">
        <f>(E2271*Invoice!I3434)+((E2271-(E2271*Invoice!I3434))*Invoice!J3434)</f>
        <v>41750</v>
      </c>
      <c r="F2272" s="81"/>
      <c r="G2272" s="90">
        <f>E2272/1.11</f>
        <v>37612.612612612611</v>
      </c>
      <c r="H2272" s="91">
        <f>G2272*11%</f>
        <v>4137.3873873873872</v>
      </c>
      <c r="I2272" s="91">
        <f>G2272/B2271</f>
        <v>752.25225225225222</v>
      </c>
      <c r="J2272" s="104">
        <f>H2272/B2271</f>
        <v>82.747747747747738</v>
      </c>
    </row>
    <row r="2273" spans="1:10" ht="12.75" customHeight="1" x14ac:dyDescent="0.25">
      <c r="A2273" s="101"/>
      <c r="D2273" s="81" t="s">
        <v>23</v>
      </c>
      <c r="E2273" s="81">
        <f>E2271-E2272</f>
        <v>375750</v>
      </c>
      <c r="F2273" s="81"/>
      <c r="G2273" s="82">
        <f>G2271-G2272</f>
        <v>338513.51351351349</v>
      </c>
      <c r="H2273" s="82">
        <f>H2271-H2272</f>
        <v>37236.486486486479</v>
      </c>
      <c r="I2273" s="82">
        <f>I2271-I2272</f>
        <v>6770.27027027027</v>
      </c>
      <c r="J2273" s="105">
        <f>J2271-J2272</f>
        <v>744.72972972972957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375750</v>
      </c>
      <c r="I2274" s="83"/>
      <c r="J2274" s="103"/>
    </row>
    <row r="2275" spans="1:10" ht="12.75" customHeight="1" x14ac:dyDescent="0.25">
      <c r="A2275" s="101"/>
      <c r="B2275" s="79"/>
      <c r="D2275" s="81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1">
        <v>6</v>
      </c>
      <c r="B2276" s="84" t="s">
        <v>20</v>
      </c>
      <c r="C2276" s="84" t="s">
        <v>21</v>
      </c>
      <c r="D2276" s="85" t="s">
        <v>22</v>
      </c>
      <c r="E2276" s="85" t="s">
        <v>23</v>
      </c>
      <c r="F2276" s="85"/>
      <c r="G2276" s="86" t="s">
        <v>24</v>
      </c>
      <c r="H2276" s="87" t="s">
        <v>25</v>
      </c>
      <c r="I2276" s="87" t="s">
        <v>26</v>
      </c>
      <c r="J2276" s="102"/>
    </row>
    <row r="2277" spans="1:10" ht="12.75" customHeight="1" x14ac:dyDescent="0.25">
      <c r="A2277" s="101"/>
      <c r="B2277" s="80">
        <f>Invoice!B3435</f>
        <v>0</v>
      </c>
      <c r="C2277" s="88">
        <f>Invoice!E3435</f>
        <v>0</v>
      </c>
      <c r="D2277" s="89">
        <f>Invoice!H3435</f>
        <v>0</v>
      </c>
      <c r="E2277" s="81">
        <f t="shared" si="135"/>
        <v>0</v>
      </c>
      <c r="F2277" s="81"/>
      <c r="G2277" s="82">
        <f t="shared" si="136"/>
        <v>0</v>
      </c>
      <c r="H2277" s="83">
        <f t="shared" si="137"/>
        <v>0</v>
      </c>
      <c r="I2277" s="83" t="e">
        <f t="shared" si="138"/>
        <v>#DIV/0!</v>
      </c>
      <c r="J2277" s="103" t="e">
        <f t="shared" si="139"/>
        <v>#DIV/0!</v>
      </c>
    </row>
    <row r="2278" spans="1:10" ht="12.75" customHeight="1" x14ac:dyDescent="0.25">
      <c r="A2278" s="101"/>
      <c r="D2278" s="81"/>
      <c r="E2278" s="81">
        <f>(E2277*Invoice!I3435)+((E2277-(E2277*Invoice!I3435))*Invoice!J3435)</f>
        <v>0</v>
      </c>
      <c r="F2278" s="81"/>
      <c r="G2278" s="90">
        <f>E2278/1.11</f>
        <v>0</v>
      </c>
      <c r="H2278" s="91">
        <f>G2278*11%</f>
        <v>0</v>
      </c>
      <c r="I2278" s="91" t="e">
        <f>G2278/B2277</f>
        <v>#DIV/0!</v>
      </c>
      <c r="J2278" s="104" t="e">
        <f>H2278/B2277</f>
        <v>#DIV/0!</v>
      </c>
    </row>
    <row r="2279" spans="1:10" ht="12.75" customHeight="1" x14ac:dyDescent="0.25">
      <c r="A2279" s="101"/>
      <c r="D2279" s="81" t="s">
        <v>23</v>
      </c>
      <c r="E2279" s="81">
        <f>E2277-E2278</f>
        <v>0</v>
      </c>
      <c r="F2279" s="81"/>
      <c r="G2279" s="82">
        <f>G2277-G2278</f>
        <v>0</v>
      </c>
      <c r="H2279" s="82">
        <f>H2277-H2278</f>
        <v>0</v>
      </c>
      <c r="I2279" s="82" t="e">
        <f>I2277-I2278</f>
        <v>#DIV/0!</v>
      </c>
      <c r="J2279" s="105" t="e">
        <f>J2277-J2278</f>
        <v>#DIV/0!</v>
      </c>
    </row>
    <row r="2280" spans="1:10" ht="12.75" customHeight="1" x14ac:dyDescent="0.25">
      <c r="A2280" s="101"/>
      <c r="D2280" s="81"/>
      <c r="E2280" s="81"/>
      <c r="F2280" s="81"/>
      <c r="G2280" s="82"/>
      <c r="H2280" s="83">
        <f>G2279+H2279</f>
        <v>0</v>
      </c>
      <c r="I2280" s="83"/>
      <c r="J2280" s="103"/>
    </row>
    <row r="2281" spans="1:10" ht="12.75" customHeight="1" x14ac:dyDescent="0.25">
      <c r="A2281" s="101"/>
      <c r="B2281" s="79"/>
      <c r="D2281" s="81"/>
      <c r="E2281" s="81"/>
      <c r="F2281" s="81"/>
      <c r="G2281" s="82"/>
      <c r="H2281" s="83"/>
      <c r="I2281" s="83"/>
      <c r="J2281" s="103"/>
    </row>
    <row r="2282" spans="1:10" ht="12.75" customHeight="1" x14ac:dyDescent="0.25">
      <c r="A2282" s="101">
        <v>7</v>
      </c>
      <c r="B2282" s="84" t="s">
        <v>20</v>
      </c>
      <c r="C2282" s="84" t="s">
        <v>21</v>
      </c>
      <c r="D2282" s="85" t="s">
        <v>22</v>
      </c>
      <c r="E2282" s="85" t="s">
        <v>23</v>
      </c>
      <c r="F2282" s="85"/>
      <c r="G2282" s="86" t="s">
        <v>24</v>
      </c>
      <c r="H2282" s="87" t="s">
        <v>25</v>
      </c>
      <c r="I2282" s="87" t="s">
        <v>26</v>
      </c>
      <c r="J2282" s="102"/>
    </row>
    <row r="2283" spans="1:10" ht="12.75" customHeight="1" x14ac:dyDescent="0.25">
      <c r="A2283" s="101"/>
      <c r="B2283" s="80">
        <f>Invoice!B3436</f>
        <v>0</v>
      </c>
      <c r="C2283" s="88">
        <f>Invoice!E3436</f>
        <v>0</v>
      </c>
      <c r="D2283" s="89">
        <f>Invoice!H3436</f>
        <v>0</v>
      </c>
      <c r="E2283" s="81">
        <f t="shared" si="135"/>
        <v>0</v>
      </c>
      <c r="F2283" s="81"/>
      <c r="G2283" s="82">
        <f t="shared" si="136"/>
        <v>0</v>
      </c>
      <c r="H2283" s="83">
        <f t="shared" si="137"/>
        <v>0</v>
      </c>
      <c r="I2283" s="83" t="e">
        <f t="shared" si="138"/>
        <v>#DIV/0!</v>
      </c>
      <c r="J2283" s="103" t="e">
        <f t="shared" si="139"/>
        <v>#DIV/0!</v>
      </c>
    </row>
    <row r="2284" spans="1:10" ht="12.75" customHeight="1" x14ac:dyDescent="0.25">
      <c r="A2284" s="101"/>
      <c r="D2284" s="81"/>
      <c r="E2284" s="81">
        <f>(E2283*Invoice!I3436)+((E2283-(E2283*Invoice!I3436))*Invoice!J3436)</f>
        <v>0</v>
      </c>
      <c r="F2284" s="81"/>
      <c r="G2284" s="90">
        <f>E2284/1.11</f>
        <v>0</v>
      </c>
      <c r="H2284" s="91">
        <f>G2284*11%</f>
        <v>0</v>
      </c>
      <c r="I2284" s="91" t="e">
        <f>G2284/B2283</f>
        <v>#DIV/0!</v>
      </c>
      <c r="J2284" s="104" t="e">
        <f>H2284/B2283</f>
        <v>#DIV/0!</v>
      </c>
    </row>
    <row r="2285" spans="1:10" ht="12.75" customHeight="1" x14ac:dyDescent="0.25">
      <c r="A2285" s="101"/>
      <c r="D2285" s="81" t="s">
        <v>23</v>
      </c>
      <c r="E2285" s="81">
        <f>E2283-E2284</f>
        <v>0</v>
      </c>
      <c r="F2285" s="81"/>
      <c r="G2285" s="82">
        <f>G2283-G2284</f>
        <v>0</v>
      </c>
      <c r="H2285" s="82">
        <f>H2283-H2284</f>
        <v>0</v>
      </c>
      <c r="I2285" s="82" t="e">
        <f>I2283-I2284</f>
        <v>#DIV/0!</v>
      </c>
      <c r="J2285" s="105" t="e">
        <f>J2283-J2284</f>
        <v>#DIV/0!</v>
      </c>
    </row>
    <row r="2286" spans="1:10" ht="12.75" customHeight="1" x14ac:dyDescent="0.25">
      <c r="A2286" s="101"/>
      <c r="D2286" s="81"/>
      <c r="E2286" s="81"/>
      <c r="F2286" s="81"/>
      <c r="G2286" s="82"/>
      <c r="H2286" s="83">
        <f>G2285+H2285</f>
        <v>0</v>
      </c>
      <c r="I2286" s="83"/>
      <c r="J2286" s="103"/>
    </row>
    <row r="2287" spans="1:10" ht="12.75" customHeight="1" x14ac:dyDescent="0.25">
      <c r="A2287" s="101"/>
      <c r="B2287" s="79"/>
      <c r="D2287" s="81"/>
      <c r="E2287" s="81"/>
      <c r="F2287" s="81"/>
      <c r="G2287" s="82"/>
      <c r="H2287" s="83"/>
      <c r="I2287" s="83"/>
      <c r="J2287" s="103"/>
    </row>
    <row r="2288" spans="1:10" ht="12.75" customHeight="1" x14ac:dyDescent="0.25">
      <c r="A2288" s="101">
        <v>8</v>
      </c>
      <c r="B2288" s="84" t="s">
        <v>20</v>
      </c>
      <c r="C2288" s="84" t="s">
        <v>21</v>
      </c>
      <c r="D2288" s="85" t="s">
        <v>22</v>
      </c>
      <c r="E2288" s="85" t="s">
        <v>23</v>
      </c>
      <c r="F2288" s="85"/>
      <c r="G2288" s="86" t="s">
        <v>24</v>
      </c>
      <c r="H2288" s="87" t="s">
        <v>25</v>
      </c>
      <c r="I2288" s="87" t="s">
        <v>26</v>
      </c>
      <c r="J2288" s="102"/>
    </row>
    <row r="2289" spans="1:10" ht="12.75" customHeight="1" x14ac:dyDescent="0.25">
      <c r="A2289" s="101"/>
      <c r="B2289" s="80">
        <f>Invoice!B3437</f>
        <v>0</v>
      </c>
      <c r="C2289" s="88">
        <f>Invoice!E3437</f>
        <v>0</v>
      </c>
      <c r="D2289" s="89">
        <f>Invoice!H3437</f>
        <v>0</v>
      </c>
      <c r="E2289" s="81">
        <f t="shared" si="135"/>
        <v>0</v>
      </c>
      <c r="F2289" s="81"/>
      <c r="G2289" s="82">
        <f t="shared" si="136"/>
        <v>0</v>
      </c>
      <c r="H2289" s="83">
        <f t="shared" si="137"/>
        <v>0</v>
      </c>
      <c r="I2289" s="83" t="e">
        <f t="shared" si="138"/>
        <v>#DIV/0!</v>
      </c>
      <c r="J2289" s="103" t="e">
        <f t="shared" si="139"/>
        <v>#DIV/0!</v>
      </c>
    </row>
    <row r="2290" spans="1:10" ht="12.75" customHeight="1" x14ac:dyDescent="0.25">
      <c r="A2290" s="101"/>
      <c r="D2290" s="81"/>
      <c r="E2290" s="81">
        <f>(E2289*Invoice!I3437)+((E2289-(E2289*Invoice!I3437))*Invoice!J3437)</f>
        <v>0</v>
      </c>
      <c r="F2290" s="81"/>
      <c r="G2290" s="90">
        <f>E2290/1.11</f>
        <v>0</v>
      </c>
      <c r="H2290" s="91">
        <f>G2290*11%</f>
        <v>0</v>
      </c>
      <c r="I2290" s="91" t="e">
        <f>G2290/B2289</f>
        <v>#DIV/0!</v>
      </c>
      <c r="J2290" s="104" t="e">
        <f>H2290/B2289</f>
        <v>#DIV/0!</v>
      </c>
    </row>
    <row r="2291" spans="1:10" ht="12.75" customHeight="1" x14ac:dyDescent="0.25">
      <c r="A2291" s="101"/>
      <c r="D2291" s="81" t="s">
        <v>23</v>
      </c>
      <c r="E2291" s="81">
        <f>E2289-E2290</f>
        <v>0</v>
      </c>
      <c r="F2291" s="81"/>
      <c r="G2291" s="82">
        <f>G2289-G2290</f>
        <v>0</v>
      </c>
      <c r="H2291" s="82">
        <f>H2289-H2290</f>
        <v>0</v>
      </c>
      <c r="I2291" s="82" t="e">
        <f>I2289-I2290</f>
        <v>#DIV/0!</v>
      </c>
      <c r="J2291" s="105" t="e">
        <f>J2289-J2290</f>
        <v>#DIV/0!</v>
      </c>
    </row>
    <row r="2292" spans="1:10" ht="12.75" customHeight="1" x14ac:dyDescent="0.25">
      <c r="A2292" s="101"/>
      <c r="D2292" s="81"/>
      <c r="E2292" s="81"/>
      <c r="F2292" s="81"/>
      <c r="G2292" s="82"/>
      <c r="H2292" s="83">
        <f>G2291+H2291</f>
        <v>0</v>
      </c>
      <c r="I2292" s="83"/>
      <c r="J2292" s="103"/>
    </row>
    <row r="2293" spans="1:10" ht="12.75" customHeight="1" x14ac:dyDescent="0.25">
      <c r="A2293" s="101"/>
      <c r="B2293" s="79"/>
      <c r="D2293" s="81"/>
      <c r="E2293" s="81"/>
      <c r="F2293" s="81"/>
      <c r="G2293" s="82"/>
      <c r="H2293" s="83"/>
      <c r="I2293" s="83"/>
      <c r="J2293" s="103"/>
    </row>
    <row r="2294" spans="1:10" ht="12.75" customHeight="1" x14ac:dyDescent="0.25">
      <c r="A2294" s="101">
        <v>9</v>
      </c>
      <c r="B2294" s="84" t="s">
        <v>20</v>
      </c>
      <c r="C2294" s="84" t="s">
        <v>21</v>
      </c>
      <c r="D2294" s="85" t="s">
        <v>22</v>
      </c>
      <c r="E2294" s="85" t="s">
        <v>23</v>
      </c>
      <c r="F2294" s="85"/>
      <c r="G2294" s="86" t="s">
        <v>24</v>
      </c>
      <c r="H2294" s="87" t="s">
        <v>25</v>
      </c>
      <c r="I2294" s="87" t="s">
        <v>26</v>
      </c>
      <c r="J2294" s="102"/>
    </row>
    <row r="2295" spans="1:10" ht="12.75" customHeight="1" x14ac:dyDescent="0.25">
      <c r="A2295" s="101"/>
      <c r="B2295" s="80">
        <f>Invoice!B3438</f>
        <v>0</v>
      </c>
      <c r="C2295" s="88">
        <f>Invoice!E3438</f>
        <v>0</v>
      </c>
      <c r="D2295" s="89">
        <f>Invoice!H3438</f>
        <v>0</v>
      </c>
      <c r="E2295" s="81">
        <f t="shared" si="135"/>
        <v>0</v>
      </c>
      <c r="F2295" s="81"/>
      <c r="G2295" s="82">
        <f t="shared" si="136"/>
        <v>0</v>
      </c>
      <c r="H2295" s="83">
        <f t="shared" si="137"/>
        <v>0</v>
      </c>
      <c r="I2295" s="83" t="e">
        <f t="shared" si="138"/>
        <v>#DIV/0!</v>
      </c>
      <c r="J2295" s="103" t="e">
        <f t="shared" si="139"/>
        <v>#DIV/0!</v>
      </c>
    </row>
    <row r="2296" spans="1:10" ht="12.75" customHeight="1" x14ac:dyDescent="0.25">
      <c r="A2296" s="101"/>
      <c r="D2296" s="81"/>
      <c r="E2296" s="81">
        <f>(E2295*Invoice!I3438)+((E2295-(E2295*Invoice!I3438))*Invoice!J3438)</f>
        <v>0</v>
      </c>
      <c r="F2296" s="81"/>
      <c r="G2296" s="90">
        <f>E2296/1.11</f>
        <v>0</v>
      </c>
      <c r="H2296" s="91">
        <f>G2296*11%</f>
        <v>0</v>
      </c>
      <c r="I2296" s="91" t="e">
        <f>G2296/B2295</f>
        <v>#DIV/0!</v>
      </c>
      <c r="J2296" s="104" t="e">
        <f>H2296/B2295</f>
        <v>#DIV/0!</v>
      </c>
    </row>
    <row r="2297" spans="1:10" ht="12.75" customHeight="1" x14ac:dyDescent="0.25">
      <c r="A2297" s="101"/>
      <c r="D2297" s="81" t="s">
        <v>23</v>
      </c>
      <c r="E2297" s="81">
        <f>E2295-E2296</f>
        <v>0</v>
      </c>
      <c r="F2297" s="81"/>
      <c r="G2297" s="82">
        <f>G2295-G2296</f>
        <v>0</v>
      </c>
      <c r="H2297" s="82">
        <f>H2295-H2296</f>
        <v>0</v>
      </c>
      <c r="I2297" s="82" t="e">
        <f>I2295-I2296</f>
        <v>#DIV/0!</v>
      </c>
      <c r="J2297" s="105" t="e">
        <f>J2295-J2296</f>
        <v>#DIV/0!</v>
      </c>
    </row>
    <row r="2298" spans="1:10" ht="12.75" customHeight="1" x14ac:dyDescent="0.25">
      <c r="A2298" s="101"/>
      <c r="D2298" s="81"/>
      <c r="E2298" s="81"/>
      <c r="F2298" s="81"/>
      <c r="G2298" s="82"/>
      <c r="H2298" s="83">
        <f>G2297+H2297</f>
        <v>0</v>
      </c>
      <c r="I2298" s="83"/>
      <c r="J2298" s="103"/>
    </row>
    <row r="2299" spans="1:10" ht="12.75" customHeight="1" x14ac:dyDescent="0.25">
      <c r="A2299" s="101"/>
      <c r="B2299" s="79"/>
      <c r="D2299" s="81"/>
      <c r="E2299" s="81"/>
      <c r="F2299" s="81"/>
      <c r="G2299" s="82"/>
      <c r="H2299" s="83"/>
      <c r="I2299" s="83"/>
      <c r="J2299" s="103"/>
    </row>
    <row r="2300" spans="1:10" ht="12.75" customHeight="1" x14ac:dyDescent="0.25">
      <c r="A2300" s="101">
        <v>10</v>
      </c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2"/>
    </row>
    <row r="2301" spans="1:10" ht="12.75" customHeight="1" x14ac:dyDescent="0.25">
      <c r="A2301" s="101"/>
      <c r="B2301" s="80">
        <f>Invoice!B3439</f>
        <v>0</v>
      </c>
      <c r="C2301" s="88">
        <f>Invoice!E3439</f>
        <v>0</v>
      </c>
      <c r="D2301" s="89">
        <f>Invoice!H3439</f>
        <v>0</v>
      </c>
      <c r="E2301" s="81">
        <f t="shared" si="135"/>
        <v>0</v>
      </c>
      <c r="F2301" s="81"/>
      <c r="G2301" s="82">
        <f t="shared" si="136"/>
        <v>0</v>
      </c>
      <c r="H2301" s="83">
        <f t="shared" si="137"/>
        <v>0</v>
      </c>
      <c r="I2301" s="83" t="e">
        <f t="shared" si="138"/>
        <v>#DIV/0!</v>
      </c>
      <c r="J2301" s="103" t="e">
        <f t="shared" si="139"/>
        <v>#DIV/0!</v>
      </c>
    </row>
    <row r="2302" spans="1:10" ht="12.75" customHeight="1" x14ac:dyDescent="0.25">
      <c r="A2302" s="101"/>
      <c r="D2302" s="81"/>
      <c r="E2302" s="81">
        <f>(E2301*Invoice!I3439)+((E2301-(E2301*Invoice!I3439))*Invoice!J3439)</f>
        <v>0</v>
      </c>
      <c r="F2302" s="81"/>
      <c r="G2302" s="90">
        <f>E2302/1.11</f>
        <v>0</v>
      </c>
      <c r="H2302" s="91">
        <f>G2302*11%</f>
        <v>0</v>
      </c>
      <c r="I2302" s="91" t="e">
        <f>G2302/B2301</f>
        <v>#DIV/0!</v>
      </c>
      <c r="J2302" s="104" t="e">
        <f>H2302/B2301</f>
        <v>#DIV/0!</v>
      </c>
    </row>
    <row r="2303" spans="1:10" ht="12.75" customHeight="1" x14ac:dyDescent="0.25">
      <c r="A2303" s="101"/>
      <c r="D2303" s="81" t="s">
        <v>23</v>
      </c>
      <c r="E2303" s="81">
        <f>E2301-E2302</f>
        <v>0</v>
      </c>
      <c r="F2303" s="81"/>
      <c r="G2303" s="82">
        <f>G2301-G2302</f>
        <v>0</v>
      </c>
      <c r="H2303" s="82">
        <f>H2301-H2302</f>
        <v>0</v>
      </c>
      <c r="I2303" s="82" t="e">
        <f>I2301-I2302</f>
        <v>#DIV/0!</v>
      </c>
      <c r="J2303" s="105" t="e">
        <f>J2301-J2302</f>
        <v>#DIV/0!</v>
      </c>
    </row>
    <row r="2304" spans="1:10" ht="12.75" customHeight="1" x14ac:dyDescent="0.25">
      <c r="A2304" s="101"/>
      <c r="D2304" s="81"/>
      <c r="E2304" s="81"/>
      <c r="F2304" s="81"/>
      <c r="G2304" s="82"/>
      <c r="H2304" s="83">
        <f>G2303+H2303</f>
        <v>0</v>
      </c>
      <c r="I2304" s="83"/>
      <c r="J2304" s="103"/>
    </row>
    <row r="2305" spans="1:10" ht="12.75" customHeight="1" x14ac:dyDescent="0.25">
      <c r="A2305" s="101"/>
      <c r="B2305" s="79"/>
      <c r="D2305" s="81"/>
      <c r="E2305" s="81"/>
      <c r="F2305" s="81"/>
      <c r="G2305" s="82"/>
      <c r="H2305" s="83"/>
      <c r="I2305" s="83"/>
      <c r="J2305" s="103"/>
    </row>
    <row r="2306" spans="1:10" ht="12.75" customHeight="1" x14ac:dyDescent="0.25">
      <c r="A2306" s="101">
        <v>11</v>
      </c>
      <c r="B2306" s="84" t="s">
        <v>20</v>
      </c>
      <c r="C2306" s="84" t="s">
        <v>21</v>
      </c>
      <c r="D2306" s="85" t="s">
        <v>22</v>
      </c>
      <c r="E2306" s="85" t="s">
        <v>23</v>
      </c>
      <c r="F2306" s="85"/>
      <c r="G2306" s="86" t="s">
        <v>24</v>
      </c>
      <c r="H2306" s="87" t="s">
        <v>25</v>
      </c>
      <c r="I2306" s="87" t="s">
        <v>26</v>
      </c>
      <c r="J2306" s="102"/>
    </row>
    <row r="2307" spans="1:10" ht="12.75" customHeight="1" x14ac:dyDescent="0.25">
      <c r="A2307" s="101"/>
      <c r="B2307" s="80">
        <f>Invoice!B3440</f>
        <v>0</v>
      </c>
      <c r="C2307" s="88">
        <f>Invoice!E3440</f>
        <v>0</v>
      </c>
      <c r="D2307" s="89">
        <f>Invoice!H3440</f>
        <v>0</v>
      </c>
      <c r="E2307" s="81">
        <f t="shared" si="135"/>
        <v>0</v>
      </c>
      <c r="F2307" s="81"/>
      <c r="G2307" s="82">
        <f t="shared" si="136"/>
        <v>0</v>
      </c>
      <c r="H2307" s="83">
        <f t="shared" si="137"/>
        <v>0</v>
      </c>
      <c r="I2307" s="83" t="e">
        <f t="shared" si="138"/>
        <v>#DIV/0!</v>
      </c>
      <c r="J2307" s="103" t="e">
        <f t="shared" si="139"/>
        <v>#DIV/0!</v>
      </c>
    </row>
    <row r="2308" spans="1:10" ht="12.75" customHeight="1" x14ac:dyDescent="0.25">
      <c r="A2308" s="101"/>
      <c r="D2308" s="81"/>
      <c r="E2308" s="81">
        <f>(E2307*Invoice!I3440)+((E2307-(E2307*Invoice!I3440))*Invoice!J3440)</f>
        <v>0</v>
      </c>
      <c r="F2308" s="81"/>
      <c r="G2308" s="90">
        <f>E2308/1.11</f>
        <v>0</v>
      </c>
      <c r="H2308" s="91">
        <f>G2308*11%</f>
        <v>0</v>
      </c>
      <c r="I2308" s="91" t="e">
        <f>G2308/B2307</f>
        <v>#DIV/0!</v>
      </c>
      <c r="J2308" s="104" t="e">
        <f>H2308/B2307</f>
        <v>#DIV/0!</v>
      </c>
    </row>
    <row r="2309" spans="1:10" ht="12.75" customHeight="1" x14ac:dyDescent="0.25">
      <c r="A2309" s="101"/>
      <c r="D2309" s="81" t="s">
        <v>23</v>
      </c>
      <c r="E2309" s="81">
        <f>E2307-E2308</f>
        <v>0</v>
      </c>
      <c r="F2309" s="81"/>
      <c r="G2309" s="82">
        <f>G2307-G2308</f>
        <v>0</v>
      </c>
      <c r="H2309" s="82">
        <f>H2307-H2308</f>
        <v>0</v>
      </c>
      <c r="I2309" s="82" t="e">
        <f>I2307-I2308</f>
        <v>#DIV/0!</v>
      </c>
      <c r="J2309" s="105" t="e">
        <f>J2307-J2308</f>
        <v>#DIV/0!</v>
      </c>
    </row>
    <row r="2310" spans="1:10" ht="12.75" customHeight="1" x14ac:dyDescent="0.25">
      <c r="A2310" s="101"/>
      <c r="D2310" s="81"/>
      <c r="E2310" s="81"/>
      <c r="F2310" s="81"/>
      <c r="G2310" s="82"/>
      <c r="H2310" s="83">
        <f>G2309+H2309</f>
        <v>0</v>
      </c>
      <c r="I2310" s="83"/>
      <c r="J2310" s="103"/>
    </row>
    <row r="2311" spans="1:10" ht="12.75" customHeight="1" x14ac:dyDescent="0.25">
      <c r="A2311" s="101"/>
      <c r="B2311" s="79"/>
      <c r="D2311" s="81"/>
      <c r="E2311" s="81"/>
      <c r="F2311" s="81"/>
      <c r="G2311" s="82"/>
      <c r="H2311" s="83"/>
      <c r="I2311" s="83"/>
      <c r="J2311" s="103"/>
    </row>
    <row r="2312" spans="1:10" ht="12.75" customHeight="1" x14ac:dyDescent="0.25">
      <c r="A2312" s="101">
        <v>12</v>
      </c>
      <c r="B2312" s="84" t="s">
        <v>20</v>
      </c>
      <c r="C2312" s="84" t="s">
        <v>21</v>
      </c>
      <c r="D2312" s="85" t="s">
        <v>22</v>
      </c>
      <c r="E2312" s="85" t="s">
        <v>23</v>
      </c>
      <c r="F2312" s="85"/>
      <c r="G2312" s="86" t="s">
        <v>24</v>
      </c>
      <c r="H2312" s="87" t="s">
        <v>25</v>
      </c>
      <c r="I2312" s="87" t="s">
        <v>26</v>
      </c>
      <c r="J2312" s="102"/>
    </row>
    <row r="2313" spans="1:10" ht="12.75" customHeight="1" x14ac:dyDescent="0.25">
      <c r="A2313" s="101"/>
      <c r="B2313" s="80">
        <f>Invoice!B3441</f>
        <v>0</v>
      </c>
      <c r="C2313" s="88">
        <f>Invoice!E3441</f>
        <v>0</v>
      </c>
      <c r="D2313" s="89">
        <f>Invoice!H3441</f>
        <v>0</v>
      </c>
      <c r="E2313" s="81">
        <f t="shared" si="135"/>
        <v>0</v>
      </c>
      <c r="F2313" s="81"/>
      <c r="G2313" s="82">
        <f t="shared" si="136"/>
        <v>0</v>
      </c>
      <c r="H2313" s="83">
        <f t="shared" si="137"/>
        <v>0</v>
      </c>
      <c r="I2313" s="83" t="e">
        <f t="shared" si="138"/>
        <v>#DIV/0!</v>
      </c>
      <c r="J2313" s="103" t="e">
        <f t="shared" si="139"/>
        <v>#DIV/0!</v>
      </c>
    </row>
    <row r="2314" spans="1:10" ht="12.75" customHeight="1" x14ac:dyDescent="0.25">
      <c r="A2314" s="101"/>
      <c r="D2314" s="81"/>
      <c r="E2314" s="81">
        <f>(E2313*Invoice!I3441)+((E2313-(E2313*Invoice!I3441))*Invoice!J3441)</f>
        <v>0</v>
      </c>
      <c r="F2314" s="81"/>
      <c r="G2314" s="90">
        <f>E2314/1.11</f>
        <v>0</v>
      </c>
      <c r="H2314" s="91">
        <f>G2314*11%</f>
        <v>0</v>
      </c>
      <c r="I2314" s="91" t="e">
        <f>G2314/B2313</f>
        <v>#DIV/0!</v>
      </c>
      <c r="J2314" s="104" t="e">
        <f>H2314/B2313</f>
        <v>#DIV/0!</v>
      </c>
    </row>
    <row r="2315" spans="1:10" ht="12.75" customHeight="1" x14ac:dyDescent="0.25">
      <c r="A2315" s="101"/>
      <c r="D2315" s="81" t="s">
        <v>23</v>
      </c>
      <c r="E2315" s="81">
        <f>E2313-E2314</f>
        <v>0</v>
      </c>
      <c r="F2315" s="81"/>
      <c r="G2315" s="82">
        <f>G2313-G2314</f>
        <v>0</v>
      </c>
      <c r="H2315" s="82">
        <f>H2313-H2314</f>
        <v>0</v>
      </c>
      <c r="I2315" s="82" t="e">
        <f>I2313-I2314</f>
        <v>#DIV/0!</v>
      </c>
      <c r="J2315" s="105" t="e">
        <f>J2313-J2314</f>
        <v>#DIV/0!</v>
      </c>
    </row>
    <row r="2316" spans="1:10" ht="12.75" customHeight="1" x14ac:dyDescent="0.25">
      <c r="A2316" s="101"/>
      <c r="D2316" s="81"/>
      <c r="E2316" s="81"/>
      <c r="F2316" s="81"/>
      <c r="G2316" s="82"/>
      <c r="H2316" s="83">
        <f>G2315+H2315</f>
        <v>0</v>
      </c>
      <c r="I2316" s="83"/>
      <c r="J2316" s="103"/>
    </row>
    <row r="2317" spans="1:10" ht="12.75" customHeight="1" x14ac:dyDescent="0.25">
      <c r="A2317" s="101"/>
      <c r="B2317" s="79"/>
      <c r="D2317" s="81"/>
      <c r="E2317" s="81"/>
      <c r="F2317" s="81"/>
      <c r="G2317" s="82"/>
      <c r="H2317" s="83"/>
      <c r="I2317" s="83"/>
      <c r="J2317" s="103"/>
    </row>
    <row r="2318" spans="1:10" ht="12.75" customHeight="1" x14ac:dyDescent="0.25">
      <c r="A2318" s="101">
        <v>13</v>
      </c>
      <c r="B2318" s="84" t="s">
        <v>20</v>
      </c>
      <c r="C2318" s="84" t="s">
        <v>21</v>
      </c>
      <c r="D2318" s="85" t="s">
        <v>22</v>
      </c>
      <c r="E2318" s="85" t="s">
        <v>23</v>
      </c>
      <c r="F2318" s="85"/>
      <c r="G2318" s="86" t="s">
        <v>24</v>
      </c>
      <c r="H2318" s="87" t="s">
        <v>25</v>
      </c>
      <c r="I2318" s="87" t="s">
        <v>26</v>
      </c>
      <c r="J2318" s="102"/>
    </row>
    <row r="2319" spans="1:10" ht="12.75" customHeight="1" x14ac:dyDescent="0.25">
      <c r="A2319" s="101"/>
      <c r="B2319" s="80">
        <f>Invoice!B3442</f>
        <v>0</v>
      </c>
      <c r="C2319" s="88">
        <f>Invoice!E3442</f>
        <v>0</v>
      </c>
      <c r="D2319" s="89">
        <f>Invoice!H3442</f>
        <v>0</v>
      </c>
      <c r="E2319" s="81">
        <f t="shared" si="135"/>
        <v>0</v>
      </c>
      <c r="F2319" s="81"/>
      <c r="G2319" s="82">
        <f t="shared" si="136"/>
        <v>0</v>
      </c>
      <c r="H2319" s="83">
        <f t="shared" si="137"/>
        <v>0</v>
      </c>
      <c r="I2319" s="83" t="e">
        <f t="shared" si="138"/>
        <v>#DIV/0!</v>
      </c>
      <c r="J2319" s="103" t="e">
        <f t="shared" si="139"/>
        <v>#DIV/0!</v>
      </c>
    </row>
    <row r="2320" spans="1:10" ht="12.75" customHeight="1" x14ac:dyDescent="0.25">
      <c r="A2320" s="101"/>
      <c r="D2320" s="81"/>
      <c r="E2320" s="81">
        <f>(E2319*Invoice!I3442)+((E2319-(E2319*Invoice!I3442))*Invoice!J3442)</f>
        <v>0</v>
      </c>
      <c r="F2320" s="81"/>
      <c r="G2320" s="90">
        <f>E2320/1.11</f>
        <v>0</v>
      </c>
      <c r="H2320" s="91">
        <f>G2320*11%</f>
        <v>0</v>
      </c>
      <c r="I2320" s="91" t="e">
        <f>G2320/B2319</f>
        <v>#DIV/0!</v>
      </c>
      <c r="J2320" s="104" t="e">
        <f>H2320/B2319</f>
        <v>#DIV/0!</v>
      </c>
    </row>
    <row r="2321" spans="1:10" ht="12.75" customHeight="1" x14ac:dyDescent="0.25">
      <c r="A2321" s="101"/>
      <c r="D2321" s="81" t="s">
        <v>23</v>
      </c>
      <c r="E2321" s="81">
        <f>E2319-E2320</f>
        <v>0</v>
      </c>
      <c r="F2321" s="81"/>
      <c r="G2321" s="82">
        <f>G2319-G2320</f>
        <v>0</v>
      </c>
      <c r="H2321" s="82">
        <f>H2319-H2320</f>
        <v>0</v>
      </c>
      <c r="I2321" s="82" t="e">
        <f>I2319-I2320</f>
        <v>#DIV/0!</v>
      </c>
      <c r="J2321" s="105" t="e">
        <f>J2319-J2320</f>
        <v>#DIV/0!</v>
      </c>
    </row>
    <row r="2322" spans="1:10" ht="12.75" customHeight="1" x14ac:dyDescent="0.25">
      <c r="A2322" s="101"/>
      <c r="D2322" s="81"/>
      <c r="E2322" s="81"/>
      <c r="F2322" s="81"/>
      <c r="G2322" s="82"/>
      <c r="H2322" s="83">
        <f>G2321+H2321</f>
        <v>0</v>
      </c>
      <c r="I2322" s="83"/>
      <c r="J2322" s="103"/>
    </row>
    <row r="2323" spans="1:10" ht="12.75" customHeight="1" x14ac:dyDescent="0.25">
      <c r="A2323" s="101"/>
      <c r="B2323" s="79"/>
      <c r="D2323" s="81"/>
      <c r="E2323" s="81"/>
      <c r="F2323" s="81"/>
      <c r="G2323" s="82"/>
      <c r="H2323" s="83"/>
      <c r="I2323" s="83"/>
      <c r="J2323" s="103"/>
    </row>
    <row r="2324" spans="1:10" ht="12.75" customHeight="1" x14ac:dyDescent="0.25">
      <c r="A2324" s="101">
        <v>14</v>
      </c>
      <c r="B2324" s="84" t="s">
        <v>20</v>
      </c>
      <c r="C2324" s="84" t="s">
        <v>21</v>
      </c>
      <c r="D2324" s="85" t="s">
        <v>22</v>
      </c>
      <c r="E2324" s="85" t="s">
        <v>23</v>
      </c>
      <c r="F2324" s="85"/>
      <c r="G2324" s="86" t="s">
        <v>24</v>
      </c>
      <c r="H2324" s="87" t="s">
        <v>25</v>
      </c>
      <c r="I2324" s="87" t="s">
        <v>26</v>
      </c>
      <c r="J2324" s="102"/>
    </row>
    <row r="2325" spans="1:10" ht="12.75" customHeight="1" x14ac:dyDescent="0.25">
      <c r="A2325" s="101"/>
      <c r="B2325" s="80">
        <f>Invoice!B3443</f>
        <v>0</v>
      </c>
      <c r="C2325" s="88">
        <f>Invoice!E3443</f>
        <v>0</v>
      </c>
      <c r="D2325" s="89">
        <f>Invoice!H3443</f>
        <v>0</v>
      </c>
      <c r="E2325" s="81">
        <f t="shared" si="135"/>
        <v>0</v>
      </c>
      <c r="F2325" s="81"/>
      <c r="G2325" s="82">
        <f t="shared" si="136"/>
        <v>0</v>
      </c>
      <c r="H2325" s="83">
        <f t="shared" si="137"/>
        <v>0</v>
      </c>
      <c r="I2325" s="83" t="e">
        <f t="shared" si="138"/>
        <v>#DIV/0!</v>
      </c>
      <c r="J2325" s="103" t="e">
        <f t="shared" si="139"/>
        <v>#DIV/0!</v>
      </c>
    </row>
    <row r="2326" spans="1:10" ht="12.75" customHeight="1" x14ac:dyDescent="0.25">
      <c r="A2326" s="101"/>
      <c r="D2326" s="81"/>
      <c r="E2326" s="81">
        <f>(E2325*Invoice!I3443)+((E2325-(E2325*Invoice!I3443))*Invoice!J3443)</f>
        <v>0</v>
      </c>
      <c r="F2326" s="81"/>
      <c r="G2326" s="90">
        <f>E2326/1.11</f>
        <v>0</v>
      </c>
      <c r="H2326" s="91">
        <f>G2326*11%</f>
        <v>0</v>
      </c>
      <c r="I2326" s="91" t="e">
        <f>G2326/B2325</f>
        <v>#DIV/0!</v>
      </c>
      <c r="J2326" s="104" t="e">
        <f>H2326/B2325</f>
        <v>#DIV/0!</v>
      </c>
    </row>
    <row r="2327" spans="1:10" ht="12.75" customHeight="1" x14ac:dyDescent="0.25">
      <c r="A2327" s="101"/>
      <c r="D2327" s="81" t="s">
        <v>23</v>
      </c>
      <c r="E2327" s="81">
        <f>E2325-E2326</f>
        <v>0</v>
      </c>
      <c r="F2327" s="81"/>
      <c r="G2327" s="82">
        <f>G2325-G2326</f>
        <v>0</v>
      </c>
      <c r="H2327" s="82">
        <f>H2325-H2326</f>
        <v>0</v>
      </c>
      <c r="I2327" s="82" t="e">
        <f>I2325-I2326</f>
        <v>#DIV/0!</v>
      </c>
      <c r="J2327" s="105" t="e">
        <f>J2325-J2326</f>
        <v>#DIV/0!</v>
      </c>
    </row>
    <row r="2328" spans="1:10" ht="12.75" customHeight="1" x14ac:dyDescent="0.25">
      <c r="A2328" s="101"/>
      <c r="D2328" s="81"/>
      <c r="E2328" s="81"/>
      <c r="F2328" s="81"/>
      <c r="G2328" s="82"/>
      <c r="H2328" s="83">
        <f>G2327+H2327</f>
        <v>0</v>
      </c>
      <c r="I2328" s="83"/>
      <c r="J2328" s="103"/>
    </row>
    <row r="2329" spans="1:10" ht="12.75" customHeight="1" x14ac:dyDescent="0.25">
      <c r="A2329" s="101"/>
      <c r="B2329" s="79"/>
      <c r="D2329" s="81"/>
      <c r="E2329" s="81"/>
      <c r="F2329" s="81"/>
      <c r="G2329" s="82"/>
      <c r="H2329" s="83"/>
      <c r="I2329" s="83"/>
      <c r="J2329" s="103"/>
    </row>
    <row r="2330" spans="1:10" ht="12.75" customHeight="1" x14ac:dyDescent="0.25">
      <c r="A2330" s="101">
        <v>15</v>
      </c>
      <c r="B2330" s="84" t="s">
        <v>20</v>
      </c>
      <c r="C2330" s="84" t="s">
        <v>21</v>
      </c>
      <c r="D2330" s="85" t="s">
        <v>22</v>
      </c>
      <c r="E2330" s="85" t="s">
        <v>23</v>
      </c>
      <c r="F2330" s="85"/>
      <c r="G2330" s="86" t="s">
        <v>24</v>
      </c>
      <c r="H2330" s="87" t="s">
        <v>25</v>
      </c>
      <c r="I2330" s="87" t="s">
        <v>26</v>
      </c>
      <c r="J2330" s="102"/>
    </row>
    <row r="2331" spans="1:10" ht="12.75" customHeight="1" x14ac:dyDescent="0.25">
      <c r="A2331" s="101"/>
      <c r="B2331" s="80">
        <f>Invoice!B3444</f>
        <v>0</v>
      </c>
      <c r="C2331" s="88">
        <f>Invoice!E3444</f>
        <v>0</v>
      </c>
      <c r="D2331" s="89">
        <f>Invoice!H3444</f>
        <v>0</v>
      </c>
      <c r="E2331" s="81">
        <f t="shared" si="135"/>
        <v>0</v>
      </c>
      <c r="F2331" s="81"/>
      <c r="G2331" s="82">
        <f t="shared" si="136"/>
        <v>0</v>
      </c>
      <c r="H2331" s="83">
        <f t="shared" si="137"/>
        <v>0</v>
      </c>
      <c r="I2331" s="83" t="e">
        <f t="shared" si="138"/>
        <v>#DIV/0!</v>
      </c>
      <c r="J2331" s="103" t="e">
        <f t="shared" si="139"/>
        <v>#DIV/0!</v>
      </c>
    </row>
    <row r="2332" spans="1:10" ht="12.75" customHeight="1" x14ac:dyDescent="0.25">
      <c r="A2332" s="101"/>
      <c r="D2332" s="81"/>
      <c r="E2332" s="81">
        <f>(E2331*Invoice!I3444)+((E2331-(E2331*Invoice!I3444))*Invoice!J3444)</f>
        <v>0</v>
      </c>
      <c r="F2332" s="81"/>
      <c r="G2332" s="90">
        <f>E2332/1.11</f>
        <v>0</v>
      </c>
      <c r="H2332" s="91">
        <f>G2332*11%</f>
        <v>0</v>
      </c>
      <c r="I2332" s="91" t="e">
        <f>G2332/B2331</f>
        <v>#DIV/0!</v>
      </c>
      <c r="J2332" s="104" t="e">
        <f>H2332/B2331</f>
        <v>#DIV/0!</v>
      </c>
    </row>
    <row r="2333" spans="1:10" ht="12.75" customHeight="1" x14ac:dyDescent="0.25">
      <c r="A2333" s="101"/>
      <c r="D2333" s="81" t="s">
        <v>23</v>
      </c>
      <c r="E2333" s="81">
        <f>E2331-E2332</f>
        <v>0</v>
      </c>
      <c r="F2333" s="81"/>
      <c r="G2333" s="82">
        <f>G2331-G2332</f>
        <v>0</v>
      </c>
      <c r="H2333" s="82">
        <f>H2331-H2332</f>
        <v>0</v>
      </c>
      <c r="I2333" s="82" t="e">
        <f>I2331-I2332</f>
        <v>#DIV/0!</v>
      </c>
      <c r="J2333" s="105" t="e">
        <f>J2331-J2332</f>
        <v>#DIV/0!</v>
      </c>
    </row>
    <row r="2334" spans="1:10" ht="12.75" customHeight="1" x14ac:dyDescent="0.25">
      <c r="A2334" s="101"/>
      <c r="D2334" s="81"/>
      <c r="E2334" s="81"/>
      <c r="F2334" s="81"/>
      <c r="G2334" s="82"/>
      <c r="H2334" s="83">
        <f>G2333+H2333</f>
        <v>0</v>
      </c>
      <c r="I2334" s="83"/>
      <c r="J2334" s="103"/>
    </row>
    <row r="2335" spans="1:10" ht="12.75" customHeight="1" x14ac:dyDescent="0.25">
      <c r="A2335" s="101"/>
      <c r="B2335" s="79"/>
      <c r="D2335" s="81"/>
      <c r="E2335" s="81"/>
      <c r="F2335" s="81"/>
      <c r="G2335" s="82"/>
      <c r="H2335" s="83"/>
      <c r="I2335" s="83"/>
      <c r="J2335" s="103"/>
    </row>
    <row r="2336" spans="1:10" ht="12.75" customHeight="1" x14ac:dyDescent="0.25">
      <c r="A2336" s="101">
        <v>16</v>
      </c>
      <c r="B2336" s="84" t="s">
        <v>20</v>
      </c>
      <c r="C2336" s="84" t="s">
        <v>21</v>
      </c>
      <c r="D2336" s="85" t="s">
        <v>22</v>
      </c>
      <c r="E2336" s="85" t="s">
        <v>23</v>
      </c>
      <c r="F2336" s="85"/>
      <c r="G2336" s="86" t="s">
        <v>24</v>
      </c>
      <c r="H2336" s="87" t="s">
        <v>25</v>
      </c>
      <c r="I2336" s="87" t="s">
        <v>26</v>
      </c>
      <c r="J2336" s="102"/>
    </row>
    <row r="2337" spans="1:10" ht="12.75" customHeight="1" x14ac:dyDescent="0.25">
      <c r="A2337" s="101"/>
      <c r="B2337" s="80">
        <f>Invoice!B3445</f>
        <v>0</v>
      </c>
      <c r="C2337" s="88">
        <f>Invoice!E3445</f>
        <v>0</v>
      </c>
      <c r="D2337" s="89">
        <f>Invoice!H3445</f>
        <v>0</v>
      </c>
      <c r="E2337" s="81">
        <f t="shared" si="135"/>
        <v>0</v>
      </c>
      <c r="F2337" s="81"/>
      <c r="G2337" s="82">
        <f t="shared" si="136"/>
        <v>0</v>
      </c>
      <c r="H2337" s="83">
        <f t="shared" si="137"/>
        <v>0</v>
      </c>
      <c r="I2337" s="83" t="e">
        <f t="shared" si="138"/>
        <v>#DIV/0!</v>
      </c>
      <c r="J2337" s="103" t="e">
        <f t="shared" si="139"/>
        <v>#DIV/0!</v>
      </c>
    </row>
    <row r="2338" spans="1:10" ht="12.75" customHeight="1" x14ac:dyDescent="0.25">
      <c r="A2338" s="101"/>
      <c r="D2338" s="81"/>
      <c r="E2338" s="81">
        <f>(E2337*Invoice!I3445)+((E2337-(E2337*Invoice!I3445))*Invoice!J3445)</f>
        <v>0</v>
      </c>
      <c r="F2338" s="81"/>
      <c r="G2338" s="90">
        <f>E2338/1.11</f>
        <v>0</v>
      </c>
      <c r="H2338" s="91">
        <f>G2338*11%</f>
        <v>0</v>
      </c>
      <c r="I2338" s="91" t="e">
        <f>G2338/B2337</f>
        <v>#DIV/0!</v>
      </c>
      <c r="J2338" s="104" t="e">
        <f>H2338/B2337</f>
        <v>#DIV/0!</v>
      </c>
    </row>
    <row r="2339" spans="1:10" ht="12.75" customHeight="1" x14ac:dyDescent="0.25">
      <c r="A2339" s="101"/>
      <c r="D2339" s="81" t="s">
        <v>23</v>
      </c>
      <c r="E2339" s="81">
        <f>E2337-E2338</f>
        <v>0</v>
      </c>
      <c r="F2339" s="81"/>
      <c r="G2339" s="82">
        <f>G2337-G2338</f>
        <v>0</v>
      </c>
      <c r="H2339" s="82">
        <f>H2337-H2338</f>
        <v>0</v>
      </c>
      <c r="I2339" s="82" t="e">
        <f>I2337-I2338</f>
        <v>#DIV/0!</v>
      </c>
      <c r="J2339" s="105" t="e">
        <f>J2337-J2338</f>
        <v>#DIV/0!</v>
      </c>
    </row>
    <row r="2340" spans="1:10" ht="12.75" customHeight="1" x14ac:dyDescent="0.25">
      <c r="A2340" s="101"/>
      <c r="D2340" s="81"/>
      <c r="E2340" s="81"/>
      <c r="F2340" s="81"/>
      <c r="G2340" s="82"/>
      <c r="H2340" s="83">
        <f>G2339+H2339</f>
        <v>0</v>
      </c>
      <c r="I2340" s="83"/>
      <c r="J2340" s="103"/>
    </row>
    <row r="2341" spans="1:10" ht="12.75" customHeight="1" x14ac:dyDescent="0.25">
      <c r="A2341" s="101"/>
      <c r="C2341" s="88"/>
      <c r="D2341" s="89"/>
      <c r="E2341" s="81"/>
      <c r="F2341" s="81"/>
      <c r="G2341" s="82"/>
      <c r="H2341" s="83"/>
      <c r="I2341" s="83"/>
      <c r="J2341" s="103"/>
    </row>
    <row r="2342" spans="1:10" ht="12.75" customHeight="1" x14ac:dyDescent="0.25">
      <c r="A2342" s="106"/>
      <c r="B2342" s="107"/>
      <c r="C2342" s="107"/>
      <c r="D2342" s="107"/>
      <c r="E2342" s="107"/>
      <c r="F2342" s="107"/>
      <c r="G2342" s="108">
        <f>G2249+G2255+G2261+G2267+G2273+G2279+G2285+G2291+G2297+G2303+G2309+G2315+G2321+G2327+G2333+G2339</f>
        <v>2284783.7837837832</v>
      </c>
      <c r="H2342" s="108">
        <f>H2249+H2255+H2261+H2267+H2273+H2279+H2285+H2291+H2297+H2303+H2309+H2315+H2321+H2327+H2333+H2339</f>
        <v>251326.21621621615</v>
      </c>
      <c r="I2342" s="107"/>
      <c r="J2342" s="109">
        <f>H2250+H2256+H2262+H2268+H2274+H2280+H2286+H2292+H2298+H2304+H2310+H2316+H2322+H2328+H2334+H2340</f>
        <v>2536109.9999999995</v>
      </c>
    </row>
    <row r="2344" spans="1:10" ht="12.75" customHeight="1" x14ac:dyDescent="0.25">
      <c r="A2344" s="94" t="s">
        <v>1</v>
      </c>
      <c r="B2344" s="95">
        <f>Invoice!E3536</f>
        <v>23050032</v>
      </c>
      <c r="C2344" s="96"/>
      <c r="D2344" s="97"/>
      <c r="E2344" s="97"/>
      <c r="F2344" s="97"/>
      <c r="G2344" s="98"/>
      <c r="H2344" s="99"/>
      <c r="I2344" s="99"/>
      <c r="J2344" s="100"/>
    </row>
    <row r="2345" spans="1:10" ht="12.75" customHeight="1" x14ac:dyDescent="0.25">
      <c r="A2345" s="101">
        <v>1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Invoice!B3544</f>
        <v>60</v>
      </c>
      <c r="C2346" s="88" t="str">
        <f>Invoice!E3544</f>
        <v>CORRECTION TAPE JOYKO CT-522 PTL</v>
      </c>
      <c r="D2346" s="89">
        <f>Invoice!H3544</f>
        <v>57600</v>
      </c>
      <c r="E2346" s="81">
        <f>D2346*B2346</f>
        <v>3456000</v>
      </c>
      <c r="F2346" s="81"/>
      <c r="G2346" s="82">
        <f>E2346/1.11</f>
        <v>3113513.5135135134</v>
      </c>
      <c r="H2346" s="83">
        <f>G2346*11%</f>
        <v>342486.48648648645</v>
      </c>
      <c r="I2346" s="83">
        <f>G2346/B2346</f>
        <v>51891.891891891886</v>
      </c>
      <c r="J2346" s="103">
        <f>H2346/B2346</f>
        <v>5708.1081081081074</v>
      </c>
    </row>
    <row r="2347" spans="1:10" ht="12.75" customHeight="1" x14ac:dyDescent="0.25">
      <c r="A2347" s="101"/>
      <c r="D2347" s="81"/>
      <c r="E2347" s="81">
        <f>(E2346*Invoice!I3544)+((E2346-(E2346*Invoice!I3544))*Invoice!J3544)</f>
        <v>432000</v>
      </c>
      <c r="F2347" s="81"/>
      <c r="G2347" s="90">
        <f>E2347/1.11</f>
        <v>389189.18918918917</v>
      </c>
      <c r="H2347" s="91">
        <f>G2347*11%</f>
        <v>42810.810810810806</v>
      </c>
      <c r="I2347" s="91">
        <f>G2347/B2346</f>
        <v>6486.4864864864858</v>
      </c>
      <c r="J2347" s="104">
        <f>H2347/B2346</f>
        <v>713.51351351351343</v>
      </c>
    </row>
    <row r="2348" spans="1:10" ht="12.75" customHeight="1" x14ac:dyDescent="0.25">
      <c r="A2348" s="101"/>
      <c r="D2348" s="81" t="s">
        <v>23</v>
      </c>
      <c r="E2348" s="81">
        <f>E2346-E2347</f>
        <v>3024000</v>
      </c>
      <c r="F2348" s="81"/>
      <c r="G2348" s="82">
        <f>G2346-G2347</f>
        <v>2724324.3243243243</v>
      </c>
      <c r="H2348" s="82">
        <f>H2346-H2347</f>
        <v>299675.67567567562</v>
      </c>
      <c r="I2348" s="82">
        <f>I2346-I2347</f>
        <v>45405.4054054054</v>
      </c>
      <c r="J2348" s="105">
        <f>J2346-J2347</f>
        <v>4994.5945945945941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3024000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2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Invoice!B3545</f>
        <v>24</v>
      </c>
      <c r="C2352" s="88" t="str">
        <f>Invoice!E3545</f>
        <v>JANGKA (MATH SET) JOYKO MS-55</v>
      </c>
      <c r="D2352" s="89">
        <f>Invoice!H3545</f>
        <v>89400</v>
      </c>
      <c r="E2352" s="81">
        <f t="shared" ref="E2352:E2436" si="140">D2352*B2352</f>
        <v>2145600</v>
      </c>
      <c r="F2352" s="81"/>
      <c r="G2352" s="82">
        <f t="shared" ref="G2352:G2436" si="141">E2352/1.11</f>
        <v>1932972.9729729728</v>
      </c>
      <c r="H2352" s="83">
        <f t="shared" ref="H2352:H2436" si="142">G2352*11%</f>
        <v>212627.02702702701</v>
      </c>
      <c r="I2352" s="83">
        <f t="shared" ref="I2352:I2436" si="143">G2352/B2352</f>
        <v>80540.540540540533</v>
      </c>
      <c r="J2352" s="103">
        <f t="shared" ref="J2352:J2436" si="144">H2352/B2352</f>
        <v>8859.4594594594582</v>
      </c>
    </row>
    <row r="2353" spans="1:10" ht="12.75" customHeight="1" x14ac:dyDescent="0.25">
      <c r="A2353" s="101"/>
      <c r="D2353" s="81"/>
      <c r="E2353" s="81">
        <f>(E2352*Invoice!I3545)+((E2352-(E2352*Invoice!I3545))*Invoice!J3545)</f>
        <v>268200</v>
      </c>
      <c r="F2353" s="81"/>
      <c r="G2353" s="90">
        <f>E2353/1.11</f>
        <v>241621.6216216216</v>
      </c>
      <c r="H2353" s="91">
        <f>G2353*11%</f>
        <v>26578.378378378377</v>
      </c>
      <c r="I2353" s="91">
        <f>G2353/B2352</f>
        <v>10067.567567567567</v>
      </c>
      <c r="J2353" s="104">
        <f>H2353/B2352</f>
        <v>1107.4324324324323</v>
      </c>
    </row>
    <row r="2354" spans="1:10" ht="12.75" customHeight="1" x14ac:dyDescent="0.25">
      <c r="A2354" s="101"/>
      <c r="D2354" s="81" t="s">
        <v>23</v>
      </c>
      <c r="E2354" s="81">
        <f>E2352-E2353</f>
        <v>1877400</v>
      </c>
      <c r="F2354" s="81"/>
      <c r="G2354" s="82">
        <f>G2352-G2353</f>
        <v>1691351.3513513512</v>
      </c>
      <c r="H2354" s="82">
        <f>H2352-H2353</f>
        <v>186048.64864864864</v>
      </c>
      <c r="I2354" s="82">
        <f>I2352-I2353</f>
        <v>70472.972972972959</v>
      </c>
      <c r="J2354" s="105">
        <f>J2352-J2353</f>
        <v>7752.0270270270257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1877400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3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Invoice!B3546</f>
        <v>0</v>
      </c>
      <c r="C2358" s="88">
        <f>Invoice!E3546</f>
        <v>0</v>
      </c>
      <c r="D2358" s="89">
        <f>Invoice!H3546</f>
        <v>0</v>
      </c>
      <c r="E2358" s="81">
        <f t="shared" si="140"/>
        <v>0</v>
      </c>
      <c r="F2358" s="81"/>
      <c r="G2358" s="82">
        <f t="shared" si="141"/>
        <v>0</v>
      </c>
      <c r="H2358" s="83">
        <f t="shared" si="142"/>
        <v>0</v>
      </c>
      <c r="I2358" s="83" t="e">
        <f t="shared" si="143"/>
        <v>#DIV/0!</v>
      </c>
      <c r="J2358" s="103" t="e">
        <f t="shared" si="144"/>
        <v>#DIV/0!</v>
      </c>
    </row>
    <row r="2359" spans="1:10" ht="12.75" customHeight="1" x14ac:dyDescent="0.25">
      <c r="A2359" s="101"/>
      <c r="D2359" s="81"/>
      <c r="E2359" s="81">
        <f>(E2358*Invoice!I3546)+((E2358-(E2358*Invoice!I3546))*Invoice!J3546)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4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Invoice!B3547</f>
        <v>0</v>
      </c>
      <c r="C2364" s="88">
        <f>Invoice!E3547</f>
        <v>0</v>
      </c>
      <c r="D2364" s="89">
        <f>Invoice!H3547</f>
        <v>0</v>
      </c>
      <c r="E2364" s="81">
        <f t="shared" si="140"/>
        <v>0</v>
      </c>
      <c r="F2364" s="81"/>
      <c r="G2364" s="82">
        <f t="shared" si="141"/>
        <v>0</v>
      </c>
      <c r="H2364" s="83">
        <f t="shared" si="142"/>
        <v>0</v>
      </c>
      <c r="I2364" s="83" t="e">
        <f t="shared" si="143"/>
        <v>#DIV/0!</v>
      </c>
      <c r="J2364" s="103" t="e">
        <f t="shared" si="144"/>
        <v>#DIV/0!</v>
      </c>
    </row>
    <row r="2365" spans="1:10" ht="12.75" customHeight="1" x14ac:dyDescent="0.25">
      <c r="A2365" s="101"/>
      <c r="D2365" s="81"/>
      <c r="E2365" s="81">
        <f>(E2364*Invoice!I3547)+((E2364-(E2364*Invoice!I3547))*Invoice!J3547)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5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Invoice!B3548</f>
        <v>0</v>
      </c>
      <c r="C2370" s="88">
        <f>Invoice!E3548</f>
        <v>0</v>
      </c>
      <c r="D2370" s="89">
        <f>Invoice!H3548</f>
        <v>0</v>
      </c>
      <c r="E2370" s="81">
        <f t="shared" si="140"/>
        <v>0</v>
      </c>
      <c r="F2370" s="81"/>
      <c r="G2370" s="82">
        <f t="shared" si="141"/>
        <v>0</v>
      </c>
      <c r="H2370" s="83">
        <f t="shared" si="142"/>
        <v>0</v>
      </c>
      <c r="I2370" s="83" t="e">
        <f t="shared" si="143"/>
        <v>#DIV/0!</v>
      </c>
      <c r="J2370" s="103" t="e">
        <f t="shared" si="144"/>
        <v>#DIV/0!</v>
      </c>
    </row>
    <row r="2371" spans="1:10" ht="12.75" customHeight="1" x14ac:dyDescent="0.25">
      <c r="A2371" s="101"/>
      <c r="D2371" s="81"/>
      <c r="E2371" s="81">
        <f>(E2370*Invoice!I3548)+((E2370-(E2370*Invoice!I3548))*Invoice!J3548)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B2374" s="79"/>
      <c r="D2374" s="81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1">
        <v>6</v>
      </c>
      <c r="B2375" s="84" t="s">
        <v>20</v>
      </c>
      <c r="C2375" s="84" t="s">
        <v>21</v>
      </c>
      <c r="D2375" s="85" t="s">
        <v>22</v>
      </c>
      <c r="E2375" s="85" t="s">
        <v>23</v>
      </c>
      <c r="F2375" s="85"/>
      <c r="G2375" s="86" t="s">
        <v>24</v>
      </c>
      <c r="H2375" s="87" t="s">
        <v>25</v>
      </c>
      <c r="I2375" s="87" t="s">
        <v>26</v>
      </c>
      <c r="J2375" s="102"/>
    </row>
    <row r="2376" spans="1:10" ht="12.75" customHeight="1" x14ac:dyDescent="0.25">
      <c r="A2376" s="101"/>
      <c r="B2376" s="80">
        <f>Invoice!B3549</f>
        <v>0</v>
      </c>
      <c r="C2376" s="88">
        <f>Invoice!E3549</f>
        <v>0</v>
      </c>
      <c r="D2376" s="89">
        <f>Invoice!H3549</f>
        <v>0</v>
      </c>
      <c r="E2376" s="81">
        <f t="shared" si="140"/>
        <v>0</v>
      </c>
      <c r="F2376" s="81"/>
      <c r="G2376" s="82">
        <f t="shared" si="141"/>
        <v>0</v>
      </c>
      <c r="H2376" s="83">
        <f t="shared" si="142"/>
        <v>0</v>
      </c>
      <c r="I2376" s="83" t="e">
        <f t="shared" si="143"/>
        <v>#DIV/0!</v>
      </c>
      <c r="J2376" s="103" t="e">
        <f t="shared" si="144"/>
        <v>#DIV/0!</v>
      </c>
    </row>
    <row r="2377" spans="1:10" ht="12.75" customHeight="1" x14ac:dyDescent="0.25">
      <c r="A2377" s="101"/>
      <c r="D2377" s="81"/>
      <c r="E2377" s="81">
        <f>(E2376*Invoice!I3549)+((E2376-(E2376*Invoice!I3549))*Invoice!J3549)</f>
        <v>0</v>
      </c>
      <c r="F2377" s="81"/>
      <c r="G2377" s="90">
        <f>E2377/1.11</f>
        <v>0</v>
      </c>
      <c r="H2377" s="91">
        <f>G2377*11%</f>
        <v>0</v>
      </c>
      <c r="I2377" s="91" t="e">
        <f>G2377/B2376</f>
        <v>#DIV/0!</v>
      </c>
      <c r="J2377" s="104" t="e">
        <f>H2377/B2376</f>
        <v>#DIV/0!</v>
      </c>
    </row>
    <row r="2378" spans="1:10" ht="12.75" customHeight="1" x14ac:dyDescent="0.25">
      <c r="A2378" s="101"/>
      <c r="D2378" s="81" t="s">
        <v>23</v>
      </c>
      <c r="E2378" s="81">
        <f>E2376-E2377</f>
        <v>0</v>
      </c>
      <c r="F2378" s="81"/>
      <c r="G2378" s="82">
        <f>G2376-G2377</f>
        <v>0</v>
      </c>
      <c r="H2378" s="82">
        <f>H2376-H2377</f>
        <v>0</v>
      </c>
      <c r="I2378" s="82" t="e">
        <f>I2376-I2377</f>
        <v>#DIV/0!</v>
      </c>
      <c r="J2378" s="105" t="e">
        <f>J2376-J2377</f>
        <v>#DIV/0!</v>
      </c>
    </row>
    <row r="2379" spans="1:10" ht="12.75" customHeight="1" x14ac:dyDescent="0.25">
      <c r="A2379" s="101"/>
      <c r="D2379" s="81"/>
      <c r="E2379" s="81"/>
      <c r="F2379" s="81"/>
      <c r="G2379" s="82"/>
      <c r="H2379" s="83">
        <f>G2378+H2378</f>
        <v>0</v>
      </c>
      <c r="I2379" s="83"/>
      <c r="J2379" s="103"/>
    </row>
    <row r="2380" spans="1:10" ht="12.75" customHeight="1" x14ac:dyDescent="0.25">
      <c r="A2380" s="101"/>
      <c r="B2380" s="79"/>
      <c r="D2380" s="81"/>
      <c r="E2380" s="81"/>
      <c r="F2380" s="81"/>
      <c r="G2380" s="82"/>
      <c r="H2380" s="83"/>
      <c r="I2380" s="83"/>
      <c r="J2380" s="103"/>
    </row>
    <row r="2381" spans="1:10" ht="12.75" customHeight="1" x14ac:dyDescent="0.25">
      <c r="A2381" s="101">
        <v>7</v>
      </c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2"/>
    </row>
    <row r="2382" spans="1:10" ht="12.75" customHeight="1" x14ac:dyDescent="0.25">
      <c r="A2382" s="101"/>
      <c r="B2382" s="80">
        <f>Invoice!B3550</f>
        <v>0</v>
      </c>
      <c r="C2382" s="88">
        <f>Invoice!E3550</f>
        <v>0</v>
      </c>
      <c r="D2382" s="89">
        <f>Invoice!H3550</f>
        <v>0</v>
      </c>
      <c r="E2382" s="81">
        <f t="shared" si="140"/>
        <v>0</v>
      </c>
      <c r="F2382" s="81"/>
      <c r="G2382" s="82">
        <f t="shared" si="141"/>
        <v>0</v>
      </c>
      <c r="H2382" s="83">
        <f t="shared" si="142"/>
        <v>0</v>
      </c>
      <c r="I2382" s="83" t="e">
        <f t="shared" si="143"/>
        <v>#DIV/0!</v>
      </c>
      <c r="J2382" s="103" t="e">
        <f t="shared" si="144"/>
        <v>#DIV/0!</v>
      </c>
    </row>
    <row r="2383" spans="1:10" ht="12.75" customHeight="1" x14ac:dyDescent="0.25">
      <c r="A2383" s="101"/>
      <c r="D2383" s="81"/>
      <c r="E2383" s="81">
        <f>(E2382*Invoice!I3550)+((E2382-(E2382*Invoice!I3550))*Invoice!J3550)</f>
        <v>0</v>
      </c>
      <c r="F2383" s="81"/>
      <c r="G2383" s="90">
        <f>E2383/1.11</f>
        <v>0</v>
      </c>
      <c r="H2383" s="91">
        <f>G2383*11%</f>
        <v>0</v>
      </c>
      <c r="I2383" s="91" t="e">
        <f>G2383/B2382</f>
        <v>#DIV/0!</v>
      </c>
      <c r="J2383" s="104" t="e">
        <f>H2383/B2382</f>
        <v>#DIV/0!</v>
      </c>
    </row>
    <row r="2384" spans="1:10" ht="12.75" customHeight="1" x14ac:dyDescent="0.25">
      <c r="A2384" s="101"/>
      <c r="D2384" s="81" t="s">
        <v>23</v>
      </c>
      <c r="E2384" s="81">
        <f>E2382-E2383</f>
        <v>0</v>
      </c>
      <c r="F2384" s="81"/>
      <c r="G2384" s="82">
        <f>G2382-G2383</f>
        <v>0</v>
      </c>
      <c r="H2384" s="82">
        <f>H2382-H2383</f>
        <v>0</v>
      </c>
      <c r="I2384" s="82" t="e">
        <f>I2382-I2383</f>
        <v>#DIV/0!</v>
      </c>
      <c r="J2384" s="105" t="e">
        <f>J2382-J2383</f>
        <v>#DIV/0!</v>
      </c>
    </row>
    <row r="2385" spans="1:10" ht="12.75" customHeight="1" x14ac:dyDescent="0.25">
      <c r="A2385" s="101"/>
      <c r="D2385" s="81"/>
      <c r="E2385" s="81"/>
      <c r="F2385" s="81"/>
      <c r="G2385" s="82"/>
      <c r="H2385" s="83">
        <f>G2384+H2384</f>
        <v>0</v>
      </c>
      <c r="I2385" s="83"/>
      <c r="J2385" s="103"/>
    </row>
    <row r="2386" spans="1:10" ht="12.75" customHeight="1" x14ac:dyDescent="0.25">
      <c r="A2386" s="101"/>
      <c r="B2386" s="79"/>
      <c r="D2386" s="81"/>
      <c r="E2386" s="81"/>
      <c r="F2386" s="81"/>
      <c r="G2386" s="82"/>
      <c r="H2386" s="83"/>
      <c r="I2386" s="83"/>
      <c r="J2386" s="103"/>
    </row>
    <row r="2387" spans="1:10" ht="12.75" customHeight="1" x14ac:dyDescent="0.25">
      <c r="A2387" s="101">
        <v>8</v>
      </c>
      <c r="B2387" s="84" t="s">
        <v>20</v>
      </c>
      <c r="C2387" s="84" t="s">
        <v>21</v>
      </c>
      <c r="D2387" s="85" t="s">
        <v>22</v>
      </c>
      <c r="E2387" s="85" t="s">
        <v>23</v>
      </c>
      <c r="F2387" s="85"/>
      <c r="G2387" s="86" t="s">
        <v>24</v>
      </c>
      <c r="H2387" s="87" t="s">
        <v>25</v>
      </c>
      <c r="I2387" s="87" t="s">
        <v>26</v>
      </c>
      <c r="J2387" s="102"/>
    </row>
    <row r="2388" spans="1:10" ht="12.75" customHeight="1" x14ac:dyDescent="0.25">
      <c r="A2388" s="101"/>
      <c r="B2388" s="80">
        <f>Invoice!B3551</f>
        <v>0</v>
      </c>
      <c r="C2388" s="88">
        <f>Invoice!E3551</f>
        <v>0</v>
      </c>
      <c r="D2388" s="89">
        <f>Invoice!H3551</f>
        <v>0</v>
      </c>
      <c r="E2388" s="81">
        <f t="shared" si="140"/>
        <v>0</v>
      </c>
      <c r="F2388" s="81"/>
      <c r="G2388" s="82">
        <f t="shared" si="141"/>
        <v>0</v>
      </c>
      <c r="H2388" s="83">
        <f t="shared" si="142"/>
        <v>0</v>
      </c>
      <c r="I2388" s="83" t="e">
        <f t="shared" si="143"/>
        <v>#DIV/0!</v>
      </c>
      <c r="J2388" s="103" t="e">
        <f t="shared" si="144"/>
        <v>#DIV/0!</v>
      </c>
    </row>
    <row r="2389" spans="1:10" ht="12.75" customHeight="1" x14ac:dyDescent="0.25">
      <c r="A2389" s="101"/>
      <c r="D2389" s="81"/>
      <c r="E2389" s="81">
        <f>(E2388*Invoice!I3551)+((E2388-(E2388*Invoice!I3551))*Invoice!J3551)</f>
        <v>0</v>
      </c>
      <c r="F2389" s="81"/>
      <c r="G2389" s="90">
        <f>E2389/1.11</f>
        <v>0</v>
      </c>
      <c r="H2389" s="91">
        <f>G2389*11%</f>
        <v>0</v>
      </c>
      <c r="I2389" s="91" t="e">
        <f>G2389/B2388</f>
        <v>#DIV/0!</v>
      </c>
      <c r="J2389" s="104" t="e">
        <f>H2389/B2388</f>
        <v>#DIV/0!</v>
      </c>
    </row>
    <row r="2390" spans="1:10" ht="12.75" customHeight="1" x14ac:dyDescent="0.25">
      <c r="A2390" s="101"/>
      <c r="D2390" s="81" t="s">
        <v>23</v>
      </c>
      <c r="E2390" s="81">
        <f>E2388-E2389</f>
        <v>0</v>
      </c>
      <c r="F2390" s="81"/>
      <c r="G2390" s="82">
        <f>G2388-G2389</f>
        <v>0</v>
      </c>
      <c r="H2390" s="82">
        <f>H2388-H2389</f>
        <v>0</v>
      </c>
      <c r="I2390" s="82" t="e">
        <f>I2388-I2389</f>
        <v>#DIV/0!</v>
      </c>
      <c r="J2390" s="105" t="e">
        <f>J2388-J2389</f>
        <v>#DIV/0!</v>
      </c>
    </row>
    <row r="2391" spans="1:10" ht="12.75" customHeight="1" x14ac:dyDescent="0.25">
      <c r="A2391" s="101"/>
      <c r="D2391" s="81"/>
      <c r="E2391" s="81"/>
      <c r="F2391" s="81"/>
      <c r="G2391" s="82"/>
      <c r="H2391" s="83">
        <f>G2390+H2390</f>
        <v>0</v>
      </c>
      <c r="I2391" s="83"/>
      <c r="J2391" s="103"/>
    </row>
    <row r="2392" spans="1:10" ht="12.75" customHeight="1" x14ac:dyDescent="0.25">
      <c r="A2392" s="101"/>
      <c r="B2392" s="79"/>
      <c r="D2392" s="81"/>
      <c r="E2392" s="81"/>
      <c r="F2392" s="81"/>
      <c r="G2392" s="82"/>
      <c r="H2392" s="83"/>
      <c r="I2392" s="83"/>
      <c r="J2392" s="103"/>
    </row>
    <row r="2393" spans="1:10" ht="12.75" customHeight="1" x14ac:dyDescent="0.25">
      <c r="A2393" s="101">
        <v>9</v>
      </c>
      <c r="B2393" s="84" t="s">
        <v>20</v>
      </c>
      <c r="C2393" s="84" t="s">
        <v>21</v>
      </c>
      <c r="D2393" s="85" t="s">
        <v>22</v>
      </c>
      <c r="E2393" s="85" t="s">
        <v>23</v>
      </c>
      <c r="F2393" s="85"/>
      <c r="G2393" s="86" t="s">
        <v>24</v>
      </c>
      <c r="H2393" s="87" t="s">
        <v>25</v>
      </c>
      <c r="I2393" s="87" t="s">
        <v>26</v>
      </c>
      <c r="J2393" s="102"/>
    </row>
    <row r="2394" spans="1:10" ht="12.75" customHeight="1" x14ac:dyDescent="0.25">
      <c r="A2394" s="101"/>
      <c r="B2394" s="80">
        <f>Invoice!B3552</f>
        <v>0</v>
      </c>
      <c r="C2394" s="88">
        <f>Invoice!E3552</f>
        <v>0</v>
      </c>
      <c r="D2394" s="89">
        <f>Invoice!H3552</f>
        <v>0</v>
      </c>
      <c r="E2394" s="81">
        <f t="shared" si="140"/>
        <v>0</v>
      </c>
      <c r="F2394" s="81"/>
      <c r="G2394" s="82">
        <f t="shared" si="141"/>
        <v>0</v>
      </c>
      <c r="H2394" s="83">
        <f t="shared" si="142"/>
        <v>0</v>
      </c>
      <c r="I2394" s="83" t="e">
        <f t="shared" si="143"/>
        <v>#DIV/0!</v>
      </c>
      <c r="J2394" s="103" t="e">
        <f t="shared" si="144"/>
        <v>#DIV/0!</v>
      </c>
    </row>
    <row r="2395" spans="1:10" ht="12.75" customHeight="1" x14ac:dyDescent="0.25">
      <c r="A2395" s="101"/>
      <c r="D2395" s="81"/>
      <c r="E2395" s="81">
        <f>(E2394*Invoice!I3552)+((E2394-(E2394*Invoice!I3552))*Invoice!J3552)</f>
        <v>0</v>
      </c>
      <c r="F2395" s="81"/>
      <c r="G2395" s="90">
        <f>E2395/1.11</f>
        <v>0</v>
      </c>
      <c r="H2395" s="91">
        <f>G2395*11%</f>
        <v>0</v>
      </c>
      <c r="I2395" s="91" t="e">
        <f>G2395/B2394</f>
        <v>#DIV/0!</v>
      </c>
      <c r="J2395" s="104" t="e">
        <f>H2395/B2394</f>
        <v>#DIV/0!</v>
      </c>
    </row>
    <row r="2396" spans="1:10" ht="12.75" customHeight="1" x14ac:dyDescent="0.25">
      <c r="A2396" s="101"/>
      <c r="D2396" s="81" t="s">
        <v>23</v>
      </c>
      <c r="E2396" s="81">
        <f>E2394-E2395</f>
        <v>0</v>
      </c>
      <c r="F2396" s="81"/>
      <c r="G2396" s="82">
        <f>G2394-G2395</f>
        <v>0</v>
      </c>
      <c r="H2396" s="82">
        <f>H2394-H2395</f>
        <v>0</v>
      </c>
      <c r="I2396" s="82" t="e">
        <f>I2394-I2395</f>
        <v>#DIV/0!</v>
      </c>
      <c r="J2396" s="105" t="e">
        <f>J2394-J2395</f>
        <v>#DIV/0!</v>
      </c>
    </row>
    <row r="2397" spans="1:10" ht="12.75" customHeight="1" x14ac:dyDescent="0.25">
      <c r="A2397" s="101"/>
      <c r="D2397" s="81"/>
      <c r="E2397" s="81"/>
      <c r="F2397" s="81"/>
      <c r="G2397" s="82"/>
      <c r="H2397" s="83">
        <f>G2396+H2396</f>
        <v>0</v>
      </c>
      <c r="I2397" s="83"/>
      <c r="J2397" s="103"/>
    </row>
    <row r="2398" spans="1:10" ht="12.75" customHeight="1" x14ac:dyDescent="0.25">
      <c r="A2398" s="101"/>
      <c r="B2398" s="79"/>
      <c r="D2398" s="81"/>
      <c r="E2398" s="81"/>
      <c r="F2398" s="81"/>
      <c r="G2398" s="82"/>
      <c r="H2398" s="83"/>
      <c r="I2398" s="83"/>
      <c r="J2398" s="103"/>
    </row>
    <row r="2399" spans="1:10" ht="12.75" customHeight="1" x14ac:dyDescent="0.25">
      <c r="A2399" s="101">
        <v>10</v>
      </c>
      <c r="B2399" s="84" t="s">
        <v>20</v>
      </c>
      <c r="C2399" s="84" t="s">
        <v>21</v>
      </c>
      <c r="D2399" s="85" t="s">
        <v>22</v>
      </c>
      <c r="E2399" s="85" t="s">
        <v>23</v>
      </c>
      <c r="F2399" s="85"/>
      <c r="G2399" s="86" t="s">
        <v>24</v>
      </c>
      <c r="H2399" s="87" t="s">
        <v>25</v>
      </c>
      <c r="I2399" s="87" t="s">
        <v>26</v>
      </c>
      <c r="J2399" s="102"/>
    </row>
    <row r="2400" spans="1:10" ht="12.75" customHeight="1" x14ac:dyDescent="0.25">
      <c r="A2400" s="101"/>
      <c r="B2400" s="80">
        <f>Invoice!B3553</f>
        <v>0</v>
      </c>
      <c r="C2400" s="88">
        <f>Invoice!E3553</f>
        <v>0</v>
      </c>
      <c r="D2400" s="89">
        <f>Invoice!H3553</f>
        <v>0</v>
      </c>
      <c r="E2400" s="81">
        <f t="shared" si="140"/>
        <v>0</v>
      </c>
      <c r="F2400" s="81"/>
      <c r="G2400" s="82">
        <f t="shared" si="141"/>
        <v>0</v>
      </c>
      <c r="H2400" s="83">
        <f t="shared" si="142"/>
        <v>0</v>
      </c>
      <c r="I2400" s="83" t="e">
        <f t="shared" si="143"/>
        <v>#DIV/0!</v>
      </c>
      <c r="J2400" s="103" t="e">
        <f t="shared" si="144"/>
        <v>#DIV/0!</v>
      </c>
    </row>
    <row r="2401" spans="1:10" ht="12.75" customHeight="1" x14ac:dyDescent="0.25">
      <c r="A2401" s="101"/>
      <c r="D2401" s="81"/>
      <c r="E2401" s="81">
        <f>(E2400*Invoice!I3553)+((E2400-(E2400*Invoice!I3553))*Invoice!J3553)</f>
        <v>0</v>
      </c>
      <c r="F2401" s="81"/>
      <c r="G2401" s="90">
        <f>E2401/1.11</f>
        <v>0</v>
      </c>
      <c r="H2401" s="91">
        <f>G2401*11%</f>
        <v>0</v>
      </c>
      <c r="I2401" s="91" t="e">
        <f>G2401/B2400</f>
        <v>#DIV/0!</v>
      </c>
      <c r="J2401" s="104" t="e">
        <f>H2401/B2400</f>
        <v>#DIV/0!</v>
      </c>
    </row>
    <row r="2402" spans="1:10" ht="12.75" customHeight="1" x14ac:dyDescent="0.25">
      <c r="A2402" s="101"/>
      <c r="D2402" s="81" t="s">
        <v>23</v>
      </c>
      <c r="E2402" s="81">
        <f>E2400-E2401</f>
        <v>0</v>
      </c>
      <c r="F2402" s="81"/>
      <c r="G2402" s="82">
        <f>G2400-G2401</f>
        <v>0</v>
      </c>
      <c r="H2402" s="82">
        <f>H2400-H2401</f>
        <v>0</v>
      </c>
      <c r="I2402" s="82" t="e">
        <f>I2400-I2401</f>
        <v>#DIV/0!</v>
      </c>
      <c r="J2402" s="105" t="e">
        <f>J2400-J2401</f>
        <v>#DIV/0!</v>
      </c>
    </row>
    <row r="2403" spans="1:10" ht="12.75" customHeight="1" x14ac:dyDescent="0.25">
      <c r="A2403" s="101"/>
      <c r="D2403" s="81"/>
      <c r="E2403" s="81"/>
      <c r="F2403" s="81"/>
      <c r="G2403" s="82"/>
      <c r="H2403" s="83">
        <f>G2402+H2402</f>
        <v>0</v>
      </c>
      <c r="I2403" s="83"/>
      <c r="J2403" s="103"/>
    </row>
    <row r="2404" spans="1:10" ht="12.75" customHeight="1" x14ac:dyDescent="0.25">
      <c r="A2404" s="101"/>
      <c r="B2404" s="79"/>
      <c r="D2404" s="81"/>
      <c r="E2404" s="81"/>
      <c r="F2404" s="81"/>
      <c r="G2404" s="82"/>
      <c r="H2404" s="83"/>
      <c r="I2404" s="83"/>
      <c r="J2404" s="103"/>
    </row>
    <row r="2405" spans="1:10" ht="12.75" customHeight="1" x14ac:dyDescent="0.25">
      <c r="A2405" s="101">
        <v>11</v>
      </c>
      <c r="B2405" s="84" t="s">
        <v>20</v>
      </c>
      <c r="C2405" s="84" t="s">
        <v>21</v>
      </c>
      <c r="D2405" s="85" t="s">
        <v>22</v>
      </c>
      <c r="E2405" s="85" t="s">
        <v>23</v>
      </c>
      <c r="F2405" s="85"/>
      <c r="G2405" s="86" t="s">
        <v>24</v>
      </c>
      <c r="H2405" s="87" t="s">
        <v>25</v>
      </c>
      <c r="I2405" s="87" t="s">
        <v>26</v>
      </c>
      <c r="J2405" s="102"/>
    </row>
    <row r="2406" spans="1:10" ht="12.75" customHeight="1" x14ac:dyDescent="0.25">
      <c r="A2406" s="101"/>
      <c r="B2406" s="80">
        <f>Invoice!B3554</f>
        <v>0</v>
      </c>
      <c r="C2406" s="88">
        <f>Invoice!E3554</f>
        <v>0</v>
      </c>
      <c r="D2406" s="89">
        <f>Invoice!H3554</f>
        <v>0</v>
      </c>
      <c r="E2406" s="81">
        <f t="shared" si="140"/>
        <v>0</v>
      </c>
      <c r="F2406" s="81"/>
      <c r="G2406" s="82">
        <f t="shared" si="141"/>
        <v>0</v>
      </c>
      <c r="H2406" s="83">
        <f t="shared" si="142"/>
        <v>0</v>
      </c>
      <c r="I2406" s="83" t="e">
        <f t="shared" si="143"/>
        <v>#DIV/0!</v>
      </c>
      <c r="J2406" s="103" t="e">
        <f t="shared" si="144"/>
        <v>#DIV/0!</v>
      </c>
    </row>
    <row r="2407" spans="1:10" ht="12.75" customHeight="1" x14ac:dyDescent="0.25">
      <c r="A2407" s="101"/>
      <c r="D2407" s="81"/>
      <c r="E2407" s="81">
        <f>(E2406*Invoice!I3554)+((E2406-(E2406*Invoice!I3554))*Invoice!J3554)</f>
        <v>0</v>
      </c>
      <c r="F2407" s="81"/>
      <c r="G2407" s="90">
        <f>E2407/1.11</f>
        <v>0</v>
      </c>
      <c r="H2407" s="91">
        <f>G2407*11%</f>
        <v>0</v>
      </c>
      <c r="I2407" s="91" t="e">
        <f>G2407/B2406</f>
        <v>#DIV/0!</v>
      </c>
      <c r="J2407" s="104" t="e">
        <f>H2407/B2406</f>
        <v>#DIV/0!</v>
      </c>
    </row>
    <row r="2408" spans="1:10" ht="12.75" customHeight="1" x14ac:dyDescent="0.25">
      <c r="A2408" s="101"/>
      <c r="D2408" s="81" t="s">
        <v>23</v>
      </c>
      <c r="E2408" s="81">
        <f>E2406-E2407</f>
        <v>0</v>
      </c>
      <c r="F2408" s="81"/>
      <c r="G2408" s="82">
        <f>G2406-G2407</f>
        <v>0</v>
      </c>
      <c r="H2408" s="82">
        <f>H2406-H2407</f>
        <v>0</v>
      </c>
      <c r="I2408" s="82" t="e">
        <f>I2406-I2407</f>
        <v>#DIV/0!</v>
      </c>
      <c r="J2408" s="105" t="e">
        <f>J2406-J2407</f>
        <v>#DIV/0!</v>
      </c>
    </row>
    <row r="2409" spans="1:10" ht="12.75" customHeight="1" x14ac:dyDescent="0.25">
      <c r="A2409" s="101"/>
      <c r="D2409" s="81"/>
      <c r="E2409" s="81"/>
      <c r="F2409" s="81"/>
      <c r="G2409" s="82"/>
      <c r="H2409" s="83">
        <f>G2408+H2408</f>
        <v>0</v>
      </c>
      <c r="I2409" s="83"/>
      <c r="J2409" s="103"/>
    </row>
    <row r="2410" spans="1:10" ht="12.75" customHeight="1" x14ac:dyDescent="0.25">
      <c r="A2410" s="101"/>
      <c r="B2410" s="79"/>
      <c r="D2410" s="81"/>
      <c r="E2410" s="81"/>
      <c r="F2410" s="81"/>
      <c r="G2410" s="82"/>
      <c r="H2410" s="83"/>
      <c r="I2410" s="83"/>
      <c r="J2410" s="103"/>
    </row>
    <row r="2411" spans="1:10" ht="12.75" customHeight="1" x14ac:dyDescent="0.25">
      <c r="A2411" s="101">
        <v>12</v>
      </c>
      <c r="B2411" s="84" t="s">
        <v>20</v>
      </c>
      <c r="C2411" s="84" t="s">
        <v>21</v>
      </c>
      <c r="D2411" s="85" t="s">
        <v>22</v>
      </c>
      <c r="E2411" s="85" t="s">
        <v>23</v>
      </c>
      <c r="F2411" s="85"/>
      <c r="G2411" s="86" t="s">
        <v>24</v>
      </c>
      <c r="H2411" s="87" t="s">
        <v>25</v>
      </c>
      <c r="I2411" s="87" t="s">
        <v>26</v>
      </c>
      <c r="J2411" s="102"/>
    </row>
    <row r="2412" spans="1:10" ht="12.75" customHeight="1" x14ac:dyDescent="0.25">
      <c r="A2412" s="101"/>
      <c r="B2412" s="80">
        <f>Invoice!B3555</f>
        <v>0</v>
      </c>
      <c r="C2412" s="88">
        <f>Invoice!E3555</f>
        <v>0</v>
      </c>
      <c r="D2412" s="89">
        <f>Invoice!H3555</f>
        <v>0</v>
      </c>
      <c r="E2412" s="81">
        <f t="shared" si="140"/>
        <v>0</v>
      </c>
      <c r="F2412" s="81"/>
      <c r="G2412" s="82">
        <f t="shared" si="141"/>
        <v>0</v>
      </c>
      <c r="H2412" s="83">
        <f t="shared" si="142"/>
        <v>0</v>
      </c>
      <c r="I2412" s="83" t="e">
        <f t="shared" si="143"/>
        <v>#DIV/0!</v>
      </c>
      <c r="J2412" s="103" t="e">
        <f t="shared" si="144"/>
        <v>#DIV/0!</v>
      </c>
    </row>
    <row r="2413" spans="1:10" ht="12.75" customHeight="1" x14ac:dyDescent="0.25">
      <c r="A2413" s="101"/>
      <c r="D2413" s="81"/>
      <c r="E2413" s="81">
        <f>(E2412*Invoice!I3555)+((E2412-(E2412*Invoice!I3555))*Invoice!J3555)</f>
        <v>0</v>
      </c>
      <c r="F2413" s="81"/>
      <c r="G2413" s="90">
        <f>E2413/1.11</f>
        <v>0</v>
      </c>
      <c r="H2413" s="91">
        <f>G2413*11%</f>
        <v>0</v>
      </c>
      <c r="I2413" s="91" t="e">
        <f>G2413/B2412</f>
        <v>#DIV/0!</v>
      </c>
      <c r="J2413" s="104" t="e">
        <f>H2413/B2412</f>
        <v>#DIV/0!</v>
      </c>
    </row>
    <row r="2414" spans="1:10" ht="12.75" customHeight="1" x14ac:dyDescent="0.25">
      <c r="A2414" s="101"/>
      <c r="D2414" s="81" t="s">
        <v>23</v>
      </c>
      <c r="E2414" s="81">
        <f>E2412-E2413</f>
        <v>0</v>
      </c>
      <c r="F2414" s="81"/>
      <c r="G2414" s="82">
        <f>G2412-G2413</f>
        <v>0</v>
      </c>
      <c r="H2414" s="82">
        <f>H2412-H2413</f>
        <v>0</v>
      </c>
      <c r="I2414" s="82" t="e">
        <f>I2412-I2413</f>
        <v>#DIV/0!</v>
      </c>
      <c r="J2414" s="105" t="e">
        <f>J2412-J2413</f>
        <v>#DIV/0!</v>
      </c>
    </row>
    <row r="2415" spans="1:10" ht="12.75" customHeight="1" x14ac:dyDescent="0.25">
      <c r="A2415" s="101"/>
      <c r="D2415" s="81"/>
      <c r="E2415" s="81"/>
      <c r="F2415" s="81"/>
      <c r="G2415" s="82"/>
      <c r="H2415" s="83">
        <f>G2414+H2414</f>
        <v>0</v>
      </c>
      <c r="I2415" s="83"/>
      <c r="J2415" s="103"/>
    </row>
    <row r="2416" spans="1:10" ht="12.75" customHeight="1" x14ac:dyDescent="0.25">
      <c r="A2416" s="101"/>
      <c r="B2416" s="79"/>
      <c r="D2416" s="81"/>
      <c r="E2416" s="81"/>
      <c r="F2416" s="81"/>
      <c r="G2416" s="82"/>
      <c r="H2416" s="83"/>
      <c r="I2416" s="83"/>
      <c r="J2416" s="103"/>
    </row>
    <row r="2417" spans="1:10" ht="12.75" customHeight="1" x14ac:dyDescent="0.25">
      <c r="A2417" s="101">
        <v>13</v>
      </c>
      <c r="B2417" s="84" t="s">
        <v>20</v>
      </c>
      <c r="C2417" s="84" t="s">
        <v>21</v>
      </c>
      <c r="D2417" s="85" t="s">
        <v>22</v>
      </c>
      <c r="E2417" s="85" t="s">
        <v>23</v>
      </c>
      <c r="F2417" s="85"/>
      <c r="G2417" s="86" t="s">
        <v>24</v>
      </c>
      <c r="H2417" s="87" t="s">
        <v>25</v>
      </c>
      <c r="I2417" s="87" t="s">
        <v>26</v>
      </c>
      <c r="J2417" s="102"/>
    </row>
    <row r="2418" spans="1:10" ht="12.75" customHeight="1" x14ac:dyDescent="0.25">
      <c r="A2418" s="101"/>
      <c r="B2418" s="80">
        <f>Invoice!B3556</f>
        <v>0</v>
      </c>
      <c r="C2418" s="88">
        <f>Invoice!E3556</f>
        <v>0</v>
      </c>
      <c r="D2418" s="89">
        <f>Invoice!H3556</f>
        <v>0</v>
      </c>
      <c r="E2418" s="81">
        <f t="shared" si="140"/>
        <v>0</v>
      </c>
      <c r="F2418" s="81"/>
      <c r="G2418" s="82">
        <f t="shared" si="141"/>
        <v>0</v>
      </c>
      <c r="H2418" s="83">
        <f t="shared" si="142"/>
        <v>0</v>
      </c>
      <c r="I2418" s="83" t="e">
        <f t="shared" si="143"/>
        <v>#DIV/0!</v>
      </c>
      <c r="J2418" s="103" t="e">
        <f t="shared" si="144"/>
        <v>#DIV/0!</v>
      </c>
    </row>
    <row r="2419" spans="1:10" ht="12.75" customHeight="1" x14ac:dyDescent="0.25">
      <c r="A2419" s="101"/>
      <c r="D2419" s="81"/>
      <c r="E2419" s="81">
        <f>(E2418*Invoice!I3556)+((E2418-(E2418*Invoice!I3556))*Invoice!J3556)</f>
        <v>0</v>
      </c>
      <c r="F2419" s="81"/>
      <c r="G2419" s="90">
        <f>E2419/1.11</f>
        <v>0</v>
      </c>
      <c r="H2419" s="91">
        <f>G2419*11%</f>
        <v>0</v>
      </c>
      <c r="I2419" s="91" t="e">
        <f>G2419/B2418</f>
        <v>#DIV/0!</v>
      </c>
      <c r="J2419" s="104" t="e">
        <f>H2419/B2418</f>
        <v>#DIV/0!</v>
      </c>
    </row>
    <row r="2420" spans="1:10" ht="12.75" customHeight="1" x14ac:dyDescent="0.25">
      <c r="A2420" s="101"/>
      <c r="D2420" s="81" t="s">
        <v>23</v>
      </c>
      <c r="E2420" s="81">
        <f>E2418-E2419</f>
        <v>0</v>
      </c>
      <c r="F2420" s="81"/>
      <c r="G2420" s="82">
        <f>G2418-G2419</f>
        <v>0</v>
      </c>
      <c r="H2420" s="82">
        <f>H2418-H2419</f>
        <v>0</v>
      </c>
      <c r="I2420" s="82" t="e">
        <f>I2418-I2419</f>
        <v>#DIV/0!</v>
      </c>
      <c r="J2420" s="105" t="e">
        <f>J2418-J2419</f>
        <v>#DIV/0!</v>
      </c>
    </row>
    <row r="2421" spans="1:10" ht="12.75" customHeight="1" x14ac:dyDescent="0.25">
      <c r="A2421" s="101"/>
      <c r="D2421" s="81"/>
      <c r="E2421" s="81"/>
      <c r="F2421" s="81"/>
      <c r="G2421" s="82"/>
      <c r="H2421" s="83">
        <f>G2420+H2420</f>
        <v>0</v>
      </c>
      <c r="I2421" s="83"/>
      <c r="J2421" s="103"/>
    </row>
    <row r="2422" spans="1:10" ht="12.75" customHeight="1" x14ac:dyDescent="0.25">
      <c r="A2422" s="101"/>
      <c r="B2422" s="79"/>
      <c r="D2422" s="81"/>
      <c r="E2422" s="81"/>
      <c r="F2422" s="81"/>
      <c r="G2422" s="82"/>
      <c r="H2422" s="83"/>
      <c r="I2422" s="83"/>
      <c r="J2422" s="103"/>
    </row>
    <row r="2423" spans="1:10" ht="12.75" customHeight="1" x14ac:dyDescent="0.25">
      <c r="A2423" s="101">
        <v>14</v>
      </c>
      <c r="B2423" s="84" t="s">
        <v>20</v>
      </c>
      <c r="C2423" s="84" t="s">
        <v>21</v>
      </c>
      <c r="D2423" s="85" t="s">
        <v>22</v>
      </c>
      <c r="E2423" s="85" t="s">
        <v>23</v>
      </c>
      <c r="F2423" s="85"/>
      <c r="G2423" s="86" t="s">
        <v>24</v>
      </c>
      <c r="H2423" s="87" t="s">
        <v>25</v>
      </c>
      <c r="I2423" s="87" t="s">
        <v>26</v>
      </c>
      <c r="J2423" s="102"/>
    </row>
    <row r="2424" spans="1:10" ht="12.75" customHeight="1" x14ac:dyDescent="0.25">
      <c r="A2424" s="101"/>
      <c r="B2424" s="80">
        <f>Invoice!B3557</f>
        <v>0</v>
      </c>
      <c r="C2424" s="88">
        <f>Invoice!E3557</f>
        <v>0</v>
      </c>
      <c r="D2424" s="89">
        <f>Invoice!H3557</f>
        <v>0</v>
      </c>
      <c r="E2424" s="81">
        <f t="shared" si="140"/>
        <v>0</v>
      </c>
      <c r="F2424" s="81"/>
      <c r="G2424" s="82">
        <f t="shared" si="141"/>
        <v>0</v>
      </c>
      <c r="H2424" s="83">
        <f t="shared" si="142"/>
        <v>0</v>
      </c>
      <c r="I2424" s="83" t="e">
        <f t="shared" si="143"/>
        <v>#DIV/0!</v>
      </c>
      <c r="J2424" s="103" t="e">
        <f t="shared" si="144"/>
        <v>#DIV/0!</v>
      </c>
    </row>
    <row r="2425" spans="1:10" ht="12.75" customHeight="1" x14ac:dyDescent="0.25">
      <c r="A2425" s="101"/>
      <c r="D2425" s="81"/>
      <c r="E2425" s="81">
        <f>(E2424*Invoice!I3557)+((E2424-(E2424*Invoice!I3557))*Invoice!J3557)</f>
        <v>0</v>
      </c>
      <c r="F2425" s="81"/>
      <c r="G2425" s="90">
        <f>E2425/1.11</f>
        <v>0</v>
      </c>
      <c r="H2425" s="91">
        <f>G2425*11%</f>
        <v>0</v>
      </c>
      <c r="I2425" s="91" t="e">
        <f>G2425/B2424</f>
        <v>#DIV/0!</v>
      </c>
      <c r="J2425" s="104" t="e">
        <f>H2425/B2424</f>
        <v>#DIV/0!</v>
      </c>
    </row>
    <row r="2426" spans="1:10" ht="12.75" customHeight="1" x14ac:dyDescent="0.25">
      <c r="A2426" s="101"/>
      <c r="D2426" s="81" t="s">
        <v>23</v>
      </c>
      <c r="E2426" s="81">
        <f>E2424-E2425</f>
        <v>0</v>
      </c>
      <c r="F2426" s="81"/>
      <c r="G2426" s="82">
        <f>G2424-G2425</f>
        <v>0</v>
      </c>
      <c r="H2426" s="82">
        <f>H2424-H2425</f>
        <v>0</v>
      </c>
      <c r="I2426" s="82" t="e">
        <f>I2424-I2425</f>
        <v>#DIV/0!</v>
      </c>
      <c r="J2426" s="105" t="e">
        <f>J2424-J2425</f>
        <v>#DIV/0!</v>
      </c>
    </row>
    <row r="2427" spans="1:10" ht="12.75" customHeight="1" x14ac:dyDescent="0.25">
      <c r="A2427" s="101"/>
      <c r="D2427" s="81"/>
      <c r="E2427" s="81"/>
      <c r="F2427" s="81"/>
      <c r="G2427" s="82"/>
      <c r="H2427" s="83">
        <f>G2426+H2426</f>
        <v>0</v>
      </c>
      <c r="I2427" s="83"/>
      <c r="J2427" s="103"/>
    </row>
    <row r="2428" spans="1:10" ht="12.75" customHeight="1" x14ac:dyDescent="0.25">
      <c r="A2428" s="101"/>
      <c r="B2428" s="79"/>
      <c r="D2428" s="81"/>
      <c r="E2428" s="81"/>
      <c r="F2428" s="81"/>
      <c r="G2428" s="82"/>
      <c r="H2428" s="83"/>
      <c r="I2428" s="83"/>
      <c r="J2428" s="103"/>
    </row>
    <row r="2429" spans="1:10" ht="12.75" customHeight="1" x14ac:dyDescent="0.25">
      <c r="A2429" s="101">
        <v>15</v>
      </c>
      <c r="B2429" s="84" t="s">
        <v>20</v>
      </c>
      <c r="C2429" s="84" t="s">
        <v>21</v>
      </c>
      <c r="D2429" s="85" t="s">
        <v>22</v>
      </c>
      <c r="E2429" s="85" t="s">
        <v>23</v>
      </c>
      <c r="F2429" s="85"/>
      <c r="G2429" s="86" t="s">
        <v>24</v>
      </c>
      <c r="H2429" s="87" t="s">
        <v>25</v>
      </c>
      <c r="I2429" s="87" t="s">
        <v>26</v>
      </c>
      <c r="J2429" s="102"/>
    </row>
    <row r="2430" spans="1:10" ht="12.75" customHeight="1" x14ac:dyDescent="0.25">
      <c r="A2430" s="101"/>
      <c r="B2430" s="80">
        <f>Invoice!B3558</f>
        <v>0</v>
      </c>
      <c r="C2430" s="88">
        <f>Invoice!E3558</f>
        <v>0</v>
      </c>
      <c r="D2430" s="89">
        <f>Invoice!H3558</f>
        <v>0</v>
      </c>
      <c r="E2430" s="81">
        <f t="shared" si="140"/>
        <v>0</v>
      </c>
      <c r="F2430" s="81"/>
      <c r="G2430" s="82">
        <f t="shared" si="141"/>
        <v>0</v>
      </c>
      <c r="H2430" s="83">
        <f t="shared" si="142"/>
        <v>0</v>
      </c>
      <c r="I2430" s="83" t="e">
        <f t="shared" si="143"/>
        <v>#DIV/0!</v>
      </c>
      <c r="J2430" s="103" t="e">
        <f t="shared" si="144"/>
        <v>#DIV/0!</v>
      </c>
    </row>
    <row r="2431" spans="1:10" ht="12.75" customHeight="1" x14ac:dyDescent="0.25">
      <c r="A2431" s="101"/>
      <c r="D2431" s="81"/>
      <c r="E2431" s="81">
        <f>(E2430*Invoice!I3558)+((E2430-(E2430*Invoice!I3558))*Invoice!J3558)</f>
        <v>0</v>
      </c>
      <c r="F2431" s="81"/>
      <c r="G2431" s="90">
        <f>E2431/1.11</f>
        <v>0</v>
      </c>
      <c r="H2431" s="91">
        <f>G2431*11%</f>
        <v>0</v>
      </c>
      <c r="I2431" s="91" t="e">
        <f>G2431/B2430</f>
        <v>#DIV/0!</v>
      </c>
      <c r="J2431" s="104" t="e">
        <f>H2431/B2430</f>
        <v>#DIV/0!</v>
      </c>
    </row>
    <row r="2432" spans="1:10" ht="12.75" customHeight="1" x14ac:dyDescent="0.25">
      <c r="A2432" s="101"/>
      <c r="D2432" s="81" t="s">
        <v>23</v>
      </c>
      <c r="E2432" s="81">
        <f>E2430-E2431</f>
        <v>0</v>
      </c>
      <c r="F2432" s="81"/>
      <c r="G2432" s="82">
        <f>G2430-G2431</f>
        <v>0</v>
      </c>
      <c r="H2432" s="82">
        <f>H2430-H2431</f>
        <v>0</v>
      </c>
      <c r="I2432" s="82" t="e">
        <f>I2430-I2431</f>
        <v>#DIV/0!</v>
      </c>
      <c r="J2432" s="105" t="e">
        <f>J2430-J2431</f>
        <v>#DIV/0!</v>
      </c>
    </row>
    <row r="2433" spans="1:10" ht="12.75" customHeight="1" x14ac:dyDescent="0.25">
      <c r="A2433" s="101"/>
      <c r="D2433" s="81"/>
      <c r="E2433" s="81"/>
      <c r="F2433" s="81"/>
      <c r="G2433" s="82"/>
      <c r="H2433" s="83">
        <f>G2432+H2432</f>
        <v>0</v>
      </c>
      <c r="I2433" s="83"/>
      <c r="J2433" s="103"/>
    </row>
    <row r="2434" spans="1:10" ht="12.75" customHeight="1" x14ac:dyDescent="0.25">
      <c r="A2434" s="101"/>
      <c r="B2434" s="79"/>
      <c r="D2434" s="81"/>
      <c r="E2434" s="81"/>
      <c r="F2434" s="81"/>
      <c r="G2434" s="82"/>
      <c r="H2434" s="83"/>
      <c r="I2434" s="83"/>
      <c r="J2434" s="103"/>
    </row>
    <row r="2435" spans="1:10" ht="12.75" customHeight="1" x14ac:dyDescent="0.25">
      <c r="A2435" s="101">
        <v>16</v>
      </c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2"/>
    </row>
    <row r="2436" spans="1:10" ht="12.75" customHeight="1" x14ac:dyDescent="0.25">
      <c r="A2436" s="101"/>
      <c r="B2436" s="80">
        <f>Invoice!B3559</f>
        <v>0</v>
      </c>
      <c r="C2436" s="88">
        <f>Invoice!E3559</f>
        <v>0</v>
      </c>
      <c r="D2436" s="89">
        <f>Invoice!H3559</f>
        <v>0</v>
      </c>
      <c r="E2436" s="81">
        <f t="shared" si="140"/>
        <v>0</v>
      </c>
      <c r="F2436" s="81"/>
      <c r="G2436" s="82">
        <f t="shared" si="141"/>
        <v>0</v>
      </c>
      <c r="H2436" s="83">
        <f t="shared" si="142"/>
        <v>0</v>
      </c>
      <c r="I2436" s="83" t="e">
        <f t="shared" si="143"/>
        <v>#DIV/0!</v>
      </c>
      <c r="J2436" s="103" t="e">
        <f t="shared" si="144"/>
        <v>#DIV/0!</v>
      </c>
    </row>
    <row r="2437" spans="1:10" ht="12.75" customHeight="1" x14ac:dyDescent="0.25">
      <c r="A2437" s="101"/>
      <c r="D2437" s="81"/>
      <c r="E2437" s="81">
        <f>(E2436*Invoice!I3559)+((E2436-(E2436*Invoice!I3559))*Invoice!J3559)</f>
        <v>0</v>
      </c>
      <c r="F2437" s="81"/>
      <c r="G2437" s="90">
        <f>E2437/1.11</f>
        <v>0</v>
      </c>
      <c r="H2437" s="91">
        <f>G2437*11%</f>
        <v>0</v>
      </c>
      <c r="I2437" s="91" t="e">
        <f>G2437/B2436</f>
        <v>#DIV/0!</v>
      </c>
      <c r="J2437" s="104" t="e">
        <f>H2437/B2436</f>
        <v>#DIV/0!</v>
      </c>
    </row>
    <row r="2438" spans="1:10" ht="12.75" customHeight="1" x14ac:dyDescent="0.25">
      <c r="A2438" s="101"/>
      <c r="D2438" s="81" t="s">
        <v>23</v>
      </c>
      <c r="E2438" s="81">
        <f>E2436-E2437</f>
        <v>0</v>
      </c>
      <c r="F2438" s="81"/>
      <c r="G2438" s="82">
        <f>G2436-G2437</f>
        <v>0</v>
      </c>
      <c r="H2438" s="82">
        <f>H2436-H2437</f>
        <v>0</v>
      </c>
      <c r="I2438" s="82" t="e">
        <f>I2436-I2437</f>
        <v>#DIV/0!</v>
      </c>
      <c r="J2438" s="105" t="e">
        <f>J2436-J2437</f>
        <v>#DIV/0!</v>
      </c>
    </row>
    <row r="2439" spans="1:10" ht="12.75" customHeight="1" x14ac:dyDescent="0.25">
      <c r="A2439" s="101"/>
      <c r="D2439" s="81"/>
      <c r="E2439" s="81"/>
      <c r="F2439" s="81"/>
      <c r="G2439" s="82"/>
      <c r="H2439" s="83">
        <f>G2438+H2438</f>
        <v>0</v>
      </c>
      <c r="I2439" s="83"/>
      <c r="J2439" s="103"/>
    </row>
    <row r="2440" spans="1:10" ht="12.75" customHeight="1" x14ac:dyDescent="0.25">
      <c r="A2440" s="101"/>
      <c r="C2440" s="88"/>
      <c r="D2440" s="89"/>
      <c r="E2440" s="81"/>
      <c r="F2440" s="81"/>
      <c r="G2440" s="82"/>
      <c r="H2440" s="83"/>
      <c r="I2440" s="83"/>
      <c r="J2440" s="103"/>
    </row>
    <row r="2441" spans="1:10" ht="12.75" customHeight="1" x14ac:dyDescent="0.25">
      <c r="A2441" s="106"/>
      <c r="B2441" s="107"/>
      <c r="C2441" s="107"/>
      <c r="D2441" s="107"/>
      <c r="E2441" s="107"/>
      <c r="F2441" s="107"/>
      <c r="G2441" s="108">
        <f>G2348+G2354+G2360+G2366+G2372+G2378+G2384+G2390+G2396+G2402+G2408+G2414+G2420+G2426+G2432+G2438</f>
        <v>4415675.6756756753</v>
      </c>
      <c r="H2441" s="108">
        <f>H2348+H2354+H2360+H2366+H2372+H2378+H2384+H2390+H2396+H2402+H2408+H2414+H2420+H2426+H2432+H2438</f>
        <v>485724.32432432426</v>
      </c>
      <c r="I2441" s="107"/>
      <c r="J2441" s="109">
        <f>H2349+H2355+H2361+H2367+H2373+H2379+H2385+H2391+H2397+H2403+H2409+H2415+H2421+H2427+H2433+H2439</f>
        <v>4901400</v>
      </c>
    </row>
    <row r="2443" spans="1:10" ht="12.75" customHeight="1" x14ac:dyDescent="0.25">
      <c r="A2443" s="94" t="s">
        <v>1</v>
      </c>
      <c r="B2443" s="95">
        <f>Invoice!E3650</f>
        <v>23050033</v>
      </c>
      <c r="C2443" s="96"/>
      <c r="D2443" s="97"/>
      <c r="E2443" s="97"/>
      <c r="F2443" s="97"/>
      <c r="G2443" s="98"/>
      <c r="H2443" s="99"/>
      <c r="I2443" s="99"/>
      <c r="J2443" s="100"/>
    </row>
    <row r="2444" spans="1:10" ht="12.75" customHeight="1" x14ac:dyDescent="0.25">
      <c r="A2444" s="101">
        <v>1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Invoice!B3658</f>
        <v>240</v>
      </c>
      <c r="C2445" s="88" t="str">
        <f>Invoice!E3658</f>
        <v>CORRECTION TAPE JOYKO CT-522</v>
      </c>
      <c r="D2445" s="89">
        <f>Invoice!H3658</f>
        <v>57600</v>
      </c>
      <c r="E2445" s="81">
        <f>D2445*B2445</f>
        <v>13824000</v>
      </c>
      <c r="F2445" s="81"/>
      <c r="G2445" s="82">
        <f>E2445/1.11</f>
        <v>12454054.054054054</v>
      </c>
      <c r="H2445" s="83">
        <f>G2445*11%</f>
        <v>1369945.9459459458</v>
      </c>
      <c r="I2445" s="83">
        <f>G2445/B2445</f>
        <v>51891.891891891886</v>
      </c>
      <c r="J2445" s="103">
        <f>H2445/B2445</f>
        <v>5708.1081081081074</v>
      </c>
    </row>
    <row r="2446" spans="1:10" ht="12.75" customHeight="1" x14ac:dyDescent="0.25">
      <c r="A2446" s="101"/>
      <c r="D2446" s="81"/>
      <c r="E2446" s="81">
        <f>(E2445*Invoice!I3658)+((E2445-(E2445*Invoice!I3658))*Invoice!J3658)</f>
        <v>1728000</v>
      </c>
      <c r="F2446" s="81"/>
      <c r="G2446" s="90">
        <f>E2446/1.11</f>
        <v>1556756.7567567567</v>
      </c>
      <c r="H2446" s="91">
        <f>G2446*11%</f>
        <v>171243.24324324323</v>
      </c>
      <c r="I2446" s="91">
        <f>G2446/B2445</f>
        <v>6486.4864864864858</v>
      </c>
      <c r="J2446" s="104">
        <f>H2446/B2445</f>
        <v>713.51351351351343</v>
      </c>
    </row>
    <row r="2447" spans="1:10" ht="12.75" customHeight="1" x14ac:dyDescent="0.25">
      <c r="A2447" s="101"/>
      <c r="D2447" s="81" t="s">
        <v>23</v>
      </c>
      <c r="E2447" s="81">
        <f>E2445-E2446</f>
        <v>12096000</v>
      </c>
      <c r="F2447" s="81"/>
      <c r="G2447" s="82">
        <f>G2445-G2446</f>
        <v>10897297.297297297</v>
      </c>
      <c r="H2447" s="82">
        <f>H2445-H2446</f>
        <v>1198702.7027027025</v>
      </c>
      <c r="I2447" s="82">
        <f>I2445-I2446</f>
        <v>45405.4054054054</v>
      </c>
      <c r="J2447" s="105">
        <f>J2445-J2446</f>
        <v>4994.5945945945941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12096000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2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Invoice!B3659</f>
        <v>0</v>
      </c>
      <c r="C2451" s="88">
        <f>Invoice!E3659</f>
        <v>0</v>
      </c>
      <c r="D2451" s="89">
        <f>Invoice!H3659</f>
        <v>0</v>
      </c>
      <c r="E2451" s="81">
        <f t="shared" ref="E2451:E2535" si="145">D2451*B2451</f>
        <v>0</v>
      </c>
      <c r="F2451" s="81"/>
      <c r="G2451" s="82">
        <f t="shared" ref="G2451:G2535" si="146">E2451/1.11</f>
        <v>0</v>
      </c>
      <c r="H2451" s="83">
        <f t="shared" ref="H2451:H2535" si="147">G2451*11%</f>
        <v>0</v>
      </c>
      <c r="I2451" s="83" t="e">
        <f t="shared" ref="I2451:I2535" si="148">G2451/B2451</f>
        <v>#DIV/0!</v>
      </c>
      <c r="J2451" s="103" t="e">
        <f t="shared" ref="J2451:J2535" si="149">H2451/B2451</f>
        <v>#DIV/0!</v>
      </c>
    </row>
    <row r="2452" spans="1:10" ht="12.75" customHeight="1" x14ac:dyDescent="0.25">
      <c r="A2452" s="101"/>
      <c r="D2452" s="81"/>
      <c r="E2452" s="81">
        <f>(E2451*Invoice!I3659)+((E2451-(E2451*Invoice!I3659))*Invoice!J3659)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3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Invoice!B3660</f>
        <v>0</v>
      </c>
      <c r="C2457" s="88">
        <f>Invoice!E3660</f>
        <v>0</v>
      </c>
      <c r="D2457" s="89">
        <f>Invoice!H3660</f>
        <v>0</v>
      </c>
      <c r="E2457" s="81">
        <f t="shared" si="145"/>
        <v>0</v>
      </c>
      <c r="F2457" s="81"/>
      <c r="G2457" s="82">
        <f t="shared" si="146"/>
        <v>0</v>
      </c>
      <c r="H2457" s="83">
        <f t="shared" si="147"/>
        <v>0</v>
      </c>
      <c r="I2457" s="83" t="e">
        <f t="shared" si="148"/>
        <v>#DIV/0!</v>
      </c>
      <c r="J2457" s="103" t="e">
        <f t="shared" si="149"/>
        <v>#DIV/0!</v>
      </c>
    </row>
    <row r="2458" spans="1:10" ht="12.75" customHeight="1" x14ac:dyDescent="0.25">
      <c r="A2458" s="101"/>
      <c r="D2458" s="81"/>
      <c r="E2458" s="81">
        <f>(E2457*Invoice!I3660)+((E2457-(E2457*Invoice!I3660))*Invoice!J3660)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4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Invoice!B3661</f>
        <v>0</v>
      </c>
      <c r="C2463" s="88">
        <f>Invoice!E3661</f>
        <v>0</v>
      </c>
      <c r="D2463" s="89">
        <f>Invoice!H3661</f>
        <v>0</v>
      </c>
      <c r="E2463" s="81">
        <f t="shared" si="145"/>
        <v>0</v>
      </c>
      <c r="F2463" s="81"/>
      <c r="G2463" s="82">
        <f t="shared" si="146"/>
        <v>0</v>
      </c>
      <c r="H2463" s="83">
        <f t="shared" si="147"/>
        <v>0</v>
      </c>
      <c r="I2463" s="83" t="e">
        <f t="shared" si="148"/>
        <v>#DIV/0!</v>
      </c>
      <c r="J2463" s="103" t="e">
        <f t="shared" si="149"/>
        <v>#DIV/0!</v>
      </c>
    </row>
    <row r="2464" spans="1:10" ht="12.75" customHeight="1" x14ac:dyDescent="0.25">
      <c r="A2464" s="101"/>
      <c r="D2464" s="81"/>
      <c r="E2464" s="81">
        <f>(E2463*Invoice!I3661)+((E2463-(E2463*Invoice!I3661))*Invoice!J3661)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5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Invoice!B3662</f>
        <v>0</v>
      </c>
      <c r="C2469" s="88">
        <f>Invoice!E3662</f>
        <v>0</v>
      </c>
      <c r="D2469" s="89">
        <f>Invoice!H3662</f>
        <v>0</v>
      </c>
      <c r="E2469" s="81">
        <f t="shared" si="145"/>
        <v>0</v>
      </c>
      <c r="F2469" s="81"/>
      <c r="G2469" s="82">
        <f t="shared" si="146"/>
        <v>0</v>
      </c>
      <c r="H2469" s="83">
        <f t="shared" si="147"/>
        <v>0</v>
      </c>
      <c r="I2469" s="83" t="e">
        <f t="shared" si="148"/>
        <v>#DIV/0!</v>
      </c>
      <c r="J2469" s="103" t="e">
        <f t="shared" si="149"/>
        <v>#DIV/0!</v>
      </c>
    </row>
    <row r="2470" spans="1:10" ht="12.75" customHeight="1" x14ac:dyDescent="0.25">
      <c r="A2470" s="101"/>
      <c r="D2470" s="81"/>
      <c r="E2470" s="81">
        <f>(E2469*Invoice!I3662)+((E2469-(E2469*Invoice!I3662))*Invoice!J3662)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B2473" s="79"/>
      <c r="D2473" s="81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1">
        <v>6</v>
      </c>
      <c r="B2474" s="84" t="s">
        <v>20</v>
      </c>
      <c r="C2474" s="84" t="s">
        <v>21</v>
      </c>
      <c r="D2474" s="85" t="s">
        <v>22</v>
      </c>
      <c r="E2474" s="85" t="s">
        <v>23</v>
      </c>
      <c r="F2474" s="85"/>
      <c r="G2474" s="86" t="s">
        <v>24</v>
      </c>
      <c r="H2474" s="87" t="s">
        <v>25</v>
      </c>
      <c r="I2474" s="87" t="s">
        <v>26</v>
      </c>
      <c r="J2474" s="102"/>
    </row>
    <row r="2475" spans="1:10" ht="12.75" customHeight="1" x14ac:dyDescent="0.25">
      <c r="A2475" s="101"/>
      <c r="B2475" s="80">
        <f>Invoice!B3663</f>
        <v>0</v>
      </c>
      <c r="C2475" s="88">
        <f>Invoice!E3663</f>
        <v>0</v>
      </c>
      <c r="D2475" s="89">
        <f>Invoice!H3663</f>
        <v>0</v>
      </c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3" t="e">
        <f t="shared" si="149"/>
        <v>#DIV/0!</v>
      </c>
    </row>
    <row r="2476" spans="1:10" ht="12.75" customHeight="1" x14ac:dyDescent="0.25">
      <c r="A2476" s="101"/>
      <c r="D2476" s="81"/>
      <c r="E2476" s="81">
        <f>(E2475*Invoice!I3663)+((E2475-(E2475*Invoice!I3663))*Invoice!J3663)</f>
        <v>0</v>
      </c>
      <c r="F2476" s="81"/>
      <c r="G2476" s="90">
        <f>E2476/1.11</f>
        <v>0</v>
      </c>
      <c r="H2476" s="91">
        <f>G2476*11%</f>
        <v>0</v>
      </c>
      <c r="I2476" s="91" t="e">
        <f>G2476/B2475</f>
        <v>#DIV/0!</v>
      </c>
      <c r="J2476" s="104" t="e">
        <f>H2476/B2475</f>
        <v>#DIV/0!</v>
      </c>
    </row>
    <row r="2477" spans="1:10" ht="12.75" customHeight="1" x14ac:dyDescent="0.25">
      <c r="A2477" s="101"/>
      <c r="D2477" s="81" t="s">
        <v>23</v>
      </c>
      <c r="E2477" s="81">
        <f>E2475-E2476</f>
        <v>0</v>
      </c>
      <c r="F2477" s="81"/>
      <c r="G2477" s="82">
        <f>G2475-G2476</f>
        <v>0</v>
      </c>
      <c r="H2477" s="82">
        <f>H2475-H2476</f>
        <v>0</v>
      </c>
      <c r="I2477" s="82" t="e">
        <f>I2475-I2476</f>
        <v>#DIV/0!</v>
      </c>
      <c r="J2477" s="105" t="e">
        <f>J2475-J2476</f>
        <v>#DIV/0!</v>
      </c>
    </row>
    <row r="2478" spans="1:10" ht="12.75" customHeight="1" x14ac:dyDescent="0.25">
      <c r="A2478" s="101"/>
      <c r="D2478" s="81"/>
      <c r="E2478" s="81"/>
      <c r="F2478" s="81"/>
      <c r="G2478" s="82"/>
      <c r="H2478" s="83">
        <f>G2477+H2477</f>
        <v>0</v>
      </c>
      <c r="I2478" s="83"/>
      <c r="J2478" s="103"/>
    </row>
    <row r="2479" spans="1:10" ht="12.75" customHeight="1" x14ac:dyDescent="0.25">
      <c r="A2479" s="101"/>
      <c r="B2479" s="79"/>
      <c r="D2479" s="81"/>
      <c r="E2479" s="81"/>
      <c r="F2479" s="81"/>
      <c r="G2479" s="82"/>
      <c r="H2479" s="83"/>
      <c r="I2479" s="83"/>
      <c r="J2479" s="103"/>
    </row>
    <row r="2480" spans="1:10" ht="12.75" customHeight="1" x14ac:dyDescent="0.25">
      <c r="A2480" s="101">
        <v>7</v>
      </c>
      <c r="B2480" s="84" t="s">
        <v>20</v>
      </c>
      <c r="C2480" s="84" t="s">
        <v>21</v>
      </c>
      <c r="D2480" s="85" t="s">
        <v>22</v>
      </c>
      <c r="E2480" s="85" t="s">
        <v>23</v>
      </c>
      <c r="F2480" s="85"/>
      <c r="G2480" s="86" t="s">
        <v>24</v>
      </c>
      <c r="H2480" s="87" t="s">
        <v>25</v>
      </c>
      <c r="I2480" s="87" t="s">
        <v>26</v>
      </c>
      <c r="J2480" s="102"/>
    </row>
    <row r="2481" spans="1:10" ht="12.75" customHeight="1" x14ac:dyDescent="0.25">
      <c r="A2481" s="101"/>
      <c r="B2481" s="80">
        <f>Invoice!B3664</f>
        <v>0</v>
      </c>
      <c r="C2481" s="88">
        <f>Invoice!E3664</f>
        <v>0</v>
      </c>
      <c r="D2481" s="89">
        <f>Invoice!H3664</f>
        <v>0</v>
      </c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3" t="e">
        <f t="shared" si="149"/>
        <v>#DIV/0!</v>
      </c>
    </row>
    <row r="2482" spans="1:10" ht="12.75" customHeight="1" x14ac:dyDescent="0.25">
      <c r="A2482" s="101"/>
      <c r="D2482" s="81"/>
      <c r="E2482" s="81">
        <f>(E2481*Invoice!I3664)+((E2481-(E2481*Invoice!I3664))*Invoice!J3664)</f>
        <v>0</v>
      </c>
      <c r="F2482" s="81"/>
      <c r="G2482" s="90">
        <f>E2482/1.11</f>
        <v>0</v>
      </c>
      <c r="H2482" s="91">
        <f>G2482*11%</f>
        <v>0</v>
      </c>
      <c r="I2482" s="91" t="e">
        <f>G2482/B2481</f>
        <v>#DIV/0!</v>
      </c>
      <c r="J2482" s="104" t="e">
        <f>H2482/B2481</f>
        <v>#DIV/0!</v>
      </c>
    </row>
    <row r="2483" spans="1:10" ht="12.75" customHeight="1" x14ac:dyDescent="0.25">
      <c r="A2483" s="101"/>
      <c r="D2483" s="81" t="s">
        <v>23</v>
      </c>
      <c r="E2483" s="81">
        <f>E2481-E2482</f>
        <v>0</v>
      </c>
      <c r="F2483" s="81"/>
      <c r="G2483" s="82">
        <f>G2481-G2482</f>
        <v>0</v>
      </c>
      <c r="H2483" s="82">
        <f>H2481-H2482</f>
        <v>0</v>
      </c>
      <c r="I2483" s="82" t="e">
        <f>I2481-I2482</f>
        <v>#DIV/0!</v>
      </c>
      <c r="J2483" s="105" t="e">
        <f>J2481-J2482</f>
        <v>#DIV/0!</v>
      </c>
    </row>
    <row r="2484" spans="1:10" ht="12.75" customHeight="1" x14ac:dyDescent="0.25">
      <c r="A2484" s="101"/>
      <c r="D2484" s="81"/>
      <c r="E2484" s="81"/>
      <c r="F2484" s="81"/>
      <c r="G2484" s="82"/>
      <c r="H2484" s="83">
        <f>G2483+H2483</f>
        <v>0</v>
      </c>
      <c r="I2484" s="83"/>
      <c r="J2484" s="103"/>
    </row>
    <row r="2485" spans="1:10" ht="12.75" customHeight="1" x14ac:dyDescent="0.25">
      <c r="A2485" s="101"/>
      <c r="B2485" s="79"/>
      <c r="D2485" s="81"/>
      <c r="E2485" s="81"/>
      <c r="F2485" s="81"/>
      <c r="G2485" s="82"/>
      <c r="H2485" s="83"/>
      <c r="I2485" s="83"/>
      <c r="J2485" s="103"/>
    </row>
    <row r="2486" spans="1:10" ht="12.75" customHeight="1" x14ac:dyDescent="0.25">
      <c r="A2486" s="101">
        <v>8</v>
      </c>
      <c r="B2486" s="84" t="s">
        <v>20</v>
      </c>
      <c r="C2486" s="84" t="s">
        <v>21</v>
      </c>
      <c r="D2486" s="85" t="s">
        <v>22</v>
      </c>
      <c r="E2486" s="85" t="s">
        <v>23</v>
      </c>
      <c r="F2486" s="85"/>
      <c r="G2486" s="86" t="s">
        <v>24</v>
      </c>
      <c r="H2486" s="87" t="s">
        <v>25</v>
      </c>
      <c r="I2486" s="87" t="s">
        <v>26</v>
      </c>
      <c r="J2486" s="102"/>
    </row>
    <row r="2487" spans="1:10" ht="12.75" customHeight="1" x14ac:dyDescent="0.25">
      <c r="A2487" s="101"/>
      <c r="B2487" s="80">
        <f>Invoice!B3665</f>
        <v>0</v>
      </c>
      <c r="C2487" s="88">
        <f>Invoice!E3665</f>
        <v>0</v>
      </c>
      <c r="D2487" s="89">
        <f>Invoice!H3665</f>
        <v>0</v>
      </c>
      <c r="E2487" s="81">
        <f t="shared" si="145"/>
        <v>0</v>
      </c>
      <c r="F2487" s="81"/>
      <c r="G2487" s="82">
        <f t="shared" si="146"/>
        <v>0</v>
      </c>
      <c r="H2487" s="83">
        <f t="shared" si="147"/>
        <v>0</v>
      </c>
      <c r="I2487" s="83" t="e">
        <f t="shared" si="148"/>
        <v>#DIV/0!</v>
      </c>
      <c r="J2487" s="103" t="e">
        <f t="shared" si="149"/>
        <v>#DIV/0!</v>
      </c>
    </row>
    <row r="2488" spans="1:10" ht="12.75" customHeight="1" x14ac:dyDescent="0.25">
      <c r="A2488" s="101"/>
      <c r="D2488" s="81"/>
      <c r="E2488" s="81">
        <f>(E2487*Invoice!I3665)+((E2487-(E2487*Invoice!I3665))*Invoice!J3665)</f>
        <v>0</v>
      </c>
      <c r="F2488" s="81"/>
      <c r="G2488" s="90">
        <f>E2488/1.11</f>
        <v>0</v>
      </c>
      <c r="H2488" s="91">
        <f>G2488*11%</f>
        <v>0</v>
      </c>
      <c r="I2488" s="91" t="e">
        <f>G2488/B2487</f>
        <v>#DIV/0!</v>
      </c>
      <c r="J2488" s="104" t="e">
        <f>H2488/B2487</f>
        <v>#DIV/0!</v>
      </c>
    </row>
    <row r="2489" spans="1:10" ht="12.75" customHeight="1" x14ac:dyDescent="0.25">
      <c r="A2489" s="101"/>
      <c r="D2489" s="81" t="s">
        <v>23</v>
      </c>
      <c r="E2489" s="81">
        <f>E2487-E2488</f>
        <v>0</v>
      </c>
      <c r="F2489" s="81"/>
      <c r="G2489" s="82">
        <f>G2487-G2488</f>
        <v>0</v>
      </c>
      <c r="H2489" s="82">
        <f>H2487-H2488</f>
        <v>0</v>
      </c>
      <c r="I2489" s="82" t="e">
        <f>I2487-I2488</f>
        <v>#DIV/0!</v>
      </c>
      <c r="J2489" s="105" t="e">
        <f>J2487-J2488</f>
        <v>#DIV/0!</v>
      </c>
    </row>
    <row r="2490" spans="1:10" ht="12.75" customHeight="1" x14ac:dyDescent="0.25">
      <c r="A2490" s="101"/>
      <c r="D2490" s="81"/>
      <c r="E2490" s="81"/>
      <c r="F2490" s="81"/>
      <c r="G2490" s="82"/>
      <c r="H2490" s="83">
        <f>G2489+H2489</f>
        <v>0</v>
      </c>
      <c r="I2490" s="83"/>
      <c r="J2490" s="103"/>
    </row>
    <row r="2491" spans="1:10" ht="12.75" customHeight="1" x14ac:dyDescent="0.25">
      <c r="A2491" s="101"/>
      <c r="B2491" s="79"/>
      <c r="D2491" s="81"/>
      <c r="E2491" s="81"/>
      <c r="F2491" s="81"/>
      <c r="G2491" s="82"/>
      <c r="H2491" s="83"/>
      <c r="I2491" s="83"/>
      <c r="J2491" s="103"/>
    </row>
    <row r="2492" spans="1:10" ht="12.75" customHeight="1" x14ac:dyDescent="0.25">
      <c r="A2492" s="101">
        <v>9</v>
      </c>
      <c r="B2492" s="84" t="s">
        <v>20</v>
      </c>
      <c r="C2492" s="84" t="s">
        <v>21</v>
      </c>
      <c r="D2492" s="85" t="s">
        <v>22</v>
      </c>
      <c r="E2492" s="85" t="s">
        <v>23</v>
      </c>
      <c r="F2492" s="85"/>
      <c r="G2492" s="86" t="s">
        <v>24</v>
      </c>
      <c r="H2492" s="87" t="s">
        <v>25</v>
      </c>
      <c r="I2492" s="87" t="s">
        <v>26</v>
      </c>
      <c r="J2492" s="102"/>
    </row>
    <row r="2493" spans="1:10" ht="12.75" customHeight="1" x14ac:dyDescent="0.25">
      <c r="A2493" s="101"/>
      <c r="B2493" s="80">
        <f>Invoice!B3666</f>
        <v>0</v>
      </c>
      <c r="C2493" s="88">
        <f>Invoice!E3666</f>
        <v>0</v>
      </c>
      <c r="D2493" s="89">
        <f>Invoice!H3666</f>
        <v>0</v>
      </c>
      <c r="E2493" s="81">
        <f t="shared" si="145"/>
        <v>0</v>
      </c>
      <c r="F2493" s="81"/>
      <c r="G2493" s="82">
        <f t="shared" si="146"/>
        <v>0</v>
      </c>
      <c r="H2493" s="83">
        <f t="shared" si="147"/>
        <v>0</v>
      </c>
      <c r="I2493" s="83" t="e">
        <f t="shared" si="148"/>
        <v>#DIV/0!</v>
      </c>
      <c r="J2493" s="103" t="e">
        <f t="shared" si="149"/>
        <v>#DIV/0!</v>
      </c>
    </row>
    <row r="2494" spans="1:10" ht="12.75" customHeight="1" x14ac:dyDescent="0.25">
      <c r="A2494" s="101"/>
      <c r="D2494" s="81"/>
      <c r="E2494" s="81">
        <f>(E2493*Invoice!I3666)+((E2493-(E2493*Invoice!I3666))*Invoice!J3666)</f>
        <v>0</v>
      </c>
      <c r="F2494" s="81"/>
      <c r="G2494" s="90">
        <f>E2494/1.11</f>
        <v>0</v>
      </c>
      <c r="H2494" s="91">
        <f>G2494*11%</f>
        <v>0</v>
      </c>
      <c r="I2494" s="91" t="e">
        <f>G2494/B2493</f>
        <v>#DIV/0!</v>
      </c>
      <c r="J2494" s="104" t="e">
        <f>H2494/B2493</f>
        <v>#DIV/0!</v>
      </c>
    </row>
    <row r="2495" spans="1:10" ht="12.75" customHeight="1" x14ac:dyDescent="0.25">
      <c r="A2495" s="101"/>
      <c r="D2495" s="81" t="s">
        <v>23</v>
      </c>
      <c r="E2495" s="81">
        <f>E2493-E2494</f>
        <v>0</v>
      </c>
      <c r="F2495" s="81"/>
      <c r="G2495" s="82">
        <f>G2493-G2494</f>
        <v>0</v>
      </c>
      <c r="H2495" s="82">
        <f>H2493-H2494</f>
        <v>0</v>
      </c>
      <c r="I2495" s="82" t="e">
        <f>I2493-I2494</f>
        <v>#DIV/0!</v>
      </c>
      <c r="J2495" s="105" t="e">
        <f>J2493-J2494</f>
        <v>#DIV/0!</v>
      </c>
    </row>
    <row r="2496" spans="1:10" ht="12.75" customHeight="1" x14ac:dyDescent="0.25">
      <c r="A2496" s="101"/>
      <c r="D2496" s="81"/>
      <c r="E2496" s="81"/>
      <c r="F2496" s="81"/>
      <c r="G2496" s="82"/>
      <c r="H2496" s="83">
        <f>G2495+H2495</f>
        <v>0</v>
      </c>
      <c r="I2496" s="83"/>
      <c r="J2496" s="103"/>
    </row>
    <row r="2497" spans="1:10" ht="12.75" customHeight="1" x14ac:dyDescent="0.25">
      <c r="A2497" s="101"/>
      <c r="B2497" s="79"/>
      <c r="D2497" s="81"/>
      <c r="E2497" s="81"/>
      <c r="F2497" s="81"/>
      <c r="G2497" s="82"/>
      <c r="H2497" s="83"/>
      <c r="I2497" s="83"/>
      <c r="J2497" s="103"/>
    </row>
    <row r="2498" spans="1:10" ht="12.75" customHeight="1" x14ac:dyDescent="0.25">
      <c r="A2498" s="101">
        <v>10</v>
      </c>
      <c r="B2498" s="84" t="s">
        <v>20</v>
      </c>
      <c r="C2498" s="84" t="s">
        <v>21</v>
      </c>
      <c r="D2498" s="85" t="s">
        <v>22</v>
      </c>
      <c r="E2498" s="85" t="s">
        <v>23</v>
      </c>
      <c r="F2498" s="85"/>
      <c r="G2498" s="86" t="s">
        <v>24</v>
      </c>
      <c r="H2498" s="87" t="s">
        <v>25</v>
      </c>
      <c r="I2498" s="87" t="s">
        <v>26</v>
      </c>
      <c r="J2498" s="102"/>
    </row>
    <row r="2499" spans="1:10" ht="12.75" customHeight="1" x14ac:dyDescent="0.25">
      <c r="A2499" s="101"/>
      <c r="B2499" s="80">
        <f>Invoice!B3667</f>
        <v>0</v>
      </c>
      <c r="C2499" s="88">
        <f>Invoice!E3667</f>
        <v>0</v>
      </c>
      <c r="D2499" s="89">
        <f>Invoice!H3667</f>
        <v>0</v>
      </c>
      <c r="E2499" s="81">
        <f t="shared" si="145"/>
        <v>0</v>
      </c>
      <c r="F2499" s="81"/>
      <c r="G2499" s="82">
        <f t="shared" si="146"/>
        <v>0</v>
      </c>
      <c r="H2499" s="83">
        <f t="shared" si="147"/>
        <v>0</v>
      </c>
      <c r="I2499" s="83" t="e">
        <f t="shared" si="148"/>
        <v>#DIV/0!</v>
      </c>
      <c r="J2499" s="103" t="e">
        <f t="shared" si="149"/>
        <v>#DIV/0!</v>
      </c>
    </row>
    <row r="2500" spans="1:10" ht="12.75" customHeight="1" x14ac:dyDescent="0.25">
      <c r="A2500" s="101"/>
      <c r="D2500" s="81"/>
      <c r="E2500" s="81">
        <f>(E2499*Invoice!I3667)+((E2499-(E2499*Invoice!I3667))*Invoice!J3667)</f>
        <v>0</v>
      </c>
      <c r="F2500" s="81"/>
      <c r="G2500" s="90">
        <f>E2500/1.11</f>
        <v>0</v>
      </c>
      <c r="H2500" s="91">
        <f>G2500*11%</f>
        <v>0</v>
      </c>
      <c r="I2500" s="91" t="e">
        <f>G2500/B2499</f>
        <v>#DIV/0!</v>
      </c>
      <c r="J2500" s="104" t="e">
        <f>H2500/B2499</f>
        <v>#DIV/0!</v>
      </c>
    </row>
    <row r="2501" spans="1:10" ht="12.75" customHeight="1" x14ac:dyDescent="0.25">
      <c r="A2501" s="101"/>
      <c r="D2501" s="81" t="s">
        <v>23</v>
      </c>
      <c r="E2501" s="81">
        <f>E2499-E2500</f>
        <v>0</v>
      </c>
      <c r="F2501" s="81"/>
      <c r="G2501" s="82">
        <f>G2499-G2500</f>
        <v>0</v>
      </c>
      <c r="H2501" s="82">
        <f>H2499-H2500</f>
        <v>0</v>
      </c>
      <c r="I2501" s="82" t="e">
        <f>I2499-I2500</f>
        <v>#DIV/0!</v>
      </c>
      <c r="J2501" s="105" t="e">
        <f>J2499-J2500</f>
        <v>#DIV/0!</v>
      </c>
    </row>
    <row r="2502" spans="1:10" ht="12.75" customHeight="1" x14ac:dyDescent="0.25">
      <c r="A2502" s="101"/>
      <c r="D2502" s="81"/>
      <c r="E2502" s="81"/>
      <c r="F2502" s="81"/>
      <c r="G2502" s="82"/>
      <c r="H2502" s="83">
        <f>G2501+H2501</f>
        <v>0</v>
      </c>
      <c r="I2502" s="83"/>
      <c r="J2502" s="103"/>
    </row>
    <row r="2503" spans="1:10" ht="12.75" customHeight="1" x14ac:dyDescent="0.25">
      <c r="A2503" s="101"/>
      <c r="B2503" s="79"/>
      <c r="D2503" s="81"/>
      <c r="E2503" s="81"/>
      <c r="F2503" s="81"/>
      <c r="G2503" s="82"/>
      <c r="H2503" s="83"/>
      <c r="I2503" s="83"/>
      <c r="J2503" s="103"/>
    </row>
    <row r="2504" spans="1:10" ht="12.75" customHeight="1" x14ac:dyDescent="0.25">
      <c r="A2504" s="101">
        <v>11</v>
      </c>
      <c r="B2504" s="84" t="s">
        <v>20</v>
      </c>
      <c r="C2504" s="84" t="s">
        <v>21</v>
      </c>
      <c r="D2504" s="85" t="s">
        <v>22</v>
      </c>
      <c r="E2504" s="85" t="s">
        <v>23</v>
      </c>
      <c r="F2504" s="85"/>
      <c r="G2504" s="86" t="s">
        <v>24</v>
      </c>
      <c r="H2504" s="87" t="s">
        <v>25</v>
      </c>
      <c r="I2504" s="87" t="s">
        <v>26</v>
      </c>
      <c r="J2504" s="102"/>
    </row>
    <row r="2505" spans="1:10" ht="12.75" customHeight="1" x14ac:dyDescent="0.25">
      <c r="A2505" s="101"/>
      <c r="B2505" s="80">
        <f>Invoice!B3668</f>
        <v>0</v>
      </c>
      <c r="C2505" s="88">
        <f>Invoice!E3668</f>
        <v>0</v>
      </c>
      <c r="D2505" s="89">
        <f>Invoice!H3668</f>
        <v>0</v>
      </c>
      <c r="E2505" s="81">
        <f t="shared" si="145"/>
        <v>0</v>
      </c>
      <c r="F2505" s="81"/>
      <c r="G2505" s="82">
        <f t="shared" si="146"/>
        <v>0</v>
      </c>
      <c r="H2505" s="83">
        <f t="shared" si="147"/>
        <v>0</v>
      </c>
      <c r="I2505" s="83" t="e">
        <f t="shared" si="148"/>
        <v>#DIV/0!</v>
      </c>
      <c r="J2505" s="103" t="e">
        <f t="shared" si="149"/>
        <v>#DIV/0!</v>
      </c>
    </row>
    <row r="2506" spans="1:10" ht="12.75" customHeight="1" x14ac:dyDescent="0.25">
      <c r="A2506" s="101"/>
      <c r="D2506" s="81"/>
      <c r="E2506" s="81">
        <f>(E2505*Invoice!I3668)+((E2505-(E2505*Invoice!I3668))*Invoice!J3668)</f>
        <v>0</v>
      </c>
      <c r="F2506" s="81"/>
      <c r="G2506" s="90">
        <f>E2506/1.11</f>
        <v>0</v>
      </c>
      <c r="H2506" s="91">
        <f>G2506*11%</f>
        <v>0</v>
      </c>
      <c r="I2506" s="91" t="e">
        <f>G2506/B2505</f>
        <v>#DIV/0!</v>
      </c>
      <c r="J2506" s="104" t="e">
        <f>H2506/B2505</f>
        <v>#DIV/0!</v>
      </c>
    </row>
    <row r="2507" spans="1:10" ht="12.75" customHeight="1" x14ac:dyDescent="0.25">
      <c r="A2507" s="101"/>
      <c r="D2507" s="81" t="s">
        <v>23</v>
      </c>
      <c r="E2507" s="81">
        <f>E2505-E2506</f>
        <v>0</v>
      </c>
      <c r="F2507" s="81"/>
      <c r="G2507" s="82">
        <f>G2505-G2506</f>
        <v>0</v>
      </c>
      <c r="H2507" s="82">
        <f>H2505-H2506</f>
        <v>0</v>
      </c>
      <c r="I2507" s="82" t="e">
        <f>I2505-I2506</f>
        <v>#DIV/0!</v>
      </c>
      <c r="J2507" s="105" t="e">
        <f>J2505-J2506</f>
        <v>#DIV/0!</v>
      </c>
    </row>
    <row r="2508" spans="1:10" ht="12.75" customHeight="1" x14ac:dyDescent="0.25">
      <c r="A2508" s="101"/>
      <c r="D2508" s="81"/>
      <c r="E2508" s="81"/>
      <c r="F2508" s="81"/>
      <c r="G2508" s="82"/>
      <c r="H2508" s="83">
        <f>G2507+H2507</f>
        <v>0</v>
      </c>
      <c r="I2508" s="83"/>
      <c r="J2508" s="103"/>
    </row>
    <row r="2509" spans="1:10" ht="12.75" customHeight="1" x14ac:dyDescent="0.25">
      <c r="A2509" s="101"/>
      <c r="B2509" s="79"/>
      <c r="D2509" s="81"/>
      <c r="E2509" s="81"/>
      <c r="F2509" s="81"/>
      <c r="G2509" s="82"/>
      <c r="H2509" s="83"/>
      <c r="I2509" s="83"/>
      <c r="J2509" s="103"/>
    </row>
    <row r="2510" spans="1:10" ht="12.75" customHeight="1" x14ac:dyDescent="0.25">
      <c r="A2510" s="101">
        <v>12</v>
      </c>
      <c r="B2510" s="84" t="s">
        <v>20</v>
      </c>
      <c r="C2510" s="84" t="s">
        <v>21</v>
      </c>
      <c r="D2510" s="85" t="s">
        <v>22</v>
      </c>
      <c r="E2510" s="85" t="s">
        <v>23</v>
      </c>
      <c r="F2510" s="85"/>
      <c r="G2510" s="86" t="s">
        <v>24</v>
      </c>
      <c r="H2510" s="87" t="s">
        <v>25</v>
      </c>
      <c r="I2510" s="87" t="s">
        <v>26</v>
      </c>
      <c r="J2510" s="102"/>
    </row>
    <row r="2511" spans="1:10" ht="12.75" customHeight="1" x14ac:dyDescent="0.25">
      <c r="A2511" s="101"/>
      <c r="B2511" s="80">
        <f>Invoice!B3669</f>
        <v>0</v>
      </c>
      <c r="C2511" s="88">
        <f>Invoice!E3669</f>
        <v>0</v>
      </c>
      <c r="D2511" s="89">
        <f>Invoice!H3669</f>
        <v>0</v>
      </c>
      <c r="E2511" s="81">
        <f t="shared" si="145"/>
        <v>0</v>
      </c>
      <c r="F2511" s="81"/>
      <c r="G2511" s="82">
        <f t="shared" si="146"/>
        <v>0</v>
      </c>
      <c r="H2511" s="83">
        <f t="shared" si="147"/>
        <v>0</v>
      </c>
      <c r="I2511" s="83" t="e">
        <f t="shared" si="148"/>
        <v>#DIV/0!</v>
      </c>
      <c r="J2511" s="103" t="e">
        <f t="shared" si="149"/>
        <v>#DIV/0!</v>
      </c>
    </row>
    <row r="2512" spans="1:10" ht="12.75" customHeight="1" x14ac:dyDescent="0.25">
      <c r="A2512" s="101"/>
      <c r="D2512" s="81"/>
      <c r="E2512" s="81">
        <f>(E2511*Invoice!I3669)+((E2511-(E2511*Invoice!I3669))*Invoice!J3669)</f>
        <v>0</v>
      </c>
      <c r="F2512" s="81"/>
      <c r="G2512" s="90">
        <f>E2512/1.11</f>
        <v>0</v>
      </c>
      <c r="H2512" s="91">
        <f>G2512*11%</f>
        <v>0</v>
      </c>
      <c r="I2512" s="91" t="e">
        <f>G2512/B2511</f>
        <v>#DIV/0!</v>
      </c>
      <c r="J2512" s="104" t="e">
        <f>H2512/B2511</f>
        <v>#DIV/0!</v>
      </c>
    </row>
    <row r="2513" spans="1:10" ht="12.75" customHeight="1" x14ac:dyDescent="0.25">
      <c r="A2513" s="101"/>
      <c r="D2513" s="81" t="s">
        <v>23</v>
      </c>
      <c r="E2513" s="81">
        <f>E2511-E2512</f>
        <v>0</v>
      </c>
      <c r="F2513" s="81"/>
      <c r="G2513" s="82">
        <f>G2511-G2512</f>
        <v>0</v>
      </c>
      <c r="H2513" s="82">
        <f>H2511-H2512</f>
        <v>0</v>
      </c>
      <c r="I2513" s="82" t="e">
        <f>I2511-I2512</f>
        <v>#DIV/0!</v>
      </c>
      <c r="J2513" s="105" t="e">
        <f>J2511-J2512</f>
        <v>#DIV/0!</v>
      </c>
    </row>
    <row r="2514" spans="1:10" ht="12.75" customHeight="1" x14ac:dyDescent="0.25">
      <c r="A2514" s="101"/>
      <c r="D2514" s="81"/>
      <c r="E2514" s="81"/>
      <c r="F2514" s="81"/>
      <c r="G2514" s="82"/>
      <c r="H2514" s="83">
        <f>G2513+H2513</f>
        <v>0</v>
      </c>
      <c r="I2514" s="83"/>
      <c r="J2514" s="103"/>
    </row>
    <row r="2515" spans="1:10" ht="12.75" customHeight="1" x14ac:dyDescent="0.25">
      <c r="A2515" s="101"/>
      <c r="B2515" s="79"/>
      <c r="D2515" s="81"/>
      <c r="E2515" s="81"/>
      <c r="F2515" s="81"/>
      <c r="G2515" s="82"/>
      <c r="H2515" s="83"/>
      <c r="I2515" s="83"/>
      <c r="J2515" s="103"/>
    </row>
    <row r="2516" spans="1:10" ht="12.75" customHeight="1" x14ac:dyDescent="0.25">
      <c r="A2516" s="101">
        <v>13</v>
      </c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2"/>
    </row>
    <row r="2517" spans="1:10" ht="12.75" customHeight="1" x14ac:dyDescent="0.25">
      <c r="A2517" s="101"/>
      <c r="B2517" s="80">
        <f>Invoice!B3670</f>
        <v>0</v>
      </c>
      <c r="C2517" s="88">
        <f>Invoice!E3670</f>
        <v>0</v>
      </c>
      <c r="D2517" s="89">
        <f>Invoice!H3670</f>
        <v>0</v>
      </c>
      <c r="E2517" s="81">
        <f t="shared" si="145"/>
        <v>0</v>
      </c>
      <c r="F2517" s="81"/>
      <c r="G2517" s="82">
        <f t="shared" si="146"/>
        <v>0</v>
      </c>
      <c r="H2517" s="83">
        <f t="shared" si="147"/>
        <v>0</v>
      </c>
      <c r="I2517" s="83" t="e">
        <f t="shared" si="148"/>
        <v>#DIV/0!</v>
      </c>
      <c r="J2517" s="103" t="e">
        <f t="shared" si="149"/>
        <v>#DIV/0!</v>
      </c>
    </row>
    <row r="2518" spans="1:10" ht="12.75" customHeight="1" x14ac:dyDescent="0.25">
      <c r="A2518" s="101"/>
      <c r="D2518" s="81"/>
      <c r="E2518" s="81">
        <f>(E2517*Invoice!I3670)+((E2517-(E2517*Invoice!I3670))*Invoice!J3670)</f>
        <v>0</v>
      </c>
      <c r="F2518" s="81"/>
      <c r="G2518" s="90">
        <f>E2518/1.11</f>
        <v>0</v>
      </c>
      <c r="H2518" s="91">
        <f>G2518*11%</f>
        <v>0</v>
      </c>
      <c r="I2518" s="91" t="e">
        <f>G2518/B2517</f>
        <v>#DIV/0!</v>
      </c>
      <c r="J2518" s="104" t="e">
        <f>H2518/B2517</f>
        <v>#DIV/0!</v>
      </c>
    </row>
    <row r="2519" spans="1:10" ht="12.75" customHeight="1" x14ac:dyDescent="0.25">
      <c r="A2519" s="101"/>
      <c r="D2519" s="81" t="s">
        <v>23</v>
      </c>
      <c r="E2519" s="81">
        <f>E2517-E2518</f>
        <v>0</v>
      </c>
      <c r="F2519" s="81"/>
      <c r="G2519" s="82">
        <f>G2517-G2518</f>
        <v>0</v>
      </c>
      <c r="H2519" s="82">
        <f>H2517-H2518</f>
        <v>0</v>
      </c>
      <c r="I2519" s="82" t="e">
        <f>I2517-I2518</f>
        <v>#DIV/0!</v>
      </c>
      <c r="J2519" s="105" t="e">
        <f>J2517-J2518</f>
        <v>#DIV/0!</v>
      </c>
    </row>
    <row r="2520" spans="1:10" ht="12.75" customHeight="1" x14ac:dyDescent="0.25">
      <c r="A2520" s="101"/>
      <c r="D2520" s="81"/>
      <c r="E2520" s="81"/>
      <c r="F2520" s="81"/>
      <c r="G2520" s="82"/>
      <c r="H2520" s="83">
        <f>G2519+H2519</f>
        <v>0</v>
      </c>
      <c r="I2520" s="83"/>
      <c r="J2520" s="103"/>
    </row>
    <row r="2521" spans="1:10" ht="12.75" customHeight="1" x14ac:dyDescent="0.25">
      <c r="A2521" s="101"/>
      <c r="B2521" s="79"/>
      <c r="D2521" s="81"/>
      <c r="E2521" s="81"/>
      <c r="F2521" s="81"/>
      <c r="G2521" s="82"/>
      <c r="H2521" s="83"/>
      <c r="I2521" s="83"/>
      <c r="J2521" s="103"/>
    </row>
    <row r="2522" spans="1:10" ht="12.75" customHeight="1" x14ac:dyDescent="0.25">
      <c r="A2522" s="101">
        <v>14</v>
      </c>
      <c r="B2522" s="84" t="s">
        <v>20</v>
      </c>
      <c r="C2522" s="84" t="s">
        <v>21</v>
      </c>
      <c r="D2522" s="85" t="s">
        <v>22</v>
      </c>
      <c r="E2522" s="85" t="s">
        <v>23</v>
      </c>
      <c r="F2522" s="85"/>
      <c r="G2522" s="86" t="s">
        <v>24</v>
      </c>
      <c r="H2522" s="87" t="s">
        <v>25</v>
      </c>
      <c r="I2522" s="87" t="s">
        <v>26</v>
      </c>
      <c r="J2522" s="102"/>
    </row>
    <row r="2523" spans="1:10" ht="12.75" customHeight="1" x14ac:dyDescent="0.25">
      <c r="A2523" s="101"/>
      <c r="B2523" s="80">
        <f>Invoice!B3671</f>
        <v>0</v>
      </c>
      <c r="C2523" s="88">
        <f>Invoice!E3671</f>
        <v>0</v>
      </c>
      <c r="D2523" s="89">
        <f>Invoice!H3671</f>
        <v>0</v>
      </c>
      <c r="E2523" s="81">
        <f t="shared" si="145"/>
        <v>0</v>
      </c>
      <c r="F2523" s="81"/>
      <c r="G2523" s="82">
        <f t="shared" si="146"/>
        <v>0</v>
      </c>
      <c r="H2523" s="83">
        <f t="shared" si="147"/>
        <v>0</v>
      </c>
      <c r="I2523" s="83" t="e">
        <f t="shared" si="148"/>
        <v>#DIV/0!</v>
      </c>
      <c r="J2523" s="103" t="e">
        <f t="shared" si="149"/>
        <v>#DIV/0!</v>
      </c>
    </row>
    <row r="2524" spans="1:10" ht="12.75" customHeight="1" x14ac:dyDescent="0.25">
      <c r="A2524" s="101"/>
      <c r="D2524" s="81"/>
      <c r="E2524" s="81">
        <f>(E2523*Invoice!I3671)+((E2523-(E2523*Invoice!I3671))*Invoice!J3671)</f>
        <v>0</v>
      </c>
      <c r="F2524" s="81"/>
      <c r="G2524" s="90">
        <f>E2524/1.11</f>
        <v>0</v>
      </c>
      <c r="H2524" s="91">
        <f>G2524*11%</f>
        <v>0</v>
      </c>
      <c r="I2524" s="91" t="e">
        <f>G2524/B2523</f>
        <v>#DIV/0!</v>
      </c>
      <c r="J2524" s="104" t="e">
        <f>H2524/B2523</f>
        <v>#DIV/0!</v>
      </c>
    </row>
    <row r="2525" spans="1:10" ht="12.75" customHeight="1" x14ac:dyDescent="0.25">
      <c r="A2525" s="101"/>
      <c r="D2525" s="81" t="s">
        <v>23</v>
      </c>
      <c r="E2525" s="81">
        <f>E2523-E2524</f>
        <v>0</v>
      </c>
      <c r="F2525" s="81"/>
      <c r="G2525" s="82">
        <f>G2523-G2524</f>
        <v>0</v>
      </c>
      <c r="H2525" s="82">
        <f>H2523-H2524</f>
        <v>0</v>
      </c>
      <c r="I2525" s="82" t="e">
        <f>I2523-I2524</f>
        <v>#DIV/0!</v>
      </c>
      <c r="J2525" s="105" t="e">
        <f>J2523-J2524</f>
        <v>#DIV/0!</v>
      </c>
    </row>
    <row r="2526" spans="1:10" ht="12.75" customHeight="1" x14ac:dyDescent="0.25">
      <c r="A2526" s="101"/>
      <c r="D2526" s="81"/>
      <c r="E2526" s="81"/>
      <c r="F2526" s="81"/>
      <c r="G2526" s="82"/>
      <c r="H2526" s="83">
        <f>G2525+H2525</f>
        <v>0</v>
      </c>
      <c r="I2526" s="83"/>
      <c r="J2526" s="103"/>
    </row>
    <row r="2527" spans="1:10" ht="12.75" customHeight="1" x14ac:dyDescent="0.25">
      <c r="A2527" s="101"/>
      <c r="B2527" s="79"/>
      <c r="D2527" s="81"/>
      <c r="E2527" s="81"/>
      <c r="F2527" s="81"/>
      <c r="G2527" s="82"/>
      <c r="H2527" s="83"/>
      <c r="I2527" s="83"/>
      <c r="J2527" s="103"/>
    </row>
    <row r="2528" spans="1:10" ht="12.75" customHeight="1" x14ac:dyDescent="0.25">
      <c r="A2528" s="101">
        <v>15</v>
      </c>
      <c r="B2528" s="84" t="s">
        <v>20</v>
      </c>
      <c r="C2528" s="84" t="s">
        <v>21</v>
      </c>
      <c r="D2528" s="85" t="s">
        <v>22</v>
      </c>
      <c r="E2528" s="85" t="s">
        <v>23</v>
      </c>
      <c r="F2528" s="85"/>
      <c r="G2528" s="86" t="s">
        <v>24</v>
      </c>
      <c r="H2528" s="87" t="s">
        <v>25</v>
      </c>
      <c r="I2528" s="87" t="s">
        <v>26</v>
      </c>
      <c r="J2528" s="102"/>
    </row>
    <row r="2529" spans="1:10" ht="12.75" customHeight="1" x14ac:dyDescent="0.25">
      <c r="A2529" s="101"/>
      <c r="B2529" s="80">
        <f>Invoice!B3672</f>
        <v>0</v>
      </c>
      <c r="C2529" s="88">
        <f>Invoice!E3672</f>
        <v>0</v>
      </c>
      <c r="D2529" s="89">
        <f>Invoice!H3672</f>
        <v>0</v>
      </c>
      <c r="E2529" s="81">
        <f t="shared" si="145"/>
        <v>0</v>
      </c>
      <c r="F2529" s="81"/>
      <c r="G2529" s="82">
        <f t="shared" si="146"/>
        <v>0</v>
      </c>
      <c r="H2529" s="83">
        <f t="shared" si="147"/>
        <v>0</v>
      </c>
      <c r="I2529" s="83" t="e">
        <f t="shared" si="148"/>
        <v>#DIV/0!</v>
      </c>
      <c r="J2529" s="103" t="e">
        <f t="shared" si="149"/>
        <v>#DIV/0!</v>
      </c>
    </row>
    <row r="2530" spans="1:10" ht="12.75" customHeight="1" x14ac:dyDescent="0.25">
      <c r="A2530" s="101"/>
      <c r="D2530" s="81"/>
      <c r="E2530" s="81">
        <f>(E2529*Invoice!I3672)+((E2529-(E2529*Invoice!I3672))*Invoice!J3672)</f>
        <v>0</v>
      </c>
      <c r="F2530" s="81"/>
      <c r="G2530" s="90">
        <f>E2530/1.11</f>
        <v>0</v>
      </c>
      <c r="H2530" s="91">
        <f>G2530*11%</f>
        <v>0</v>
      </c>
      <c r="I2530" s="91" t="e">
        <f>G2530/B2529</f>
        <v>#DIV/0!</v>
      </c>
      <c r="J2530" s="104" t="e">
        <f>H2530/B2529</f>
        <v>#DIV/0!</v>
      </c>
    </row>
    <row r="2531" spans="1:10" ht="12.75" customHeight="1" x14ac:dyDescent="0.25">
      <c r="A2531" s="101"/>
      <c r="D2531" s="81" t="s">
        <v>23</v>
      </c>
      <c r="E2531" s="81">
        <f>E2529-E2530</f>
        <v>0</v>
      </c>
      <c r="F2531" s="81"/>
      <c r="G2531" s="82">
        <f>G2529-G2530</f>
        <v>0</v>
      </c>
      <c r="H2531" s="82">
        <f>H2529-H2530</f>
        <v>0</v>
      </c>
      <c r="I2531" s="82" t="e">
        <f>I2529-I2530</f>
        <v>#DIV/0!</v>
      </c>
      <c r="J2531" s="105" t="e">
        <f>J2529-J2530</f>
        <v>#DIV/0!</v>
      </c>
    </row>
    <row r="2532" spans="1:10" ht="12.75" customHeight="1" x14ac:dyDescent="0.25">
      <c r="A2532" s="101"/>
      <c r="D2532" s="81"/>
      <c r="E2532" s="81"/>
      <c r="F2532" s="81"/>
      <c r="G2532" s="82"/>
      <c r="H2532" s="83">
        <f>G2531+H2531</f>
        <v>0</v>
      </c>
      <c r="I2532" s="83"/>
      <c r="J2532" s="103"/>
    </row>
    <row r="2533" spans="1:10" ht="12.75" customHeight="1" x14ac:dyDescent="0.25">
      <c r="A2533" s="101"/>
      <c r="B2533" s="79"/>
      <c r="D2533" s="81"/>
      <c r="E2533" s="81"/>
      <c r="F2533" s="81"/>
      <c r="G2533" s="82"/>
      <c r="H2533" s="83"/>
      <c r="I2533" s="83"/>
      <c r="J2533" s="103"/>
    </row>
    <row r="2534" spans="1:10" ht="12.75" customHeight="1" x14ac:dyDescent="0.25">
      <c r="A2534" s="101">
        <v>16</v>
      </c>
      <c r="B2534" s="84" t="s">
        <v>20</v>
      </c>
      <c r="C2534" s="84" t="s">
        <v>21</v>
      </c>
      <c r="D2534" s="85" t="s">
        <v>22</v>
      </c>
      <c r="E2534" s="85" t="s">
        <v>23</v>
      </c>
      <c r="F2534" s="85"/>
      <c r="G2534" s="86" t="s">
        <v>24</v>
      </c>
      <c r="H2534" s="87" t="s">
        <v>25</v>
      </c>
      <c r="I2534" s="87" t="s">
        <v>26</v>
      </c>
      <c r="J2534" s="102"/>
    </row>
    <row r="2535" spans="1:10" ht="12.75" customHeight="1" x14ac:dyDescent="0.25">
      <c r="A2535" s="101"/>
      <c r="B2535" s="80">
        <f>Invoice!B3673</f>
        <v>0</v>
      </c>
      <c r="C2535" s="88">
        <f>Invoice!E3673</f>
        <v>0</v>
      </c>
      <c r="D2535" s="89">
        <f>Invoice!H3673</f>
        <v>0</v>
      </c>
      <c r="E2535" s="81">
        <f t="shared" si="145"/>
        <v>0</v>
      </c>
      <c r="F2535" s="81"/>
      <c r="G2535" s="82">
        <f t="shared" si="146"/>
        <v>0</v>
      </c>
      <c r="H2535" s="83">
        <f t="shared" si="147"/>
        <v>0</v>
      </c>
      <c r="I2535" s="83" t="e">
        <f t="shared" si="148"/>
        <v>#DIV/0!</v>
      </c>
      <c r="J2535" s="103" t="e">
        <f t="shared" si="149"/>
        <v>#DIV/0!</v>
      </c>
    </row>
    <row r="2536" spans="1:10" ht="12.75" customHeight="1" x14ac:dyDescent="0.25">
      <c r="A2536" s="101"/>
      <c r="D2536" s="81"/>
      <c r="E2536" s="81">
        <f>(E2535*Invoice!I3673)+((E2535-(E2535*Invoice!I3673))*Invoice!J3673)</f>
        <v>0</v>
      </c>
      <c r="F2536" s="81"/>
      <c r="G2536" s="90">
        <f>E2536/1.11</f>
        <v>0</v>
      </c>
      <c r="H2536" s="91">
        <f>G2536*11%</f>
        <v>0</v>
      </c>
      <c r="I2536" s="91" t="e">
        <f>G2536/B2535</f>
        <v>#DIV/0!</v>
      </c>
      <c r="J2536" s="104" t="e">
        <f>H2536/B2535</f>
        <v>#DIV/0!</v>
      </c>
    </row>
    <row r="2537" spans="1:10" ht="12.75" customHeight="1" x14ac:dyDescent="0.25">
      <c r="A2537" s="101"/>
      <c r="D2537" s="81" t="s">
        <v>23</v>
      </c>
      <c r="E2537" s="81">
        <f>E2535-E2536</f>
        <v>0</v>
      </c>
      <c r="F2537" s="81"/>
      <c r="G2537" s="82">
        <f>G2535-G2536</f>
        <v>0</v>
      </c>
      <c r="H2537" s="82">
        <f>H2535-H2536</f>
        <v>0</v>
      </c>
      <c r="I2537" s="82" t="e">
        <f>I2535-I2536</f>
        <v>#DIV/0!</v>
      </c>
      <c r="J2537" s="105" t="e">
        <f>J2535-J2536</f>
        <v>#DIV/0!</v>
      </c>
    </row>
    <row r="2538" spans="1:10" ht="12.75" customHeight="1" x14ac:dyDescent="0.25">
      <c r="A2538" s="101"/>
      <c r="D2538" s="81"/>
      <c r="E2538" s="81"/>
      <c r="F2538" s="81"/>
      <c r="G2538" s="82"/>
      <c r="H2538" s="83">
        <f>G2537+H2537</f>
        <v>0</v>
      </c>
      <c r="I2538" s="83"/>
      <c r="J2538" s="103"/>
    </row>
    <row r="2539" spans="1:10" ht="12.75" customHeight="1" x14ac:dyDescent="0.25">
      <c r="A2539" s="101"/>
      <c r="C2539" s="88"/>
      <c r="D2539" s="89"/>
      <c r="E2539" s="81"/>
      <c r="F2539" s="81"/>
      <c r="G2539" s="82"/>
      <c r="H2539" s="83"/>
      <c r="I2539" s="83"/>
      <c r="J2539" s="103"/>
    </row>
    <row r="2540" spans="1:10" ht="12.75" customHeight="1" x14ac:dyDescent="0.25">
      <c r="A2540" s="106"/>
      <c r="B2540" s="107"/>
      <c r="C2540" s="107"/>
      <c r="D2540" s="107"/>
      <c r="E2540" s="107"/>
      <c r="F2540" s="107"/>
      <c r="G2540" s="108">
        <f>G2447+G2453+G2459+G2465+G2471+G2477+G2483+G2489+G2495+G2501+G2507+G2513+G2519+G2525+G2531+G2537</f>
        <v>10897297.297297297</v>
      </c>
      <c r="H2540" s="108">
        <f>H2447+H2453+H2459+H2465+H2471+H2477+H2483+H2489+H2495+H2501+H2507+H2513+H2519+H2525+H2531+H2537</f>
        <v>1198702.7027027025</v>
      </c>
      <c r="I2540" s="107"/>
      <c r="J2540" s="109">
        <f>H2448+H2454+H2460+H2466+H2472+H2478+H2484+H2490+H2496+H2502+H2508+H2514+H2520+H2526+H2532+H2538</f>
        <v>12096000</v>
      </c>
    </row>
    <row r="2542" spans="1:10" ht="12.75" customHeight="1" x14ac:dyDescent="0.25">
      <c r="A2542" s="94" t="s">
        <v>1</v>
      </c>
      <c r="B2542" s="95">
        <f>Invoice!E3764</f>
        <v>23050034</v>
      </c>
      <c r="C2542" s="96"/>
      <c r="D2542" s="97"/>
      <c r="E2542" s="97"/>
      <c r="F2542" s="97"/>
      <c r="G2542" s="98"/>
      <c r="H2542" s="99"/>
      <c r="I2542" s="99"/>
      <c r="J2542" s="100"/>
    </row>
    <row r="2543" spans="1:10" ht="12.75" customHeight="1" x14ac:dyDescent="0.25">
      <c r="A2543" s="101">
        <v>1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Invoice!B3772</f>
        <v>0</v>
      </c>
      <c r="C2544" s="88">
        <f>Invoice!E3772</f>
        <v>0</v>
      </c>
      <c r="D2544" s="89">
        <f>Invoice!H3772</f>
        <v>0</v>
      </c>
      <c r="E2544" s="81">
        <f>D2544*B2544</f>
        <v>0</v>
      </c>
      <c r="F2544" s="81"/>
      <c r="G2544" s="82">
        <f>E2544/1.11</f>
        <v>0</v>
      </c>
      <c r="H2544" s="83">
        <f>G2544*11%</f>
        <v>0</v>
      </c>
      <c r="I2544" s="83" t="e">
        <f>G2544/B2544</f>
        <v>#DIV/0!</v>
      </c>
      <c r="J2544" s="103" t="e">
        <f>H2544/B2544</f>
        <v>#DIV/0!</v>
      </c>
    </row>
    <row r="2545" spans="1:10" ht="12.75" customHeight="1" x14ac:dyDescent="0.25">
      <c r="A2545" s="101"/>
      <c r="D2545" s="81"/>
      <c r="E2545" s="81">
        <f>(E2544*Invoice!I3772)+((E2544-(E2544*Invoice!I3772))*Invoice!J3772)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2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Invoice!B3773</f>
        <v>0</v>
      </c>
      <c r="C2550" s="88">
        <f>Invoice!E3773</f>
        <v>0</v>
      </c>
      <c r="D2550" s="89">
        <f>Invoice!H3773</f>
        <v>0</v>
      </c>
      <c r="E2550" s="81">
        <f t="shared" ref="E2550:E2634" si="150">D2550*B2550</f>
        <v>0</v>
      </c>
      <c r="F2550" s="81"/>
      <c r="G2550" s="82">
        <f t="shared" ref="G2550:G2634" si="151">E2550/1.11</f>
        <v>0</v>
      </c>
      <c r="H2550" s="83">
        <f t="shared" ref="H2550:H2634" si="152">G2550*11%</f>
        <v>0</v>
      </c>
      <c r="I2550" s="83" t="e">
        <f t="shared" ref="I2550:I2634" si="153">G2550/B2550</f>
        <v>#DIV/0!</v>
      </c>
      <c r="J2550" s="103" t="e">
        <f t="shared" ref="J2550:J2634" si="154">H2550/B2550</f>
        <v>#DIV/0!</v>
      </c>
    </row>
    <row r="2551" spans="1:10" ht="12.75" customHeight="1" x14ac:dyDescent="0.25">
      <c r="A2551" s="101"/>
      <c r="D2551" s="81"/>
      <c r="E2551" s="81">
        <f>(E2550*Invoice!I3773)+((E2550-(E2550*Invoice!I3773))*Invoice!J3773)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3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Invoice!B3774</f>
        <v>0</v>
      </c>
      <c r="C2556" s="88">
        <f>Invoice!E3774</f>
        <v>0</v>
      </c>
      <c r="D2556" s="89">
        <f>Invoice!H3774</f>
        <v>0</v>
      </c>
      <c r="E2556" s="81">
        <f t="shared" si="150"/>
        <v>0</v>
      </c>
      <c r="F2556" s="81"/>
      <c r="G2556" s="82">
        <f t="shared" si="151"/>
        <v>0</v>
      </c>
      <c r="H2556" s="83">
        <f t="shared" si="152"/>
        <v>0</v>
      </c>
      <c r="I2556" s="83" t="e">
        <f t="shared" si="153"/>
        <v>#DIV/0!</v>
      </c>
      <c r="J2556" s="103" t="e">
        <f t="shared" si="154"/>
        <v>#DIV/0!</v>
      </c>
    </row>
    <row r="2557" spans="1:10" ht="12.75" customHeight="1" x14ac:dyDescent="0.25">
      <c r="A2557" s="101"/>
      <c r="D2557" s="81"/>
      <c r="E2557" s="81">
        <f>(E2556*Invoice!I3774)+((E2556-(E2556*Invoice!I3774))*Invoice!J3774)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4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Invoice!B3775</f>
        <v>0</v>
      </c>
      <c r="C2562" s="88">
        <f>Invoice!E3775</f>
        <v>0</v>
      </c>
      <c r="D2562" s="89">
        <f>Invoice!H3775</f>
        <v>0</v>
      </c>
      <c r="E2562" s="81">
        <f t="shared" si="150"/>
        <v>0</v>
      </c>
      <c r="F2562" s="81"/>
      <c r="G2562" s="82">
        <f t="shared" si="151"/>
        <v>0</v>
      </c>
      <c r="H2562" s="83">
        <f t="shared" si="152"/>
        <v>0</v>
      </c>
      <c r="I2562" s="83" t="e">
        <f t="shared" si="153"/>
        <v>#DIV/0!</v>
      </c>
      <c r="J2562" s="103" t="e">
        <f t="shared" si="154"/>
        <v>#DIV/0!</v>
      </c>
    </row>
    <row r="2563" spans="1:10" ht="12.75" customHeight="1" x14ac:dyDescent="0.25">
      <c r="A2563" s="101"/>
      <c r="D2563" s="81"/>
      <c r="E2563" s="81">
        <f>(E2562*Invoice!I3775)+((E2562-(E2562*Invoice!I3775))*Invoice!J3775)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5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Invoice!B3776</f>
        <v>0</v>
      </c>
      <c r="C2568" s="88">
        <f>Invoice!E3776</f>
        <v>0</v>
      </c>
      <c r="D2568" s="89">
        <f>Invoice!H3776</f>
        <v>0</v>
      </c>
      <c r="E2568" s="81">
        <f t="shared" si="150"/>
        <v>0</v>
      </c>
      <c r="F2568" s="81"/>
      <c r="G2568" s="82">
        <f t="shared" si="151"/>
        <v>0</v>
      </c>
      <c r="H2568" s="83">
        <f t="shared" si="152"/>
        <v>0</v>
      </c>
      <c r="I2568" s="83" t="e">
        <f t="shared" si="153"/>
        <v>#DIV/0!</v>
      </c>
      <c r="J2568" s="103" t="e">
        <f t="shared" si="154"/>
        <v>#DIV/0!</v>
      </c>
    </row>
    <row r="2569" spans="1:10" ht="12.75" customHeight="1" x14ac:dyDescent="0.25">
      <c r="A2569" s="101"/>
      <c r="D2569" s="81"/>
      <c r="E2569" s="81">
        <f>(E2568*Invoice!I3776)+((E2568-(E2568*Invoice!I3776))*Invoice!J3776)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B2572" s="79"/>
      <c r="D2572" s="81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1">
        <v>6</v>
      </c>
      <c r="B2573" s="84" t="s">
        <v>20</v>
      </c>
      <c r="C2573" s="84" t="s">
        <v>21</v>
      </c>
      <c r="D2573" s="85" t="s">
        <v>22</v>
      </c>
      <c r="E2573" s="85" t="s">
        <v>23</v>
      </c>
      <c r="F2573" s="85"/>
      <c r="G2573" s="86" t="s">
        <v>24</v>
      </c>
      <c r="H2573" s="87" t="s">
        <v>25</v>
      </c>
      <c r="I2573" s="87" t="s">
        <v>26</v>
      </c>
      <c r="J2573" s="102"/>
    </row>
    <row r="2574" spans="1:10" ht="12.75" customHeight="1" x14ac:dyDescent="0.25">
      <c r="A2574" s="101"/>
      <c r="B2574" s="80">
        <f>Invoice!B3777</f>
        <v>0</v>
      </c>
      <c r="C2574" s="88">
        <f>Invoice!E3777</f>
        <v>0</v>
      </c>
      <c r="D2574" s="89">
        <f>Invoice!H3777</f>
        <v>0</v>
      </c>
      <c r="E2574" s="81">
        <f t="shared" si="150"/>
        <v>0</v>
      </c>
      <c r="F2574" s="81"/>
      <c r="G2574" s="82">
        <f t="shared" si="151"/>
        <v>0</v>
      </c>
      <c r="H2574" s="83">
        <f t="shared" si="152"/>
        <v>0</v>
      </c>
      <c r="I2574" s="83" t="e">
        <f t="shared" si="153"/>
        <v>#DIV/0!</v>
      </c>
      <c r="J2574" s="103" t="e">
        <f t="shared" si="154"/>
        <v>#DIV/0!</v>
      </c>
    </row>
    <row r="2575" spans="1:10" ht="12.75" customHeight="1" x14ac:dyDescent="0.25">
      <c r="A2575" s="101"/>
      <c r="D2575" s="81"/>
      <c r="E2575" s="81">
        <f>(E2574*Invoice!I3777)+((E2574-(E2574*Invoice!I3777))*Invoice!J3777)</f>
        <v>0</v>
      </c>
      <c r="F2575" s="81"/>
      <c r="G2575" s="90">
        <f>E2575/1.11</f>
        <v>0</v>
      </c>
      <c r="H2575" s="91">
        <f>G2575*11%</f>
        <v>0</v>
      </c>
      <c r="I2575" s="91" t="e">
        <f>G2575/B2574</f>
        <v>#DIV/0!</v>
      </c>
      <c r="J2575" s="104" t="e">
        <f>H2575/B2574</f>
        <v>#DIV/0!</v>
      </c>
    </row>
    <row r="2576" spans="1:10" ht="12.75" customHeight="1" x14ac:dyDescent="0.25">
      <c r="A2576" s="101"/>
      <c r="D2576" s="81" t="s">
        <v>23</v>
      </c>
      <c r="E2576" s="81">
        <f>E2574-E2575</f>
        <v>0</v>
      </c>
      <c r="F2576" s="81"/>
      <c r="G2576" s="82">
        <f>G2574-G2575</f>
        <v>0</v>
      </c>
      <c r="H2576" s="82">
        <f>H2574-H2575</f>
        <v>0</v>
      </c>
      <c r="I2576" s="82" t="e">
        <f>I2574-I2575</f>
        <v>#DIV/0!</v>
      </c>
      <c r="J2576" s="105" t="e">
        <f>J2574-J2575</f>
        <v>#DIV/0!</v>
      </c>
    </row>
    <row r="2577" spans="1:10" ht="12.75" customHeight="1" x14ac:dyDescent="0.25">
      <c r="A2577" s="101"/>
      <c r="D2577" s="81"/>
      <c r="E2577" s="81"/>
      <c r="F2577" s="81"/>
      <c r="G2577" s="82"/>
      <c r="H2577" s="83">
        <f>G2576+H2576</f>
        <v>0</v>
      </c>
      <c r="I2577" s="83"/>
      <c r="J2577" s="103"/>
    </row>
    <row r="2578" spans="1:10" ht="12.75" customHeight="1" x14ac:dyDescent="0.25">
      <c r="A2578" s="101"/>
      <c r="B2578" s="79"/>
      <c r="D2578" s="81"/>
      <c r="E2578" s="81"/>
      <c r="F2578" s="81"/>
      <c r="G2578" s="82"/>
      <c r="H2578" s="83"/>
      <c r="I2578" s="83"/>
      <c r="J2578" s="103"/>
    </row>
    <row r="2579" spans="1:10" ht="12.75" customHeight="1" x14ac:dyDescent="0.25">
      <c r="A2579" s="101">
        <v>7</v>
      </c>
      <c r="B2579" s="84" t="s">
        <v>20</v>
      </c>
      <c r="C2579" s="84" t="s">
        <v>21</v>
      </c>
      <c r="D2579" s="85" t="s">
        <v>22</v>
      </c>
      <c r="E2579" s="85" t="s">
        <v>23</v>
      </c>
      <c r="F2579" s="85"/>
      <c r="G2579" s="86" t="s">
        <v>24</v>
      </c>
      <c r="H2579" s="87" t="s">
        <v>25</v>
      </c>
      <c r="I2579" s="87" t="s">
        <v>26</v>
      </c>
      <c r="J2579" s="102"/>
    </row>
    <row r="2580" spans="1:10" ht="12.75" customHeight="1" x14ac:dyDescent="0.25">
      <c r="A2580" s="101"/>
      <c r="B2580" s="80">
        <f>Invoice!B3778</f>
        <v>0</v>
      </c>
      <c r="C2580" s="88">
        <f>Invoice!E3778</f>
        <v>0</v>
      </c>
      <c r="D2580" s="89">
        <f>Invoice!H3778</f>
        <v>0</v>
      </c>
      <c r="E2580" s="81">
        <f t="shared" si="150"/>
        <v>0</v>
      </c>
      <c r="F2580" s="81"/>
      <c r="G2580" s="82">
        <f t="shared" si="151"/>
        <v>0</v>
      </c>
      <c r="H2580" s="83">
        <f t="shared" si="152"/>
        <v>0</v>
      </c>
      <c r="I2580" s="83" t="e">
        <f t="shared" si="153"/>
        <v>#DIV/0!</v>
      </c>
      <c r="J2580" s="103" t="e">
        <f t="shared" si="154"/>
        <v>#DIV/0!</v>
      </c>
    </row>
    <row r="2581" spans="1:10" ht="12.75" customHeight="1" x14ac:dyDescent="0.25">
      <c r="A2581" s="101"/>
      <c r="D2581" s="81"/>
      <c r="E2581" s="81">
        <f>(E2580*Invoice!I3778)+((E2580-(E2580*Invoice!I3778))*Invoice!J3778)</f>
        <v>0</v>
      </c>
      <c r="F2581" s="81"/>
      <c r="G2581" s="90">
        <f>E2581/1.11</f>
        <v>0</v>
      </c>
      <c r="H2581" s="91">
        <f>G2581*11%</f>
        <v>0</v>
      </c>
      <c r="I2581" s="91" t="e">
        <f>G2581/B2580</f>
        <v>#DIV/0!</v>
      </c>
      <c r="J2581" s="104" t="e">
        <f>H2581/B2580</f>
        <v>#DIV/0!</v>
      </c>
    </row>
    <row r="2582" spans="1:10" ht="12.75" customHeight="1" x14ac:dyDescent="0.25">
      <c r="A2582" s="101"/>
      <c r="D2582" s="81" t="s">
        <v>23</v>
      </c>
      <c r="E2582" s="81">
        <f>E2580-E2581</f>
        <v>0</v>
      </c>
      <c r="F2582" s="81"/>
      <c r="G2582" s="82">
        <f>G2580-G2581</f>
        <v>0</v>
      </c>
      <c r="H2582" s="82">
        <f>H2580-H2581</f>
        <v>0</v>
      </c>
      <c r="I2582" s="82" t="e">
        <f>I2580-I2581</f>
        <v>#DIV/0!</v>
      </c>
      <c r="J2582" s="105" t="e">
        <f>J2580-J2581</f>
        <v>#DIV/0!</v>
      </c>
    </row>
    <row r="2583" spans="1:10" ht="12.75" customHeight="1" x14ac:dyDescent="0.25">
      <c r="A2583" s="101"/>
      <c r="D2583" s="81"/>
      <c r="E2583" s="81"/>
      <c r="F2583" s="81"/>
      <c r="G2583" s="82"/>
      <c r="H2583" s="83">
        <f>G2582+H2582</f>
        <v>0</v>
      </c>
      <c r="I2583" s="83"/>
      <c r="J2583" s="103"/>
    </row>
    <row r="2584" spans="1:10" ht="12.75" customHeight="1" x14ac:dyDescent="0.25">
      <c r="A2584" s="101"/>
      <c r="B2584" s="79"/>
      <c r="D2584" s="81"/>
      <c r="E2584" s="81"/>
      <c r="F2584" s="81"/>
      <c r="G2584" s="82"/>
      <c r="H2584" s="83"/>
      <c r="I2584" s="83"/>
      <c r="J2584" s="103"/>
    </row>
    <row r="2585" spans="1:10" ht="12.75" customHeight="1" x14ac:dyDescent="0.25">
      <c r="A2585" s="101">
        <v>8</v>
      </c>
      <c r="B2585" s="84" t="s">
        <v>20</v>
      </c>
      <c r="C2585" s="84" t="s">
        <v>21</v>
      </c>
      <c r="D2585" s="85" t="s">
        <v>22</v>
      </c>
      <c r="E2585" s="85" t="s">
        <v>23</v>
      </c>
      <c r="F2585" s="85"/>
      <c r="G2585" s="86" t="s">
        <v>24</v>
      </c>
      <c r="H2585" s="87" t="s">
        <v>25</v>
      </c>
      <c r="I2585" s="87" t="s">
        <v>26</v>
      </c>
      <c r="J2585" s="102"/>
    </row>
    <row r="2586" spans="1:10" ht="12.75" customHeight="1" x14ac:dyDescent="0.25">
      <c r="A2586" s="101"/>
      <c r="B2586" s="80">
        <f>Invoice!B3779</f>
        <v>0</v>
      </c>
      <c r="C2586" s="88">
        <f>Invoice!E3779</f>
        <v>0</v>
      </c>
      <c r="D2586" s="89">
        <f>Invoice!H3779</f>
        <v>0</v>
      </c>
      <c r="E2586" s="81">
        <f t="shared" si="150"/>
        <v>0</v>
      </c>
      <c r="F2586" s="81"/>
      <c r="G2586" s="82">
        <f t="shared" si="151"/>
        <v>0</v>
      </c>
      <c r="H2586" s="83">
        <f t="shared" si="152"/>
        <v>0</v>
      </c>
      <c r="I2586" s="83" t="e">
        <f t="shared" si="153"/>
        <v>#DIV/0!</v>
      </c>
      <c r="J2586" s="103" t="e">
        <f t="shared" si="154"/>
        <v>#DIV/0!</v>
      </c>
    </row>
    <row r="2587" spans="1:10" ht="12.75" customHeight="1" x14ac:dyDescent="0.25">
      <c r="A2587" s="101"/>
      <c r="D2587" s="81"/>
      <c r="E2587" s="81">
        <f>(E2586*Invoice!I3779)+((E2586-(E2586*Invoice!I3779))*Invoice!J3779)</f>
        <v>0</v>
      </c>
      <c r="F2587" s="81"/>
      <c r="G2587" s="90">
        <f>E2587/1.11</f>
        <v>0</v>
      </c>
      <c r="H2587" s="91">
        <f>G2587*11%</f>
        <v>0</v>
      </c>
      <c r="I2587" s="91" t="e">
        <f>G2587/B2586</f>
        <v>#DIV/0!</v>
      </c>
      <c r="J2587" s="104" t="e">
        <f>H2587/B2586</f>
        <v>#DIV/0!</v>
      </c>
    </row>
    <row r="2588" spans="1:10" ht="12.75" customHeight="1" x14ac:dyDescent="0.25">
      <c r="A2588" s="101"/>
      <c r="D2588" s="81" t="s">
        <v>23</v>
      </c>
      <c r="E2588" s="81">
        <f>E2586-E2587</f>
        <v>0</v>
      </c>
      <c r="F2588" s="81"/>
      <c r="G2588" s="82">
        <f>G2586-G2587</f>
        <v>0</v>
      </c>
      <c r="H2588" s="82">
        <f>H2586-H2587</f>
        <v>0</v>
      </c>
      <c r="I2588" s="82" t="e">
        <f>I2586-I2587</f>
        <v>#DIV/0!</v>
      </c>
      <c r="J2588" s="105" t="e">
        <f>J2586-J2587</f>
        <v>#DIV/0!</v>
      </c>
    </row>
    <row r="2589" spans="1:10" ht="12.75" customHeight="1" x14ac:dyDescent="0.25">
      <c r="A2589" s="101"/>
      <c r="D2589" s="81"/>
      <c r="E2589" s="81"/>
      <c r="F2589" s="81"/>
      <c r="G2589" s="82"/>
      <c r="H2589" s="83">
        <f>G2588+H2588</f>
        <v>0</v>
      </c>
      <c r="I2589" s="83"/>
      <c r="J2589" s="103"/>
    </row>
    <row r="2590" spans="1:10" ht="12.75" customHeight="1" x14ac:dyDescent="0.25">
      <c r="A2590" s="101"/>
      <c r="B2590" s="79"/>
      <c r="D2590" s="81"/>
      <c r="E2590" s="81"/>
      <c r="F2590" s="81"/>
      <c r="G2590" s="82"/>
      <c r="H2590" s="83"/>
      <c r="I2590" s="83"/>
      <c r="J2590" s="103"/>
    </row>
    <row r="2591" spans="1:10" ht="12.75" customHeight="1" x14ac:dyDescent="0.25">
      <c r="A2591" s="101">
        <v>9</v>
      </c>
      <c r="B2591" s="84" t="s">
        <v>20</v>
      </c>
      <c r="C2591" s="84" t="s">
        <v>21</v>
      </c>
      <c r="D2591" s="85" t="s">
        <v>22</v>
      </c>
      <c r="E2591" s="85" t="s">
        <v>23</v>
      </c>
      <c r="F2591" s="85"/>
      <c r="G2591" s="86" t="s">
        <v>24</v>
      </c>
      <c r="H2591" s="87" t="s">
        <v>25</v>
      </c>
      <c r="I2591" s="87" t="s">
        <v>26</v>
      </c>
      <c r="J2591" s="102"/>
    </row>
    <row r="2592" spans="1:10" ht="12.75" customHeight="1" x14ac:dyDescent="0.25">
      <c r="A2592" s="101"/>
      <c r="B2592" s="80">
        <f>Invoice!B3780</f>
        <v>0</v>
      </c>
      <c r="C2592" s="88">
        <f>Invoice!E3780</f>
        <v>0</v>
      </c>
      <c r="D2592" s="89">
        <f>Invoice!H3780</f>
        <v>0</v>
      </c>
      <c r="E2592" s="81">
        <f t="shared" si="150"/>
        <v>0</v>
      </c>
      <c r="F2592" s="81"/>
      <c r="G2592" s="82">
        <f t="shared" si="151"/>
        <v>0</v>
      </c>
      <c r="H2592" s="83">
        <f t="shared" si="152"/>
        <v>0</v>
      </c>
      <c r="I2592" s="83" t="e">
        <f t="shared" si="153"/>
        <v>#DIV/0!</v>
      </c>
      <c r="J2592" s="103" t="e">
        <f t="shared" si="154"/>
        <v>#DIV/0!</v>
      </c>
    </row>
    <row r="2593" spans="1:10" ht="12.75" customHeight="1" x14ac:dyDescent="0.25">
      <c r="A2593" s="101"/>
      <c r="D2593" s="81"/>
      <c r="E2593" s="81">
        <f>(E2592*Invoice!I3780)+((E2592-(E2592*Invoice!I3780))*Invoice!J3780)</f>
        <v>0</v>
      </c>
      <c r="F2593" s="81"/>
      <c r="G2593" s="90">
        <f>E2593/1.11</f>
        <v>0</v>
      </c>
      <c r="H2593" s="91">
        <f>G2593*11%</f>
        <v>0</v>
      </c>
      <c r="I2593" s="91" t="e">
        <f>G2593/B2592</f>
        <v>#DIV/0!</v>
      </c>
      <c r="J2593" s="104" t="e">
        <f>H2593/B2592</f>
        <v>#DIV/0!</v>
      </c>
    </row>
    <row r="2594" spans="1:10" ht="12.75" customHeight="1" x14ac:dyDescent="0.25">
      <c r="A2594" s="101"/>
      <c r="D2594" s="81" t="s">
        <v>23</v>
      </c>
      <c r="E2594" s="81">
        <f>E2592-E2593</f>
        <v>0</v>
      </c>
      <c r="F2594" s="81"/>
      <c r="G2594" s="82">
        <f>G2592-G2593</f>
        <v>0</v>
      </c>
      <c r="H2594" s="82">
        <f>H2592-H2593</f>
        <v>0</v>
      </c>
      <c r="I2594" s="82" t="e">
        <f>I2592-I2593</f>
        <v>#DIV/0!</v>
      </c>
      <c r="J2594" s="105" t="e">
        <f>J2592-J2593</f>
        <v>#DIV/0!</v>
      </c>
    </row>
    <row r="2595" spans="1:10" ht="12.75" customHeight="1" x14ac:dyDescent="0.25">
      <c r="A2595" s="101"/>
      <c r="D2595" s="81"/>
      <c r="E2595" s="81"/>
      <c r="F2595" s="81"/>
      <c r="G2595" s="82"/>
      <c r="H2595" s="83">
        <f>G2594+H2594</f>
        <v>0</v>
      </c>
      <c r="I2595" s="83"/>
      <c r="J2595" s="103"/>
    </row>
    <row r="2596" spans="1:10" ht="12.75" customHeight="1" x14ac:dyDescent="0.25">
      <c r="A2596" s="101"/>
      <c r="B2596" s="79"/>
      <c r="D2596" s="81"/>
      <c r="E2596" s="81"/>
      <c r="F2596" s="81"/>
      <c r="G2596" s="82"/>
      <c r="H2596" s="83"/>
      <c r="I2596" s="83"/>
      <c r="J2596" s="103"/>
    </row>
    <row r="2597" spans="1:10" ht="12.75" customHeight="1" x14ac:dyDescent="0.25">
      <c r="A2597" s="101">
        <v>10</v>
      </c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2"/>
    </row>
    <row r="2598" spans="1:10" ht="12.75" customHeight="1" x14ac:dyDescent="0.25">
      <c r="A2598" s="101"/>
      <c r="B2598" s="80">
        <f>Invoice!B3781</f>
        <v>0</v>
      </c>
      <c r="C2598" s="88">
        <f>Invoice!E3781</f>
        <v>0</v>
      </c>
      <c r="D2598" s="89">
        <f>Invoice!H3781</f>
        <v>0</v>
      </c>
      <c r="E2598" s="81">
        <f t="shared" si="150"/>
        <v>0</v>
      </c>
      <c r="F2598" s="81"/>
      <c r="G2598" s="82">
        <f t="shared" si="151"/>
        <v>0</v>
      </c>
      <c r="H2598" s="83">
        <f t="shared" si="152"/>
        <v>0</v>
      </c>
      <c r="I2598" s="83" t="e">
        <f t="shared" si="153"/>
        <v>#DIV/0!</v>
      </c>
      <c r="J2598" s="103" t="e">
        <f t="shared" si="154"/>
        <v>#DIV/0!</v>
      </c>
    </row>
    <row r="2599" spans="1:10" ht="12.75" customHeight="1" x14ac:dyDescent="0.25">
      <c r="A2599" s="101"/>
      <c r="D2599" s="81"/>
      <c r="E2599" s="81">
        <f>(E2598*Invoice!I3781)+((E2598-(E2598*Invoice!I3781))*Invoice!J3781)</f>
        <v>0</v>
      </c>
      <c r="F2599" s="81"/>
      <c r="G2599" s="90">
        <f>E2599/1.11</f>
        <v>0</v>
      </c>
      <c r="H2599" s="91">
        <f>G2599*11%</f>
        <v>0</v>
      </c>
      <c r="I2599" s="91" t="e">
        <f>G2599/B2598</f>
        <v>#DIV/0!</v>
      </c>
      <c r="J2599" s="104" t="e">
        <f>H2599/B2598</f>
        <v>#DIV/0!</v>
      </c>
    </row>
    <row r="2600" spans="1:10" ht="12.75" customHeight="1" x14ac:dyDescent="0.25">
      <c r="A2600" s="101"/>
      <c r="D2600" s="81" t="s">
        <v>23</v>
      </c>
      <c r="E2600" s="81">
        <f>E2598-E2599</f>
        <v>0</v>
      </c>
      <c r="F2600" s="81"/>
      <c r="G2600" s="82">
        <f>G2598-G2599</f>
        <v>0</v>
      </c>
      <c r="H2600" s="82">
        <f>H2598-H2599</f>
        <v>0</v>
      </c>
      <c r="I2600" s="82" t="e">
        <f>I2598-I2599</f>
        <v>#DIV/0!</v>
      </c>
      <c r="J2600" s="105" t="e">
        <f>J2598-J2599</f>
        <v>#DIV/0!</v>
      </c>
    </row>
    <row r="2601" spans="1:10" ht="12.75" customHeight="1" x14ac:dyDescent="0.25">
      <c r="A2601" s="101"/>
      <c r="D2601" s="81"/>
      <c r="E2601" s="81"/>
      <c r="F2601" s="81"/>
      <c r="G2601" s="82"/>
      <c r="H2601" s="83">
        <f>G2600+H2600</f>
        <v>0</v>
      </c>
      <c r="I2601" s="83"/>
      <c r="J2601" s="103"/>
    </row>
    <row r="2602" spans="1:10" ht="12.75" customHeight="1" x14ac:dyDescent="0.25">
      <c r="A2602" s="101"/>
      <c r="B2602" s="79"/>
      <c r="D2602" s="81"/>
      <c r="E2602" s="81"/>
      <c r="F2602" s="81"/>
      <c r="G2602" s="82"/>
      <c r="H2602" s="83"/>
      <c r="I2602" s="83"/>
      <c r="J2602" s="103"/>
    </row>
    <row r="2603" spans="1:10" ht="12.75" customHeight="1" x14ac:dyDescent="0.25">
      <c r="A2603" s="101">
        <v>11</v>
      </c>
      <c r="B2603" s="84" t="s">
        <v>20</v>
      </c>
      <c r="C2603" s="84" t="s">
        <v>21</v>
      </c>
      <c r="D2603" s="85" t="s">
        <v>22</v>
      </c>
      <c r="E2603" s="85" t="s">
        <v>23</v>
      </c>
      <c r="F2603" s="85"/>
      <c r="G2603" s="86" t="s">
        <v>24</v>
      </c>
      <c r="H2603" s="87" t="s">
        <v>25</v>
      </c>
      <c r="I2603" s="87" t="s">
        <v>26</v>
      </c>
      <c r="J2603" s="102"/>
    </row>
    <row r="2604" spans="1:10" ht="12.75" customHeight="1" x14ac:dyDescent="0.25">
      <c r="A2604" s="101"/>
      <c r="B2604" s="80">
        <f>Invoice!B3782</f>
        <v>0</v>
      </c>
      <c r="C2604" s="88">
        <f>Invoice!E3782</f>
        <v>0</v>
      </c>
      <c r="D2604" s="89">
        <f>Invoice!H3782</f>
        <v>0</v>
      </c>
      <c r="E2604" s="81">
        <f t="shared" si="150"/>
        <v>0</v>
      </c>
      <c r="F2604" s="81"/>
      <c r="G2604" s="82">
        <f t="shared" si="151"/>
        <v>0</v>
      </c>
      <c r="H2604" s="83">
        <f t="shared" si="152"/>
        <v>0</v>
      </c>
      <c r="I2604" s="83" t="e">
        <f t="shared" si="153"/>
        <v>#DIV/0!</v>
      </c>
      <c r="J2604" s="103" t="e">
        <f t="shared" si="154"/>
        <v>#DIV/0!</v>
      </c>
    </row>
    <row r="2605" spans="1:10" ht="12.75" customHeight="1" x14ac:dyDescent="0.25">
      <c r="A2605" s="101"/>
      <c r="D2605" s="81"/>
      <c r="E2605" s="81">
        <f>(E2604*Invoice!I3782)+((E2604-(E2604*Invoice!I3782))*Invoice!J3782)</f>
        <v>0</v>
      </c>
      <c r="F2605" s="81"/>
      <c r="G2605" s="90">
        <f>E2605/1.11</f>
        <v>0</v>
      </c>
      <c r="H2605" s="91">
        <f>G2605*11%</f>
        <v>0</v>
      </c>
      <c r="I2605" s="91" t="e">
        <f>G2605/B2604</f>
        <v>#DIV/0!</v>
      </c>
      <c r="J2605" s="104" t="e">
        <f>H2605/B2604</f>
        <v>#DIV/0!</v>
      </c>
    </row>
    <row r="2606" spans="1:10" ht="12.75" customHeight="1" x14ac:dyDescent="0.25">
      <c r="A2606" s="101"/>
      <c r="D2606" s="81" t="s">
        <v>23</v>
      </c>
      <c r="E2606" s="81">
        <f>E2604-E2605</f>
        <v>0</v>
      </c>
      <c r="F2606" s="81"/>
      <c r="G2606" s="82">
        <f>G2604-G2605</f>
        <v>0</v>
      </c>
      <c r="H2606" s="82">
        <f>H2604-H2605</f>
        <v>0</v>
      </c>
      <c r="I2606" s="82" t="e">
        <f>I2604-I2605</f>
        <v>#DIV/0!</v>
      </c>
      <c r="J2606" s="105" t="e">
        <f>J2604-J2605</f>
        <v>#DIV/0!</v>
      </c>
    </row>
    <row r="2607" spans="1:10" ht="12.75" customHeight="1" x14ac:dyDescent="0.25">
      <c r="A2607" s="101"/>
      <c r="D2607" s="81"/>
      <c r="E2607" s="81"/>
      <c r="F2607" s="81"/>
      <c r="G2607" s="82"/>
      <c r="H2607" s="83">
        <f>G2606+H2606</f>
        <v>0</v>
      </c>
      <c r="I2607" s="83"/>
      <c r="J2607" s="103"/>
    </row>
    <row r="2608" spans="1:10" ht="12.75" customHeight="1" x14ac:dyDescent="0.25">
      <c r="A2608" s="101"/>
      <c r="B2608" s="79"/>
      <c r="D2608" s="81"/>
      <c r="E2608" s="81"/>
      <c r="F2608" s="81"/>
      <c r="G2608" s="82"/>
      <c r="H2608" s="83"/>
      <c r="I2608" s="83"/>
      <c r="J2608" s="103"/>
    </row>
    <row r="2609" spans="1:10" ht="12.75" customHeight="1" x14ac:dyDescent="0.25">
      <c r="A2609" s="101">
        <v>12</v>
      </c>
      <c r="B2609" s="84" t="s">
        <v>20</v>
      </c>
      <c r="C2609" s="84" t="s">
        <v>21</v>
      </c>
      <c r="D2609" s="85" t="s">
        <v>22</v>
      </c>
      <c r="E2609" s="85" t="s">
        <v>23</v>
      </c>
      <c r="F2609" s="85"/>
      <c r="G2609" s="86" t="s">
        <v>24</v>
      </c>
      <c r="H2609" s="87" t="s">
        <v>25</v>
      </c>
      <c r="I2609" s="87" t="s">
        <v>26</v>
      </c>
      <c r="J2609" s="102"/>
    </row>
    <row r="2610" spans="1:10" ht="12.75" customHeight="1" x14ac:dyDescent="0.25">
      <c r="A2610" s="101"/>
      <c r="B2610" s="80">
        <f>Invoice!B3783</f>
        <v>0</v>
      </c>
      <c r="C2610" s="88">
        <f>Invoice!E3783</f>
        <v>0</v>
      </c>
      <c r="D2610" s="89">
        <f>Invoice!H3783</f>
        <v>0</v>
      </c>
      <c r="E2610" s="81">
        <f t="shared" si="150"/>
        <v>0</v>
      </c>
      <c r="F2610" s="81"/>
      <c r="G2610" s="82">
        <f t="shared" si="151"/>
        <v>0</v>
      </c>
      <c r="H2610" s="83">
        <f t="shared" si="152"/>
        <v>0</v>
      </c>
      <c r="I2610" s="83" t="e">
        <f t="shared" si="153"/>
        <v>#DIV/0!</v>
      </c>
      <c r="J2610" s="103" t="e">
        <f t="shared" si="154"/>
        <v>#DIV/0!</v>
      </c>
    </row>
    <row r="2611" spans="1:10" ht="12.75" customHeight="1" x14ac:dyDescent="0.25">
      <c r="A2611" s="101"/>
      <c r="D2611" s="81"/>
      <c r="E2611" s="81">
        <f>(E2610*Invoice!I3783)+((E2610-(E2610*Invoice!I3783))*Invoice!J3783)</f>
        <v>0</v>
      </c>
      <c r="F2611" s="81"/>
      <c r="G2611" s="90">
        <f>E2611/1.11</f>
        <v>0</v>
      </c>
      <c r="H2611" s="91">
        <f>G2611*11%</f>
        <v>0</v>
      </c>
      <c r="I2611" s="91" t="e">
        <f>G2611/B2610</f>
        <v>#DIV/0!</v>
      </c>
      <c r="J2611" s="104" t="e">
        <f>H2611/B2610</f>
        <v>#DIV/0!</v>
      </c>
    </row>
    <row r="2612" spans="1:10" ht="12.75" customHeight="1" x14ac:dyDescent="0.25">
      <c r="A2612" s="101"/>
      <c r="D2612" s="81" t="s">
        <v>23</v>
      </c>
      <c r="E2612" s="81">
        <f>E2610-E2611</f>
        <v>0</v>
      </c>
      <c r="F2612" s="81"/>
      <c r="G2612" s="82">
        <f>G2610-G2611</f>
        <v>0</v>
      </c>
      <c r="H2612" s="82">
        <f>H2610-H2611</f>
        <v>0</v>
      </c>
      <c r="I2612" s="82" t="e">
        <f>I2610-I2611</f>
        <v>#DIV/0!</v>
      </c>
      <c r="J2612" s="105" t="e">
        <f>J2610-J2611</f>
        <v>#DIV/0!</v>
      </c>
    </row>
    <row r="2613" spans="1:10" ht="12.75" customHeight="1" x14ac:dyDescent="0.25">
      <c r="A2613" s="101"/>
      <c r="D2613" s="81"/>
      <c r="E2613" s="81"/>
      <c r="F2613" s="81"/>
      <c r="G2613" s="82"/>
      <c r="H2613" s="83">
        <f>G2612+H2612</f>
        <v>0</v>
      </c>
      <c r="I2613" s="83"/>
      <c r="J2613" s="103"/>
    </row>
    <row r="2614" spans="1:10" ht="12.75" customHeight="1" x14ac:dyDescent="0.25">
      <c r="A2614" s="101"/>
      <c r="B2614" s="79"/>
      <c r="D2614" s="81"/>
      <c r="E2614" s="81"/>
      <c r="F2614" s="81"/>
      <c r="G2614" s="82"/>
      <c r="H2614" s="83"/>
      <c r="I2614" s="83"/>
      <c r="J2614" s="103"/>
    </row>
    <row r="2615" spans="1:10" ht="12.75" customHeight="1" x14ac:dyDescent="0.25">
      <c r="A2615" s="101">
        <v>13</v>
      </c>
      <c r="B2615" s="84" t="s">
        <v>20</v>
      </c>
      <c r="C2615" s="84" t="s">
        <v>21</v>
      </c>
      <c r="D2615" s="85" t="s">
        <v>22</v>
      </c>
      <c r="E2615" s="85" t="s">
        <v>23</v>
      </c>
      <c r="F2615" s="85"/>
      <c r="G2615" s="86" t="s">
        <v>24</v>
      </c>
      <c r="H2615" s="87" t="s">
        <v>25</v>
      </c>
      <c r="I2615" s="87" t="s">
        <v>26</v>
      </c>
      <c r="J2615" s="102"/>
    </row>
    <row r="2616" spans="1:10" ht="12.75" customHeight="1" x14ac:dyDescent="0.25">
      <c r="A2616" s="101"/>
      <c r="B2616" s="80">
        <f>Invoice!B3784</f>
        <v>0</v>
      </c>
      <c r="C2616" s="88">
        <f>Invoice!E3784</f>
        <v>0</v>
      </c>
      <c r="D2616" s="89">
        <f>Invoice!H3784</f>
        <v>0</v>
      </c>
      <c r="E2616" s="81">
        <f t="shared" si="150"/>
        <v>0</v>
      </c>
      <c r="F2616" s="81"/>
      <c r="G2616" s="82">
        <f t="shared" si="151"/>
        <v>0</v>
      </c>
      <c r="H2616" s="83">
        <f t="shared" si="152"/>
        <v>0</v>
      </c>
      <c r="I2616" s="83" t="e">
        <f t="shared" si="153"/>
        <v>#DIV/0!</v>
      </c>
      <c r="J2616" s="103" t="e">
        <f t="shared" si="154"/>
        <v>#DIV/0!</v>
      </c>
    </row>
    <row r="2617" spans="1:10" ht="12.75" customHeight="1" x14ac:dyDescent="0.25">
      <c r="A2617" s="101"/>
      <c r="D2617" s="81"/>
      <c r="E2617" s="81">
        <f>(E2616*Invoice!I3784)+((E2616-(E2616*Invoice!I3784))*Invoice!J3784)</f>
        <v>0</v>
      </c>
      <c r="F2617" s="81"/>
      <c r="G2617" s="90">
        <f>E2617/1.11</f>
        <v>0</v>
      </c>
      <c r="H2617" s="91">
        <f>G2617*11%</f>
        <v>0</v>
      </c>
      <c r="I2617" s="91" t="e">
        <f>G2617/B2616</f>
        <v>#DIV/0!</v>
      </c>
      <c r="J2617" s="104" t="e">
        <f>H2617/B2616</f>
        <v>#DIV/0!</v>
      </c>
    </row>
    <row r="2618" spans="1:10" ht="12.75" customHeight="1" x14ac:dyDescent="0.25">
      <c r="A2618" s="101"/>
      <c r="D2618" s="81" t="s">
        <v>23</v>
      </c>
      <c r="E2618" s="81">
        <f>E2616-E2617</f>
        <v>0</v>
      </c>
      <c r="F2618" s="81"/>
      <c r="G2618" s="82">
        <f>G2616-G2617</f>
        <v>0</v>
      </c>
      <c r="H2618" s="82">
        <f>H2616-H2617</f>
        <v>0</v>
      </c>
      <c r="I2618" s="82" t="e">
        <f>I2616-I2617</f>
        <v>#DIV/0!</v>
      </c>
      <c r="J2618" s="105" t="e">
        <f>J2616-J2617</f>
        <v>#DIV/0!</v>
      </c>
    </row>
    <row r="2619" spans="1:10" ht="12.75" customHeight="1" x14ac:dyDescent="0.25">
      <c r="A2619" s="101"/>
      <c r="D2619" s="81"/>
      <c r="E2619" s="81"/>
      <c r="F2619" s="81"/>
      <c r="G2619" s="82"/>
      <c r="H2619" s="83">
        <f>G2618+H2618</f>
        <v>0</v>
      </c>
      <c r="I2619" s="83"/>
      <c r="J2619" s="103"/>
    </row>
    <row r="2620" spans="1:10" ht="12.75" customHeight="1" x14ac:dyDescent="0.25">
      <c r="A2620" s="101"/>
      <c r="B2620" s="79"/>
      <c r="D2620" s="81"/>
      <c r="E2620" s="81"/>
      <c r="F2620" s="81"/>
      <c r="G2620" s="82"/>
      <c r="H2620" s="83"/>
      <c r="I2620" s="83"/>
      <c r="J2620" s="103"/>
    </row>
    <row r="2621" spans="1:10" ht="12.75" customHeight="1" x14ac:dyDescent="0.25">
      <c r="A2621" s="101">
        <v>14</v>
      </c>
      <c r="B2621" s="84" t="s">
        <v>20</v>
      </c>
      <c r="C2621" s="84" t="s">
        <v>21</v>
      </c>
      <c r="D2621" s="85" t="s">
        <v>22</v>
      </c>
      <c r="E2621" s="85" t="s">
        <v>23</v>
      </c>
      <c r="F2621" s="85"/>
      <c r="G2621" s="86" t="s">
        <v>24</v>
      </c>
      <c r="H2621" s="87" t="s">
        <v>25</v>
      </c>
      <c r="I2621" s="87" t="s">
        <v>26</v>
      </c>
      <c r="J2621" s="102"/>
    </row>
    <row r="2622" spans="1:10" ht="12.75" customHeight="1" x14ac:dyDescent="0.25">
      <c r="A2622" s="101"/>
      <c r="B2622" s="80">
        <f>Invoice!B3785</f>
        <v>0</v>
      </c>
      <c r="C2622" s="88">
        <f>Invoice!E3785</f>
        <v>0</v>
      </c>
      <c r="D2622" s="89">
        <f>Invoice!H3785</f>
        <v>0</v>
      </c>
      <c r="E2622" s="81">
        <f t="shared" si="150"/>
        <v>0</v>
      </c>
      <c r="F2622" s="81"/>
      <c r="G2622" s="82">
        <f t="shared" si="151"/>
        <v>0</v>
      </c>
      <c r="H2622" s="83">
        <f t="shared" si="152"/>
        <v>0</v>
      </c>
      <c r="I2622" s="83" t="e">
        <f t="shared" si="153"/>
        <v>#DIV/0!</v>
      </c>
      <c r="J2622" s="103" t="e">
        <f t="shared" si="154"/>
        <v>#DIV/0!</v>
      </c>
    </row>
    <row r="2623" spans="1:10" ht="12.75" customHeight="1" x14ac:dyDescent="0.25">
      <c r="A2623" s="101"/>
      <c r="D2623" s="81"/>
      <c r="E2623" s="81">
        <f>(E2622*Invoice!I3785)+((E2622-(E2622*Invoice!I3785))*Invoice!J3785)</f>
        <v>0</v>
      </c>
      <c r="F2623" s="81"/>
      <c r="G2623" s="90">
        <f>E2623/1.11</f>
        <v>0</v>
      </c>
      <c r="H2623" s="91">
        <f>G2623*11%</f>
        <v>0</v>
      </c>
      <c r="I2623" s="91" t="e">
        <f>G2623/B2622</f>
        <v>#DIV/0!</v>
      </c>
      <c r="J2623" s="104" t="e">
        <f>H2623/B2622</f>
        <v>#DIV/0!</v>
      </c>
    </row>
    <row r="2624" spans="1:10" ht="12.75" customHeight="1" x14ac:dyDescent="0.25">
      <c r="A2624" s="101"/>
      <c r="D2624" s="81" t="s">
        <v>23</v>
      </c>
      <c r="E2624" s="81">
        <f>E2622-E2623</f>
        <v>0</v>
      </c>
      <c r="F2624" s="81"/>
      <c r="G2624" s="82">
        <f>G2622-G2623</f>
        <v>0</v>
      </c>
      <c r="H2624" s="82">
        <f>H2622-H2623</f>
        <v>0</v>
      </c>
      <c r="I2624" s="82" t="e">
        <f>I2622-I2623</f>
        <v>#DIV/0!</v>
      </c>
      <c r="J2624" s="105" t="e">
        <f>J2622-J2623</f>
        <v>#DIV/0!</v>
      </c>
    </row>
    <row r="2625" spans="1:10" ht="12.75" customHeight="1" x14ac:dyDescent="0.25">
      <c r="A2625" s="101"/>
      <c r="D2625" s="81"/>
      <c r="E2625" s="81"/>
      <c r="F2625" s="81"/>
      <c r="G2625" s="82"/>
      <c r="H2625" s="83">
        <f>G2624+H2624</f>
        <v>0</v>
      </c>
      <c r="I2625" s="83"/>
      <c r="J2625" s="103"/>
    </row>
    <row r="2626" spans="1:10" ht="12.75" customHeight="1" x14ac:dyDescent="0.25">
      <c r="A2626" s="101"/>
      <c r="B2626" s="79"/>
      <c r="D2626" s="81"/>
      <c r="E2626" s="81"/>
      <c r="F2626" s="81"/>
      <c r="G2626" s="82"/>
      <c r="H2626" s="83"/>
      <c r="I2626" s="83"/>
      <c r="J2626" s="103"/>
    </row>
    <row r="2627" spans="1:10" ht="12.75" customHeight="1" x14ac:dyDescent="0.25">
      <c r="A2627" s="101">
        <v>15</v>
      </c>
      <c r="B2627" s="84" t="s">
        <v>20</v>
      </c>
      <c r="C2627" s="84" t="s">
        <v>21</v>
      </c>
      <c r="D2627" s="85" t="s">
        <v>22</v>
      </c>
      <c r="E2627" s="85" t="s">
        <v>23</v>
      </c>
      <c r="F2627" s="85"/>
      <c r="G2627" s="86" t="s">
        <v>24</v>
      </c>
      <c r="H2627" s="87" t="s">
        <v>25</v>
      </c>
      <c r="I2627" s="87" t="s">
        <v>26</v>
      </c>
      <c r="J2627" s="102"/>
    </row>
    <row r="2628" spans="1:10" ht="12.75" customHeight="1" x14ac:dyDescent="0.25">
      <c r="A2628" s="101"/>
      <c r="B2628" s="80">
        <f>Invoice!B3786</f>
        <v>0</v>
      </c>
      <c r="C2628" s="88">
        <f>Invoice!E3786</f>
        <v>0</v>
      </c>
      <c r="D2628" s="89">
        <f>Invoice!H3786</f>
        <v>0</v>
      </c>
      <c r="E2628" s="81">
        <f t="shared" si="150"/>
        <v>0</v>
      </c>
      <c r="F2628" s="81"/>
      <c r="G2628" s="82">
        <f t="shared" si="151"/>
        <v>0</v>
      </c>
      <c r="H2628" s="83">
        <f t="shared" si="152"/>
        <v>0</v>
      </c>
      <c r="I2628" s="83" t="e">
        <f t="shared" si="153"/>
        <v>#DIV/0!</v>
      </c>
      <c r="J2628" s="103" t="e">
        <f t="shared" si="154"/>
        <v>#DIV/0!</v>
      </c>
    </row>
    <row r="2629" spans="1:10" ht="12.75" customHeight="1" x14ac:dyDescent="0.25">
      <c r="A2629" s="101"/>
      <c r="D2629" s="81"/>
      <c r="E2629" s="81">
        <f>(E2628*Invoice!I3786)+((E2628-(E2628*Invoice!I3786))*Invoice!J3786)</f>
        <v>0</v>
      </c>
      <c r="F2629" s="81"/>
      <c r="G2629" s="90">
        <f>E2629/1.11</f>
        <v>0</v>
      </c>
      <c r="H2629" s="91">
        <f>G2629*11%</f>
        <v>0</v>
      </c>
      <c r="I2629" s="91" t="e">
        <f>G2629/B2628</f>
        <v>#DIV/0!</v>
      </c>
      <c r="J2629" s="104" t="e">
        <f>H2629/B2628</f>
        <v>#DIV/0!</v>
      </c>
    </row>
    <row r="2630" spans="1:10" ht="12.75" customHeight="1" x14ac:dyDescent="0.25">
      <c r="A2630" s="101"/>
      <c r="D2630" s="81" t="s">
        <v>23</v>
      </c>
      <c r="E2630" s="81">
        <f>E2628-E2629</f>
        <v>0</v>
      </c>
      <c r="F2630" s="81"/>
      <c r="G2630" s="82">
        <f>G2628-G2629</f>
        <v>0</v>
      </c>
      <c r="H2630" s="82">
        <f>H2628-H2629</f>
        <v>0</v>
      </c>
      <c r="I2630" s="82" t="e">
        <f>I2628-I2629</f>
        <v>#DIV/0!</v>
      </c>
      <c r="J2630" s="105" t="e">
        <f>J2628-J2629</f>
        <v>#DIV/0!</v>
      </c>
    </row>
    <row r="2631" spans="1:10" ht="12.75" customHeight="1" x14ac:dyDescent="0.25">
      <c r="A2631" s="101"/>
      <c r="D2631" s="81"/>
      <c r="E2631" s="81"/>
      <c r="F2631" s="81"/>
      <c r="G2631" s="82"/>
      <c r="H2631" s="83">
        <f>G2630+H2630</f>
        <v>0</v>
      </c>
      <c r="I2631" s="83"/>
      <c r="J2631" s="103"/>
    </row>
    <row r="2632" spans="1:10" ht="12.75" customHeight="1" x14ac:dyDescent="0.25">
      <c r="A2632" s="101"/>
      <c r="B2632" s="79"/>
      <c r="D2632" s="81"/>
      <c r="E2632" s="81"/>
      <c r="F2632" s="81"/>
      <c r="G2632" s="82"/>
      <c r="H2632" s="83"/>
      <c r="I2632" s="83"/>
      <c r="J2632" s="103"/>
    </row>
    <row r="2633" spans="1:10" ht="12.75" customHeight="1" x14ac:dyDescent="0.25">
      <c r="A2633" s="101">
        <v>16</v>
      </c>
      <c r="B2633" s="84" t="s">
        <v>20</v>
      </c>
      <c r="C2633" s="84" t="s">
        <v>21</v>
      </c>
      <c r="D2633" s="85" t="s">
        <v>22</v>
      </c>
      <c r="E2633" s="85" t="s">
        <v>23</v>
      </c>
      <c r="F2633" s="85"/>
      <c r="G2633" s="86" t="s">
        <v>24</v>
      </c>
      <c r="H2633" s="87" t="s">
        <v>25</v>
      </c>
      <c r="I2633" s="87" t="s">
        <v>26</v>
      </c>
      <c r="J2633" s="102"/>
    </row>
    <row r="2634" spans="1:10" ht="12.75" customHeight="1" x14ac:dyDescent="0.25">
      <c r="A2634" s="101"/>
      <c r="B2634" s="80">
        <f>Invoice!B3787</f>
        <v>0</v>
      </c>
      <c r="C2634" s="88">
        <f>Invoice!E3787</f>
        <v>0</v>
      </c>
      <c r="D2634" s="89">
        <f>Invoice!H3787</f>
        <v>0</v>
      </c>
      <c r="E2634" s="81">
        <f t="shared" si="150"/>
        <v>0</v>
      </c>
      <c r="F2634" s="81"/>
      <c r="G2634" s="82">
        <f t="shared" si="151"/>
        <v>0</v>
      </c>
      <c r="H2634" s="83">
        <f t="shared" si="152"/>
        <v>0</v>
      </c>
      <c r="I2634" s="83" t="e">
        <f t="shared" si="153"/>
        <v>#DIV/0!</v>
      </c>
      <c r="J2634" s="103" t="e">
        <f t="shared" si="154"/>
        <v>#DIV/0!</v>
      </c>
    </row>
    <row r="2635" spans="1:10" ht="12.75" customHeight="1" x14ac:dyDescent="0.25">
      <c r="A2635" s="101"/>
      <c r="D2635" s="81"/>
      <c r="E2635" s="81">
        <f>(E2634*Invoice!I3787)+((E2634-(E2634*Invoice!I3787))*Invoice!J3787)</f>
        <v>0</v>
      </c>
      <c r="F2635" s="81"/>
      <c r="G2635" s="90">
        <f>E2635/1.11</f>
        <v>0</v>
      </c>
      <c r="H2635" s="91">
        <f>G2635*11%</f>
        <v>0</v>
      </c>
      <c r="I2635" s="91" t="e">
        <f>G2635/B2634</f>
        <v>#DIV/0!</v>
      </c>
      <c r="J2635" s="104" t="e">
        <f>H2635/B2634</f>
        <v>#DIV/0!</v>
      </c>
    </row>
    <row r="2636" spans="1:10" ht="12.75" customHeight="1" x14ac:dyDescent="0.25">
      <c r="A2636" s="101"/>
      <c r="D2636" s="81" t="s">
        <v>23</v>
      </c>
      <c r="E2636" s="81">
        <f>E2634-E2635</f>
        <v>0</v>
      </c>
      <c r="F2636" s="81"/>
      <c r="G2636" s="82">
        <f>G2634-G2635</f>
        <v>0</v>
      </c>
      <c r="H2636" s="82">
        <f>H2634-H2635</f>
        <v>0</v>
      </c>
      <c r="I2636" s="82" t="e">
        <f>I2634-I2635</f>
        <v>#DIV/0!</v>
      </c>
      <c r="J2636" s="105" t="e">
        <f>J2634-J2635</f>
        <v>#DIV/0!</v>
      </c>
    </row>
    <row r="2637" spans="1:10" ht="12.75" customHeight="1" x14ac:dyDescent="0.25">
      <c r="A2637" s="101"/>
      <c r="D2637" s="81"/>
      <c r="E2637" s="81"/>
      <c r="F2637" s="81"/>
      <c r="G2637" s="82"/>
      <c r="H2637" s="83">
        <f>G2636+H2636</f>
        <v>0</v>
      </c>
      <c r="I2637" s="83"/>
      <c r="J2637" s="103"/>
    </row>
    <row r="2638" spans="1:10" ht="12.75" customHeight="1" x14ac:dyDescent="0.25">
      <c r="A2638" s="101"/>
      <c r="C2638" s="88"/>
      <c r="D2638" s="89"/>
      <c r="E2638" s="81"/>
      <c r="F2638" s="81"/>
      <c r="G2638" s="82"/>
      <c r="H2638" s="83"/>
      <c r="I2638" s="83"/>
      <c r="J2638" s="103"/>
    </row>
    <row r="2639" spans="1:10" ht="12.75" customHeight="1" x14ac:dyDescent="0.25">
      <c r="A2639" s="106"/>
      <c r="B2639" s="107"/>
      <c r="C2639" s="107"/>
      <c r="D2639" s="107"/>
      <c r="E2639" s="107"/>
      <c r="F2639" s="107"/>
      <c r="G2639" s="108">
        <f>G2546+G2552+G2558+G2564+G2570+G2576+G2582+G2588+G2594+G2600+G2606+G2612+G2618+G2624+G2630+G2636</f>
        <v>0</v>
      </c>
      <c r="H2639" s="108">
        <f>H2546+H2552+H2558+H2564+H2570+H2576+H2582+H2588+H2594+H2600+H2606+H2612+H2618+H2624+H2630+H2636</f>
        <v>0</v>
      </c>
      <c r="I2639" s="107"/>
      <c r="J2639" s="109">
        <f>H2547+H2553+H2559+H2565+H2571+H2577+H2583+H2589+H2595+H2601+H2607+H2613+H2619+H2625+H2631+H2637</f>
        <v>0</v>
      </c>
    </row>
    <row r="2641" spans="1:10" ht="12.75" customHeight="1" x14ac:dyDescent="0.25">
      <c r="A2641" s="94" t="s">
        <v>1</v>
      </c>
      <c r="B2641" s="95">
        <f>Invoice!E3878</f>
        <v>23050035</v>
      </c>
      <c r="C2641" s="96"/>
      <c r="D2641" s="97"/>
      <c r="E2641" s="97"/>
      <c r="F2641" s="97"/>
      <c r="G2641" s="98"/>
      <c r="H2641" s="99"/>
      <c r="I2641" s="99"/>
      <c r="J2641" s="100"/>
    </row>
    <row r="2642" spans="1:10" ht="12.75" customHeight="1" x14ac:dyDescent="0.25">
      <c r="A2642" s="101">
        <v>1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Invoice!B3886</f>
        <v>0</v>
      </c>
      <c r="C2643" s="88">
        <f>Invoice!E3886</f>
        <v>0</v>
      </c>
      <c r="D2643" s="89">
        <f>Invoice!H3886</f>
        <v>0</v>
      </c>
      <c r="E2643" s="81">
        <f>D2643*B2643</f>
        <v>0</v>
      </c>
      <c r="F2643" s="81"/>
      <c r="G2643" s="82">
        <f>E2643/1.11</f>
        <v>0</v>
      </c>
      <c r="H2643" s="83">
        <f>G2643*11%</f>
        <v>0</v>
      </c>
      <c r="I2643" s="83" t="e">
        <f>G2643/B2643</f>
        <v>#DIV/0!</v>
      </c>
      <c r="J2643" s="103" t="e">
        <f>H2643/B2643</f>
        <v>#DIV/0!</v>
      </c>
    </row>
    <row r="2644" spans="1:10" ht="12.75" customHeight="1" x14ac:dyDescent="0.25">
      <c r="A2644" s="101"/>
      <c r="D2644" s="81"/>
      <c r="E2644" s="81">
        <f>(E2643*Invoice!I3886)+((E2643-(E2643*Invoice!I3886))*Invoice!J3886)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2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Invoice!B3887</f>
        <v>0</v>
      </c>
      <c r="C2649" s="88">
        <f>Invoice!E3887</f>
        <v>0</v>
      </c>
      <c r="D2649" s="89">
        <f>Invoice!H3887</f>
        <v>0</v>
      </c>
      <c r="E2649" s="81">
        <f t="shared" ref="E2649:E2733" si="155">D2649*B2649</f>
        <v>0</v>
      </c>
      <c r="F2649" s="81"/>
      <c r="G2649" s="82">
        <f t="shared" ref="G2649:G2733" si="156">E2649/1.11</f>
        <v>0</v>
      </c>
      <c r="H2649" s="83">
        <f t="shared" ref="H2649:H2733" si="157">G2649*11%</f>
        <v>0</v>
      </c>
      <c r="I2649" s="83" t="e">
        <f t="shared" ref="I2649:I2733" si="158">G2649/B2649</f>
        <v>#DIV/0!</v>
      </c>
      <c r="J2649" s="103" t="e">
        <f t="shared" ref="J2649:J2733" si="159">H2649/B2649</f>
        <v>#DIV/0!</v>
      </c>
    </row>
    <row r="2650" spans="1:10" ht="12.75" customHeight="1" x14ac:dyDescent="0.25">
      <c r="A2650" s="101"/>
      <c r="D2650" s="81"/>
      <c r="E2650" s="81">
        <f>(E2649*Invoice!I3887)+((E2649-(E2649*Invoice!I3887))*Invoice!J3887)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3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Invoice!B3888</f>
        <v>0</v>
      </c>
      <c r="C2655" s="88">
        <f>Invoice!E3888</f>
        <v>0</v>
      </c>
      <c r="D2655" s="89">
        <f>Invoice!H3888</f>
        <v>0</v>
      </c>
      <c r="E2655" s="81">
        <f t="shared" si="155"/>
        <v>0</v>
      </c>
      <c r="F2655" s="81"/>
      <c r="G2655" s="82">
        <f t="shared" si="156"/>
        <v>0</v>
      </c>
      <c r="H2655" s="83">
        <f t="shared" si="157"/>
        <v>0</v>
      </c>
      <c r="I2655" s="83" t="e">
        <f t="shared" si="158"/>
        <v>#DIV/0!</v>
      </c>
      <c r="J2655" s="103" t="e">
        <f t="shared" si="159"/>
        <v>#DIV/0!</v>
      </c>
    </row>
    <row r="2656" spans="1:10" ht="12.75" customHeight="1" x14ac:dyDescent="0.25">
      <c r="A2656" s="101"/>
      <c r="D2656" s="81"/>
      <c r="E2656" s="81">
        <f>(E2655*Invoice!I3888)+((E2655-(E2655*Invoice!I3888))*Invoice!J3888)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4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Invoice!B3889</f>
        <v>0</v>
      </c>
      <c r="C2661" s="88">
        <f>Invoice!E3889</f>
        <v>0</v>
      </c>
      <c r="D2661" s="89">
        <f>Invoice!H3889</f>
        <v>0</v>
      </c>
      <c r="E2661" s="81">
        <f t="shared" si="155"/>
        <v>0</v>
      </c>
      <c r="F2661" s="81"/>
      <c r="G2661" s="82">
        <f t="shared" si="156"/>
        <v>0</v>
      </c>
      <c r="H2661" s="83">
        <f t="shared" si="157"/>
        <v>0</v>
      </c>
      <c r="I2661" s="83" t="e">
        <f t="shared" si="158"/>
        <v>#DIV/0!</v>
      </c>
      <c r="J2661" s="103" t="e">
        <f t="shared" si="159"/>
        <v>#DIV/0!</v>
      </c>
    </row>
    <row r="2662" spans="1:10" ht="12.75" customHeight="1" x14ac:dyDescent="0.25">
      <c r="A2662" s="101"/>
      <c r="D2662" s="81"/>
      <c r="E2662" s="81">
        <f>(E2661*Invoice!I3889)+((E2661-(E2661*Invoice!I3889))*Invoice!J3889)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5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Invoice!B3890</f>
        <v>0</v>
      </c>
      <c r="C2667" s="88">
        <f>Invoice!E3890</f>
        <v>0</v>
      </c>
      <c r="D2667" s="89">
        <f>Invoice!H3890</f>
        <v>0</v>
      </c>
      <c r="E2667" s="81">
        <f t="shared" si="155"/>
        <v>0</v>
      </c>
      <c r="F2667" s="81"/>
      <c r="G2667" s="82">
        <f t="shared" si="156"/>
        <v>0</v>
      </c>
      <c r="H2667" s="83">
        <f t="shared" si="157"/>
        <v>0</v>
      </c>
      <c r="I2667" s="83" t="e">
        <f t="shared" si="158"/>
        <v>#DIV/0!</v>
      </c>
      <c r="J2667" s="103" t="e">
        <f t="shared" si="159"/>
        <v>#DIV/0!</v>
      </c>
    </row>
    <row r="2668" spans="1:10" ht="12.75" customHeight="1" x14ac:dyDescent="0.25">
      <c r="A2668" s="101"/>
      <c r="D2668" s="81"/>
      <c r="E2668" s="81">
        <f>(E2667*Invoice!I3890)+((E2667-(E2667*Invoice!I3890))*Invoice!J3890)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B2671" s="79"/>
      <c r="D2671" s="81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1">
        <v>6</v>
      </c>
      <c r="B2672" s="84" t="s">
        <v>20</v>
      </c>
      <c r="C2672" s="84" t="s">
        <v>21</v>
      </c>
      <c r="D2672" s="85" t="s">
        <v>22</v>
      </c>
      <c r="E2672" s="85" t="s">
        <v>23</v>
      </c>
      <c r="F2672" s="85"/>
      <c r="G2672" s="86" t="s">
        <v>24</v>
      </c>
      <c r="H2672" s="87" t="s">
        <v>25</v>
      </c>
      <c r="I2672" s="87" t="s">
        <v>26</v>
      </c>
      <c r="J2672" s="102"/>
    </row>
    <row r="2673" spans="1:10" ht="12.75" customHeight="1" x14ac:dyDescent="0.25">
      <c r="A2673" s="101"/>
      <c r="B2673" s="80">
        <f>Invoice!B3891</f>
        <v>0</v>
      </c>
      <c r="C2673" s="88">
        <f>Invoice!E3891</f>
        <v>0</v>
      </c>
      <c r="D2673" s="89">
        <f>Invoice!H3891</f>
        <v>0</v>
      </c>
      <c r="E2673" s="81">
        <f t="shared" si="155"/>
        <v>0</v>
      </c>
      <c r="F2673" s="81"/>
      <c r="G2673" s="82">
        <f t="shared" si="156"/>
        <v>0</v>
      </c>
      <c r="H2673" s="83">
        <f t="shared" si="157"/>
        <v>0</v>
      </c>
      <c r="I2673" s="83" t="e">
        <f t="shared" si="158"/>
        <v>#DIV/0!</v>
      </c>
      <c r="J2673" s="103" t="e">
        <f t="shared" si="159"/>
        <v>#DIV/0!</v>
      </c>
    </row>
    <row r="2674" spans="1:10" ht="12.75" customHeight="1" x14ac:dyDescent="0.25">
      <c r="A2674" s="101"/>
      <c r="D2674" s="81"/>
      <c r="E2674" s="81">
        <f>(E2673*Invoice!I3891)+((E2673-(E2673*Invoice!I3891))*Invoice!J3891)</f>
        <v>0</v>
      </c>
      <c r="F2674" s="81"/>
      <c r="G2674" s="90">
        <f>E2674/1.11</f>
        <v>0</v>
      </c>
      <c r="H2674" s="91">
        <f>G2674*11%</f>
        <v>0</v>
      </c>
      <c r="I2674" s="91" t="e">
        <f>G2674/B2673</f>
        <v>#DIV/0!</v>
      </c>
      <c r="J2674" s="104" t="e">
        <f>H2674/B2673</f>
        <v>#DIV/0!</v>
      </c>
    </row>
    <row r="2675" spans="1:10" ht="12.75" customHeight="1" x14ac:dyDescent="0.25">
      <c r="A2675" s="101"/>
      <c r="D2675" s="81" t="s">
        <v>23</v>
      </c>
      <c r="E2675" s="81">
        <f>E2673-E2674</f>
        <v>0</v>
      </c>
      <c r="F2675" s="81"/>
      <c r="G2675" s="82">
        <f>G2673-G2674</f>
        <v>0</v>
      </c>
      <c r="H2675" s="82">
        <f>H2673-H2674</f>
        <v>0</v>
      </c>
      <c r="I2675" s="82" t="e">
        <f>I2673-I2674</f>
        <v>#DIV/0!</v>
      </c>
      <c r="J2675" s="105" t="e">
        <f>J2673-J2674</f>
        <v>#DIV/0!</v>
      </c>
    </row>
    <row r="2676" spans="1:10" ht="12.75" customHeight="1" x14ac:dyDescent="0.25">
      <c r="A2676" s="101"/>
      <c r="D2676" s="81"/>
      <c r="E2676" s="81"/>
      <c r="F2676" s="81"/>
      <c r="G2676" s="82"/>
      <c r="H2676" s="83">
        <f>G2675+H2675</f>
        <v>0</v>
      </c>
      <c r="I2676" s="83"/>
      <c r="J2676" s="103"/>
    </row>
    <row r="2677" spans="1:10" ht="12.75" customHeight="1" x14ac:dyDescent="0.25">
      <c r="A2677" s="101"/>
      <c r="B2677" s="79"/>
      <c r="D2677" s="81"/>
      <c r="E2677" s="81"/>
      <c r="F2677" s="81"/>
      <c r="G2677" s="82"/>
      <c r="H2677" s="83"/>
      <c r="I2677" s="83"/>
      <c r="J2677" s="103"/>
    </row>
    <row r="2678" spans="1:10" ht="12.75" customHeight="1" x14ac:dyDescent="0.25">
      <c r="A2678" s="101">
        <v>7</v>
      </c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2"/>
    </row>
    <row r="2679" spans="1:10" ht="12.75" customHeight="1" x14ac:dyDescent="0.25">
      <c r="A2679" s="101"/>
      <c r="B2679" s="80">
        <f>Invoice!B3892</f>
        <v>0</v>
      </c>
      <c r="C2679" s="88">
        <f>Invoice!E3892</f>
        <v>0</v>
      </c>
      <c r="D2679" s="89">
        <f>Invoice!H3892</f>
        <v>0</v>
      </c>
      <c r="E2679" s="81">
        <f t="shared" si="155"/>
        <v>0</v>
      </c>
      <c r="F2679" s="81"/>
      <c r="G2679" s="82">
        <f t="shared" si="156"/>
        <v>0</v>
      </c>
      <c r="H2679" s="83">
        <f t="shared" si="157"/>
        <v>0</v>
      </c>
      <c r="I2679" s="83" t="e">
        <f t="shared" si="158"/>
        <v>#DIV/0!</v>
      </c>
      <c r="J2679" s="103" t="e">
        <f t="shared" si="159"/>
        <v>#DIV/0!</v>
      </c>
    </row>
    <row r="2680" spans="1:10" ht="12.75" customHeight="1" x14ac:dyDescent="0.25">
      <c r="A2680" s="101"/>
      <c r="D2680" s="81"/>
      <c r="E2680" s="81">
        <f>(E2679*Invoice!I3892)+((E2679-(E2679*Invoice!I3892))*Invoice!J3892)</f>
        <v>0</v>
      </c>
      <c r="F2680" s="81"/>
      <c r="G2680" s="90">
        <f>E2680/1.11</f>
        <v>0</v>
      </c>
      <c r="H2680" s="91">
        <f>G2680*11%</f>
        <v>0</v>
      </c>
      <c r="I2680" s="91" t="e">
        <f>G2680/B2679</f>
        <v>#DIV/0!</v>
      </c>
      <c r="J2680" s="104" t="e">
        <f>H2680/B2679</f>
        <v>#DIV/0!</v>
      </c>
    </row>
    <row r="2681" spans="1:10" ht="12.75" customHeight="1" x14ac:dyDescent="0.25">
      <c r="A2681" s="101"/>
      <c r="D2681" s="81" t="s">
        <v>23</v>
      </c>
      <c r="E2681" s="81">
        <f>E2679-E2680</f>
        <v>0</v>
      </c>
      <c r="F2681" s="81"/>
      <c r="G2681" s="82">
        <f>G2679-G2680</f>
        <v>0</v>
      </c>
      <c r="H2681" s="82">
        <f>H2679-H2680</f>
        <v>0</v>
      </c>
      <c r="I2681" s="82" t="e">
        <f>I2679-I2680</f>
        <v>#DIV/0!</v>
      </c>
      <c r="J2681" s="105" t="e">
        <f>J2679-J2680</f>
        <v>#DIV/0!</v>
      </c>
    </row>
    <row r="2682" spans="1:10" ht="12.75" customHeight="1" x14ac:dyDescent="0.25">
      <c r="A2682" s="101"/>
      <c r="D2682" s="81"/>
      <c r="E2682" s="81"/>
      <c r="F2682" s="81"/>
      <c r="G2682" s="82"/>
      <c r="H2682" s="83">
        <f>G2681+H2681</f>
        <v>0</v>
      </c>
      <c r="I2682" s="83"/>
      <c r="J2682" s="103"/>
    </row>
    <row r="2683" spans="1:10" ht="12.75" customHeight="1" x14ac:dyDescent="0.25">
      <c r="A2683" s="101"/>
      <c r="B2683" s="79"/>
      <c r="D2683" s="81"/>
      <c r="E2683" s="81"/>
      <c r="F2683" s="81"/>
      <c r="G2683" s="82"/>
      <c r="H2683" s="83"/>
      <c r="I2683" s="83"/>
      <c r="J2683" s="103"/>
    </row>
    <row r="2684" spans="1:10" ht="12.75" customHeight="1" x14ac:dyDescent="0.25">
      <c r="A2684" s="101">
        <v>8</v>
      </c>
      <c r="B2684" s="84" t="s">
        <v>20</v>
      </c>
      <c r="C2684" s="84" t="s">
        <v>21</v>
      </c>
      <c r="D2684" s="85" t="s">
        <v>22</v>
      </c>
      <c r="E2684" s="85" t="s">
        <v>23</v>
      </c>
      <c r="F2684" s="85"/>
      <c r="G2684" s="86" t="s">
        <v>24</v>
      </c>
      <c r="H2684" s="87" t="s">
        <v>25</v>
      </c>
      <c r="I2684" s="87" t="s">
        <v>26</v>
      </c>
      <c r="J2684" s="102"/>
    </row>
    <row r="2685" spans="1:10" ht="12.75" customHeight="1" x14ac:dyDescent="0.25">
      <c r="A2685" s="101"/>
      <c r="B2685" s="80">
        <f>Invoice!B3893</f>
        <v>0</v>
      </c>
      <c r="C2685" s="88">
        <f>Invoice!E3893</f>
        <v>0</v>
      </c>
      <c r="D2685" s="89">
        <f>Invoice!H3893</f>
        <v>0</v>
      </c>
      <c r="E2685" s="81">
        <f t="shared" si="155"/>
        <v>0</v>
      </c>
      <c r="F2685" s="81"/>
      <c r="G2685" s="82">
        <f t="shared" si="156"/>
        <v>0</v>
      </c>
      <c r="H2685" s="83">
        <f t="shared" si="157"/>
        <v>0</v>
      </c>
      <c r="I2685" s="83" t="e">
        <f t="shared" si="158"/>
        <v>#DIV/0!</v>
      </c>
      <c r="J2685" s="103" t="e">
        <f t="shared" si="159"/>
        <v>#DIV/0!</v>
      </c>
    </row>
    <row r="2686" spans="1:10" ht="12.75" customHeight="1" x14ac:dyDescent="0.25">
      <c r="A2686" s="101"/>
      <c r="D2686" s="81"/>
      <c r="E2686" s="81">
        <f>(E2685*Invoice!I3893)+((E2685-(E2685*Invoice!I3893))*Invoice!J3893)</f>
        <v>0</v>
      </c>
      <c r="F2686" s="81"/>
      <c r="G2686" s="90">
        <f>E2686/1.11</f>
        <v>0</v>
      </c>
      <c r="H2686" s="91">
        <f>G2686*11%</f>
        <v>0</v>
      </c>
      <c r="I2686" s="91" t="e">
        <f>G2686/B2685</f>
        <v>#DIV/0!</v>
      </c>
      <c r="J2686" s="104" t="e">
        <f>H2686/B2685</f>
        <v>#DIV/0!</v>
      </c>
    </row>
    <row r="2687" spans="1:10" ht="12.75" customHeight="1" x14ac:dyDescent="0.25">
      <c r="A2687" s="101"/>
      <c r="D2687" s="81" t="s">
        <v>23</v>
      </c>
      <c r="E2687" s="81">
        <f>E2685-E2686</f>
        <v>0</v>
      </c>
      <c r="F2687" s="81"/>
      <c r="G2687" s="82">
        <f>G2685-G2686</f>
        <v>0</v>
      </c>
      <c r="H2687" s="82">
        <f>H2685-H2686</f>
        <v>0</v>
      </c>
      <c r="I2687" s="82" t="e">
        <f>I2685-I2686</f>
        <v>#DIV/0!</v>
      </c>
      <c r="J2687" s="105" t="e">
        <f>J2685-J2686</f>
        <v>#DIV/0!</v>
      </c>
    </row>
    <row r="2688" spans="1:10" ht="12.75" customHeight="1" x14ac:dyDescent="0.25">
      <c r="A2688" s="101"/>
      <c r="D2688" s="81"/>
      <c r="E2688" s="81"/>
      <c r="F2688" s="81"/>
      <c r="G2688" s="82"/>
      <c r="H2688" s="83">
        <f>G2687+H2687</f>
        <v>0</v>
      </c>
      <c r="I2688" s="83"/>
      <c r="J2688" s="103"/>
    </row>
    <row r="2689" spans="1:10" ht="12.75" customHeight="1" x14ac:dyDescent="0.25">
      <c r="A2689" s="101"/>
      <c r="B2689" s="79"/>
      <c r="D2689" s="81"/>
      <c r="E2689" s="81"/>
      <c r="F2689" s="81"/>
      <c r="G2689" s="82"/>
      <c r="H2689" s="83"/>
      <c r="I2689" s="83"/>
      <c r="J2689" s="103"/>
    </row>
    <row r="2690" spans="1:10" ht="12.75" customHeight="1" x14ac:dyDescent="0.25">
      <c r="A2690" s="101">
        <v>9</v>
      </c>
      <c r="B2690" s="84" t="s">
        <v>20</v>
      </c>
      <c r="C2690" s="84" t="s">
        <v>21</v>
      </c>
      <c r="D2690" s="85" t="s">
        <v>22</v>
      </c>
      <c r="E2690" s="85" t="s">
        <v>23</v>
      </c>
      <c r="F2690" s="85"/>
      <c r="G2690" s="86" t="s">
        <v>24</v>
      </c>
      <c r="H2690" s="87" t="s">
        <v>25</v>
      </c>
      <c r="I2690" s="87" t="s">
        <v>26</v>
      </c>
      <c r="J2690" s="102"/>
    </row>
    <row r="2691" spans="1:10" ht="12.75" customHeight="1" x14ac:dyDescent="0.25">
      <c r="A2691" s="101"/>
      <c r="B2691" s="80">
        <f>Invoice!B3894</f>
        <v>0</v>
      </c>
      <c r="C2691" s="88">
        <f>Invoice!E3894</f>
        <v>0</v>
      </c>
      <c r="D2691" s="89">
        <f>Invoice!H3894</f>
        <v>0</v>
      </c>
      <c r="E2691" s="81">
        <f t="shared" si="155"/>
        <v>0</v>
      </c>
      <c r="F2691" s="81"/>
      <c r="G2691" s="82">
        <f t="shared" si="156"/>
        <v>0</v>
      </c>
      <c r="H2691" s="83">
        <f t="shared" si="157"/>
        <v>0</v>
      </c>
      <c r="I2691" s="83" t="e">
        <f t="shared" si="158"/>
        <v>#DIV/0!</v>
      </c>
      <c r="J2691" s="103" t="e">
        <f t="shared" si="159"/>
        <v>#DIV/0!</v>
      </c>
    </row>
    <row r="2692" spans="1:10" ht="12.75" customHeight="1" x14ac:dyDescent="0.25">
      <c r="A2692" s="101"/>
      <c r="D2692" s="81"/>
      <c r="E2692" s="81">
        <f>(E2691*Invoice!I3894)+((E2691-(E2691*Invoice!I3894))*Invoice!J3894)</f>
        <v>0</v>
      </c>
      <c r="F2692" s="81"/>
      <c r="G2692" s="90">
        <f>E2692/1.11</f>
        <v>0</v>
      </c>
      <c r="H2692" s="91">
        <f>G2692*11%</f>
        <v>0</v>
      </c>
      <c r="I2692" s="91" t="e">
        <f>G2692/B2691</f>
        <v>#DIV/0!</v>
      </c>
      <c r="J2692" s="104" t="e">
        <f>H2692/B2691</f>
        <v>#DIV/0!</v>
      </c>
    </row>
    <row r="2693" spans="1:10" ht="12.75" customHeight="1" x14ac:dyDescent="0.25">
      <c r="A2693" s="101"/>
      <c r="D2693" s="81" t="s">
        <v>23</v>
      </c>
      <c r="E2693" s="81">
        <f>E2691-E2692</f>
        <v>0</v>
      </c>
      <c r="F2693" s="81"/>
      <c r="G2693" s="82">
        <f>G2691-G2692</f>
        <v>0</v>
      </c>
      <c r="H2693" s="82">
        <f>H2691-H2692</f>
        <v>0</v>
      </c>
      <c r="I2693" s="82" t="e">
        <f>I2691-I2692</f>
        <v>#DIV/0!</v>
      </c>
      <c r="J2693" s="105" t="e">
        <f>J2691-J2692</f>
        <v>#DIV/0!</v>
      </c>
    </row>
    <row r="2694" spans="1:10" ht="12.75" customHeight="1" x14ac:dyDescent="0.25">
      <c r="A2694" s="101"/>
      <c r="D2694" s="81"/>
      <c r="E2694" s="81"/>
      <c r="F2694" s="81"/>
      <c r="G2694" s="82"/>
      <c r="H2694" s="83">
        <f>G2693+H2693</f>
        <v>0</v>
      </c>
      <c r="I2694" s="83"/>
      <c r="J2694" s="103"/>
    </row>
    <row r="2695" spans="1:10" ht="12.75" customHeight="1" x14ac:dyDescent="0.25">
      <c r="A2695" s="101"/>
      <c r="B2695" s="79"/>
      <c r="D2695" s="81"/>
      <c r="E2695" s="81"/>
      <c r="F2695" s="81"/>
      <c r="G2695" s="82"/>
      <c r="H2695" s="83"/>
      <c r="I2695" s="83"/>
      <c r="J2695" s="103"/>
    </row>
    <row r="2696" spans="1:10" ht="12.75" customHeight="1" x14ac:dyDescent="0.25">
      <c r="A2696" s="101">
        <v>10</v>
      </c>
      <c r="B2696" s="84" t="s">
        <v>20</v>
      </c>
      <c r="C2696" s="84" t="s">
        <v>21</v>
      </c>
      <c r="D2696" s="85" t="s">
        <v>22</v>
      </c>
      <c r="E2696" s="85" t="s">
        <v>23</v>
      </c>
      <c r="F2696" s="85"/>
      <c r="G2696" s="86" t="s">
        <v>24</v>
      </c>
      <c r="H2696" s="87" t="s">
        <v>25</v>
      </c>
      <c r="I2696" s="87" t="s">
        <v>26</v>
      </c>
      <c r="J2696" s="102"/>
    </row>
    <row r="2697" spans="1:10" ht="12.75" customHeight="1" x14ac:dyDescent="0.25">
      <c r="A2697" s="101"/>
      <c r="B2697" s="80">
        <f>Invoice!B3895</f>
        <v>0</v>
      </c>
      <c r="C2697" s="88">
        <f>Invoice!E3895</f>
        <v>0</v>
      </c>
      <c r="D2697" s="89">
        <f>Invoice!H3895</f>
        <v>0</v>
      </c>
      <c r="E2697" s="81">
        <f t="shared" si="155"/>
        <v>0</v>
      </c>
      <c r="F2697" s="81"/>
      <c r="G2697" s="82">
        <f t="shared" si="156"/>
        <v>0</v>
      </c>
      <c r="H2697" s="83">
        <f t="shared" si="157"/>
        <v>0</v>
      </c>
      <c r="I2697" s="83" t="e">
        <f t="shared" si="158"/>
        <v>#DIV/0!</v>
      </c>
      <c r="J2697" s="103" t="e">
        <f t="shared" si="159"/>
        <v>#DIV/0!</v>
      </c>
    </row>
    <row r="2698" spans="1:10" ht="12.75" customHeight="1" x14ac:dyDescent="0.25">
      <c r="A2698" s="101"/>
      <c r="D2698" s="81"/>
      <c r="E2698" s="81">
        <f>(E2697*Invoice!I3895)+((E2697-(E2697*Invoice!I3895))*Invoice!J3895)</f>
        <v>0</v>
      </c>
      <c r="F2698" s="81"/>
      <c r="G2698" s="90">
        <f>E2698/1.11</f>
        <v>0</v>
      </c>
      <c r="H2698" s="91">
        <f>G2698*11%</f>
        <v>0</v>
      </c>
      <c r="I2698" s="91" t="e">
        <f>G2698/B2697</f>
        <v>#DIV/0!</v>
      </c>
      <c r="J2698" s="104" t="e">
        <f>H2698/B2697</f>
        <v>#DIV/0!</v>
      </c>
    </row>
    <row r="2699" spans="1:10" ht="12.75" customHeight="1" x14ac:dyDescent="0.25">
      <c r="A2699" s="101"/>
      <c r="D2699" s="81" t="s">
        <v>23</v>
      </c>
      <c r="E2699" s="81">
        <f>E2697-E2698</f>
        <v>0</v>
      </c>
      <c r="F2699" s="81"/>
      <c r="G2699" s="82">
        <f>G2697-G2698</f>
        <v>0</v>
      </c>
      <c r="H2699" s="82">
        <f>H2697-H2698</f>
        <v>0</v>
      </c>
      <c r="I2699" s="82" t="e">
        <f>I2697-I2698</f>
        <v>#DIV/0!</v>
      </c>
      <c r="J2699" s="105" t="e">
        <f>J2697-J2698</f>
        <v>#DIV/0!</v>
      </c>
    </row>
    <row r="2700" spans="1:10" ht="12.75" customHeight="1" x14ac:dyDescent="0.25">
      <c r="A2700" s="101"/>
      <c r="D2700" s="81"/>
      <c r="E2700" s="81"/>
      <c r="F2700" s="81"/>
      <c r="G2700" s="82"/>
      <c r="H2700" s="83">
        <f>G2699+H2699</f>
        <v>0</v>
      </c>
      <c r="I2700" s="83"/>
      <c r="J2700" s="103"/>
    </row>
    <row r="2701" spans="1:10" ht="12.75" customHeight="1" x14ac:dyDescent="0.25">
      <c r="A2701" s="101"/>
      <c r="B2701" s="79"/>
      <c r="D2701" s="81"/>
      <c r="E2701" s="81"/>
      <c r="F2701" s="81"/>
      <c r="G2701" s="82"/>
      <c r="H2701" s="83"/>
      <c r="I2701" s="83"/>
      <c r="J2701" s="103"/>
    </row>
    <row r="2702" spans="1:10" ht="12.75" customHeight="1" x14ac:dyDescent="0.25">
      <c r="A2702" s="101">
        <v>11</v>
      </c>
      <c r="B2702" s="84" t="s">
        <v>20</v>
      </c>
      <c r="C2702" s="84" t="s">
        <v>21</v>
      </c>
      <c r="D2702" s="85" t="s">
        <v>22</v>
      </c>
      <c r="E2702" s="85" t="s">
        <v>23</v>
      </c>
      <c r="F2702" s="85"/>
      <c r="G2702" s="86" t="s">
        <v>24</v>
      </c>
      <c r="H2702" s="87" t="s">
        <v>25</v>
      </c>
      <c r="I2702" s="87" t="s">
        <v>26</v>
      </c>
      <c r="J2702" s="102"/>
    </row>
    <row r="2703" spans="1:10" ht="12.75" customHeight="1" x14ac:dyDescent="0.25">
      <c r="A2703" s="101"/>
      <c r="B2703" s="80">
        <f>Invoice!B3896</f>
        <v>0</v>
      </c>
      <c r="C2703" s="88">
        <f>Invoice!E3896</f>
        <v>0</v>
      </c>
      <c r="D2703" s="89">
        <f>Invoice!H3896</f>
        <v>0</v>
      </c>
      <c r="E2703" s="81">
        <f t="shared" si="155"/>
        <v>0</v>
      </c>
      <c r="F2703" s="81"/>
      <c r="G2703" s="82">
        <f t="shared" si="156"/>
        <v>0</v>
      </c>
      <c r="H2703" s="83">
        <f t="shared" si="157"/>
        <v>0</v>
      </c>
      <c r="I2703" s="83" t="e">
        <f t="shared" si="158"/>
        <v>#DIV/0!</v>
      </c>
      <c r="J2703" s="103" t="e">
        <f t="shared" si="159"/>
        <v>#DIV/0!</v>
      </c>
    </row>
    <row r="2704" spans="1:10" ht="12.75" customHeight="1" x14ac:dyDescent="0.25">
      <c r="A2704" s="101"/>
      <c r="D2704" s="81"/>
      <c r="E2704" s="81">
        <f>(E2703*Invoice!I3896)+((E2703-(E2703*Invoice!I3896))*Invoice!J3896)</f>
        <v>0</v>
      </c>
      <c r="F2704" s="81"/>
      <c r="G2704" s="90">
        <f>E2704/1.11</f>
        <v>0</v>
      </c>
      <c r="H2704" s="91">
        <f>G2704*11%</f>
        <v>0</v>
      </c>
      <c r="I2704" s="91" t="e">
        <f>G2704/B2703</f>
        <v>#DIV/0!</v>
      </c>
      <c r="J2704" s="104" t="e">
        <f>H2704/B2703</f>
        <v>#DIV/0!</v>
      </c>
    </row>
    <row r="2705" spans="1:10" ht="12.75" customHeight="1" x14ac:dyDescent="0.25">
      <c r="A2705" s="101"/>
      <c r="D2705" s="81" t="s">
        <v>23</v>
      </c>
      <c r="E2705" s="81">
        <f>E2703-E2704</f>
        <v>0</v>
      </c>
      <c r="F2705" s="81"/>
      <c r="G2705" s="82">
        <f>G2703-G2704</f>
        <v>0</v>
      </c>
      <c r="H2705" s="82">
        <f>H2703-H2704</f>
        <v>0</v>
      </c>
      <c r="I2705" s="82" t="e">
        <f>I2703-I2704</f>
        <v>#DIV/0!</v>
      </c>
      <c r="J2705" s="105" t="e">
        <f>J2703-J2704</f>
        <v>#DIV/0!</v>
      </c>
    </row>
    <row r="2706" spans="1:10" ht="12.75" customHeight="1" x14ac:dyDescent="0.25">
      <c r="A2706" s="101"/>
      <c r="D2706" s="81"/>
      <c r="E2706" s="81"/>
      <c r="F2706" s="81"/>
      <c r="G2706" s="82"/>
      <c r="H2706" s="83">
        <f>G2705+H2705</f>
        <v>0</v>
      </c>
      <c r="I2706" s="83"/>
      <c r="J2706" s="103"/>
    </row>
    <row r="2707" spans="1:10" ht="12.75" customHeight="1" x14ac:dyDescent="0.25">
      <c r="A2707" s="101"/>
      <c r="B2707" s="79"/>
      <c r="D2707" s="81"/>
      <c r="E2707" s="81"/>
      <c r="F2707" s="81"/>
      <c r="G2707" s="82"/>
      <c r="H2707" s="83"/>
      <c r="I2707" s="83"/>
      <c r="J2707" s="103"/>
    </row>
    <row r="2708" spans="1:10" ht="12.75" customHeight="1" x14ac:dyDescent="0.25">
      <c r="A2708" s="101">
        <v>12</v>
      </c>
      <c r="B2708" s="84" t="s">
        <v>20</v>
      </c>
      <c r="C2708" s="84" t="s">
        <v>21</v>
      </c>
      <c r="D2708" s="85" t="s">
        <v>22</v>
      </c>
      <c r="E2708" s="85" t="s">
        <v>23</v>
      </c>
      <c r="F2708" s="85"/>
      <c r="G2708" s="86" t="s">
        <v>24</v>
      </c>
      <c r="H2708" s="87" t="s">
        <v>25</v>
      </c>
      <c r="I2708" s="87" t="s">
        <v>26</v>
      </c>
      <c r="J2708" s="102"/>
    </row>
    <row r="2709" spans="1:10" ht="12.75" customHeight="1" x14ac:dyDescent="0.25">
      <c r="A2709" s="101"/>
      <c r="B2709" s="80">
        <f>Invoice!B3897</f>
        <v>0</v>
      </c>
      <c r="C2709" s="88">
        <f>Invoice!E3897</f>
        <v>0</v>
      </c>
      <c r="D2709" s="89">
        <f>Invoice!H3897</f>
        <v>0</v>
      </c>
      <c r="E2709" s="81">
        <f t="shared" si="155"/>
        <v>0</v>
      </c>
      <c r="F2709" s="81"/>
      <c r="G2709" s="82">
        <f t="shared" si="156"/>
        <v>0</v>
      </c>
      <c r="H2709" s="83">
        <f t="shared" si="157"/>
        <v>0</v>
      </c>
      <c r="I2709" s="83" t="e">
        <f t="shared" si="158"/>
        <v>#DIV/0!</v>
      </c>
      <c r="J2709" s="103" t="e">
        <f t="shared" si="159"/>
        <v>#DIV/0!</v>
      </c>
    </row>
    <row r="2710" spans="1:10" ht="12.75" customHeight="1" x14ac:dyDescent="0.25">
      <c r="A2710" s="101"/>
      <c r="D2710" s="81"/>
      <c r="E2710" s="81">
        <f>(E2709*Invoice!I3897)+((E2709-(E2709*Invoice!I3897))*Invoice!J3897)</f>
        <v>0</v>
      </c>
      <c r="F2710" s="81"/>
      <c r="G2710" s="90">
        <f>E2710/1.11</f>
        <v>0</v>
      </c>
      <c r="H2710" s="91">
        <f>G2710*11%</f>
        <v>0</v>
      </c>
      <c r="I2710" s="91" t="e">
        <f>G2710/B2709</f>
        <v>#DIV/0!</v>
      </c>
      <c r="J2710" s="104" t="e">
        <f>H2710/B2709</f>
        <v>#DIV/0!</v>
      </c>
    </row>
    <row r="2711" spans="1:10" ht="12.75" customHeight="1" x14ac:dyDescent="0.25">
      <c r="A2711" s="101"/>
      <c r="D2711" s="81" t="s">
        <v>23</v>
      </c>
      <c r="E2711" s="81">
        <f>E2709-E2710</f>
        <v>0</v>
      </c>
      <c r="F2711" s="81"/>
      <c r="G2711" s="82">
        <f>G2709-G2710</f>
        <v>0</v>
      </c>
      <c r="H2711" s="82">
        <f>H2709-H2710</f>
        <v>0</v>
      </c>
      <c r="I2711" s="82" t="e">
        <f>I2709-I2710</f>
        <v>#DIV/0!</v>
      </c>
      <c r="J2711" s="105" t="e">
        <f>J2709-J2710</f>
        <v>#DIV/0!</v>
      </c>
    </row>
    <row r="2712" spans="1:10" ht="12.75" customHeight="1" x14ac:dyDescent="0.25">
      <c r="A2712" s="101"/>
      <c r="D2712" s="81"/>
      <c r="E2712" s="81"/>
      <c r="F2712" s="81"/>
      <c r="G2712" s="82"/>
      <c r="H2712" s="83">
        <f>G2711+H2711</f>
        <v>0</v>
      </c>
      <c r="I2712" s="83"/>
      <c r="J2712" s="103"/>
    </row>
    <row r="2713" spans="1:10" ht="12.75" customHeight="1" x14ac:dyDescent="0.25">
      <c r="A2713" s="101"/>
      <c r="B2713" s="79"/>
      <c r="D2713" s="81"/>
      <c r="E2713" s="81"/>
      <c r="F2713" s="81"/>
      <c r="G2713" s="82"/>
      <c r="H2713" s="83"/>
      <c r="I2713" s="83"/>
      <c r="J2713" s="103"/>
    </row>
    <row r="2714" spans="1:10" ht="12.75" customHeight="1" x14ac:dyDescent="0.25">
      <c r="A2714" s="101">
        <v>13</v>
      </c>
      <c r="B2714" s="84" t="s">
        <v>20</v>
      </c>
      <c r="C2714" s="84" t="s">
        <v>21</v>
      </c>
      <c r="D2714" s="85" t="s">
        <v>22</v>
      </c>
      <c r="E2714" s="85" t="s">
        <v>23</v>
      </c>
      <c r="F2714" s="85"/>
      <c r="G2714" s="86" t="s">
        <v>24</v>
      </c>
      <c r="H2714" s="87" t="s">
        <v>25</v>
      </c>
      <c r="I2714" s="87" t="s">
        <v>26</v>
      </c>
      <c r="J2714" s="102"/>
    </row>
    <row r="2715" spans="1:10" ht="12.75" customHeight="1" x14ac:dyDescent="0.25">
      <c r="A2715" s="101"/>
      <c r="B2715" s="80">
        <f>Invoice!B3898</f>
        <v>0</v>
      </c>
      <c r="C2715" s="88">
        <f>Invoice!E3898</f>
        <v>0</v>
      </c>
      <c r="D2715" s="89">
        <f>Invoice!H3898</f>
        <v>0</v>
      </c>
      <c r="E2715" s="81">
        <f t="shared" si="155"/>
        <v>0</v>
      </c>
      <c r="F2715" s="81"/>
      <c r="G2715" s="82">
        <f t="shared" si="156"/>
        <v>0</v>
      </c>
      <c r="H2715" s="83">
        <f t="shared" si="157"/>
        <v>0</v>
      </c>
      <c r="I2715" s="83" t="e">
        <f t="shared" si="158"/>
        <v>#DIV/0!</v>
      </c>
      <c r="J2715" s="103" t="e">
        <f t="shared" si="159"/>
        <v>#DIV/0!</v>
      </c>
    </row>
    <row r="2716" spans="1:10" ht="12.75" customHeight="1" x14ac:dyDescent="0.25">
      <c r="A2716" s="101"/>
      <c r="D2716" s="81"/>
      <c r="E2716" s="81">
        <f>(E2715*Invoice!I3898)+((E2715-(E2715*Invoice!I3898))*Invoice!J3898)</f>
        <v>0</v>
      </c>
      <c r="F2716" s="81"/>
      <c r="G2716" s="90">
        <f>E2716/1.11</f>
        <v>0</v>
      </c>
      <c r="H2716" s="91">
        <f>G2716*11%</f>
        <v>0</v>
      </c>
      <c r="I2716" s="91" t="e">
        <f>G2716/B2715</f>
        <v>#DIV/0!</v>
      </c>
      <c r="J2716" s="104" t="e">
        <f>H2716/B2715</f>
        <v>#DIV/0!</v>
      </c>
    </row>
    <row r="2717" spans="1:10" ht="12.75" customHeight="1" x14ac:dyDescent="0.25">
      <c r="A2717" s="101"/>
      <c r="D2717" s="81" t="s">
        <v>23</v>
      </c>
      <c r="E2717" s="81">
        <f>E2715-E2716</f>
        <v>0</v>
      </c>
      <c r="F2717" s="81"/>
      <c r="G2717" s="82">
        <f>G2715-G2716</f>
        <v>0</v>
      </c>
      <c r="H2717" s="82">
        <f>H2715-H2716</f>
        <v>0</v>
      </c>
      <c r="I2717" s="82" t="e">
        <f>I2715-I2716</f>
        <v>#DIV/0!</v>
      </c>
      <c r="J2717" s="105" t="e">
        <f>J2715-J2716</f>
        <v>#DIV/0!</v>
      </c>
    </row>
    <row r="2718" spans="1:10" ht="12.75" customHeight="1" x14ac:dyDescent="0.25">
      <c r="A2718" s="101"/>
      <c r="D2718" s="81"/>
      <c r="E2718" s="81"/>
      <c r="F2718" s="81"/>
      <c r="G2718" s="82"/>
      <c r="H2718" s="83">
        <f>G2717+H2717</f>
        <v>0</v>
      </c>
      <c r="I2718" s="83"/>
      <c r="J2718" s="103"/>
    </row>
    <row r="2719" spans="1:10" ht="12.75" customHeight="1" x14ac:dyDescent="0.25">
      <c r="A2719" s="101"/>
      <c r="B2719" s="79"/>
      <c r="D2719" s="81"/>
      <c r="E2719" s="81"/>
      <c r="F2719" s="81"/>
      <c r="G2719" s="82"/>
      <c r="H2719" s="83"/>
      <c r="I2719" s="83"/>
      <c r="J2719" s="103"/>
    </row>
    <row r="2720" spans="1:10" ht="12.75" customHeight="1" x14ac:dyDescent="0.25">
      <c r="A2720" s="101">
        <v>14</v>
      </c>
      <c r="B2720" s="84" t="s">
        <v>20</v>
      </c>
      <c r="C2720" s="84" t="s">
        <v>21</v>
      </c>
      <c r="D2720" s="85" t="s">
        <v>22</v>
      </c>
      <c r="E2720" s="85" t="s">
        <v>23</v>
      </c>
      <c r="F2720" s="85"/>
      <c r="G2720" s="86" t="s">
        <v>24</v>
      </c>
      <c r="H2720" s="87" t="s">
        <v>25</v>
      </c>
      <c r="I2720" s="87" t="s">
        <v>26</v>
      </c>
      <c r="J2720" s="102"/>
    </row>
    <row r="2721" spans="1:10" ht="12.75" customHeight="1" x14ac:dyDescent="0.25">
      <c r="A2721" s="101"/>
      <c r="B2721" s="80">
        <f>Invoice!B3899</f>
        <v>0</v>
      </c>
      <c r="C2721" s="88">
        <f>Invoice!E3899</f>
        <v>0</v>
      </c>
      <c r="D2721" s="89">
        <f>Invoice!H3899</f>
        <v>0</v>
      </c>
      <c r="E2721" s="81">
        <f t="shared" si="155"/>
        <v>0</v>
      </c>
      <c r="F2721" s="81"/>
      <c r="G2721" s="82">
        <f t="shared" si="156"/>
        <v>0</v>
      </c>
      <c r="H2721" s="83">
        <f t="shared" si="157"/>
        <v>0</v>
      </c>
      <c r="I2721" s="83" t="e">
        <f t="shared" si="158"/>
        <v>#DIV/0!</v>
      </c>
      <c r="J2721" s="103" t="e">
        <f t="shared" si="159"/>
        <v>#DIV/0!</v>
      </c>
    </row>
    <row r="2722" spans="1:10" ht="12.75" customHeight="1" x14ac:dyDescent="0.25">
      <c r="A2722" s="101"/>
      <c r="D2722" s="81"/>
      <c r="E2722" s="81">
        <f>(E2721*Invoice!I3899)+((E2721-(E2721*Invoice!I3899))*Invoice!J3899)</f>
        <v>0</v>
      </c>
      <c r="F2722" s="81"/>
      <c r="G2722" s="90">
        <f>E2722/1.11</f>
        <v>0</v>
      </c>
      <c r="H2722" s="91">
        <f>G2722*11%</f>
        <v>0</v>
      </c>
      <c r="I2722" s="91" t="e">
        <f>G2722/B2721</f>
        <v>#DIV/0!</v>
      </c>
      <c r="J2722" s="104" t="e">
        <f>H2722/B2721</f>
        <v>#DIV/0!</v>
      </c>
    </row>
    <row r="2723" spans="1:10" ht="12.75" customHeight="1" x14ac:dyDescent="0.25">
      <c r="A2723" s="101"/>
      <c r="D2723" s="81" t="s">
        <v>23</v>
      </c>
      <c r="E2723" s="81">
        <f>E2721-E2722</f>
        <v>0</v>
      </c>
      <c r="F2723" s="81"/>
      <c r="G2723" s="82">
        <f>G2721-G2722</f>
        <v>0</v>
      </c>
      <c r="H2723" s="82">
        <f>H2721-H2722</f>
        <v>0</v>
      </c>
      <c r="I2723" s="82" t="e">
        <f>I2721-I2722</f>
        <v>#DIV/0!</v>
      </c>
      <c r="J2723" s="105" t="e">
        <f>J2721-J2722</f>
        <v>#DIV/0!</v>
      </c>
    </row>
    <row r="2724" spans="1:10" ht="12.75" customHeight="1" x14ac:dyDescent="0.25">
      <c r="A2724" s="101"/>
      <c r="D2724" s="81"/>
      <c r="E2724" s="81"/>
      <c r="F2724" s="81"/>
      <c r="G2724" s="82"/>
      <c r="H2724" s="83">
        <f>G2723+H2723</f>
        <v>0</v>
      </c>
      <c r="I2724" s="83"/>
      <c r="J2724" s="103"/>
    </row>
    <row r="2725" spans="1:10" ht="12.75" customHeight="1" x14ac:dyDescent="0.25">
      <c r="A2725" s="101"/>
      <c r="B2725" s="79"/>
      <c r="D2725" s="81"/>
      <c r="E2725" s="81"/>
      <c r="F2725" s="81"/>
      <c r="G2725" s="82"/>
      <c r="H2725" s="83"/>
      <c r="I2725" s="83"/>
      <c r="J2725" s="103"/>
    </row>
    <row r="2726" spans="1:10" ht="12.75" customHeight="1" x14ac:dyDescent="0.25">
      <c r="A2726" s="101">
        <v>15</v>
      </c>
      <c r="B2726" s="84" t="s">
        <v>20</v>
      </c>
      <c r="C2726" s="84" t="s">
        <v>21</v>
      </c>
      <c r="D2726" s="85" t="s">
        <v>22</v>
      </c>
      <c r="E2726" s="85" t="s">
        <v>23</v>
      </c>
      <c r="F2726" s="85"/>
      <c r="G2726" s="86" t="s">
        <v>24</v>
      </c>
      <c r="H2726" s="87" t="s">
        <v>25</v>
      </c>
      <c r="I2726" s="87" t="s">
        <v>26</v>
      </c>
      <c r="J2726" s="102"/>
    </row>
    <row r="2727" spans="1:10" ht="12.75" customHeight="1" x14ac:dyDescent="0.25">
      <c r="A2727" s="101"/>
      <c r="B2727" s="80">
        <f>Invoice!B3900</f>
        <v>0</v>
      </c>
      <c r="C2727" s="88">
        <f>Invoice!E3900</f>
        <v>0</v>
      </c>
      <c r="D2727" s="89">
        <f>Invoice!H3900</f>
        <v>0</v>
      </c>
      <c r="E2727" s="81">
        <f t="shared" si="155"/>
        <v>0</v>
      </c>
      <c r="F2727" s="81"/>
      <c r="G2727" s="82">
        <f t="shared" si="156"/>
        <v>0</v>
      </c>
      <c r="H2727" s="83">
        <f t="shared" si="157"/>
        <v>0</v>
      </c>
      <c r="I2727" s="83" t="e">
        <f t="shared" si="158"/>
        <v>#DIV/0!</v>
      </c>
      <c r="J2727" s="103" t="e">
        <f t="shared" si="159"/>
        <v>#DIV/0!</v>
      </c>
    </row>
    <row r="2728" spans="1:10" ht="12.75" customHeight="1" x14ac:dyDescent="0.25">
      <c r="A2728" s="101"/>
      <c r="D2728" s="81"/>
      <c r="E2728" s="81">
        <f>(E2727*Invoice!I3900)+((E2727-(E2727*Invoice!I3900))*Invoice!J3900)</f>
        <v>0</v>
      </c>
      <c r="F2728" s="81"/>
      <c r="G2728" s="90">
        <f>E2728/1.11</f>
        <v>0</v>
      </c>
      <c r="H2728" s="91">
        <f>G2728*11%</f>
        <v>0</v>
      </c>
      <c r="I2728" s="91" t="e">
        <f>G2728/B2727</f>
        <v>#DIV/0!</v>
      </c>
      <c r="J2728" s="104" t="e">
        <f>H2728/B2727</f>
        <v>#DIV/0!</v>
      </c>
    </row>
    <row r="2729" spans="1:10" ht="12.75" customHeight="1" x14ac:dyDescent="0.25">
      <c r="A2729" s="101"/>
      <c r="D2729" s="81" t="s">
        <v>23</v>
      </c>
      <c r="E2729" s="81">
        <f>E2727-E2728</f>
        <v>0</v>
      </c>
      <c r="F2729" s="81"/>
      <c r="G2729" s="82">
        <f>G2727-G2728</f>
        <v>0</v>
      </c>
      <c r="H2729" s="82">
        <f>H2727-H2728</f>
        <v>0</v>
      </c>
      <c r="I2729" s="82" t="e">
        <f>I2727-I2728</f>
        <v>#DIV/0!</v>
      </c>
      <c r="J2729" s="105" t="e">
        <f>J2727-J2728</f>
        <v>#DIV/0!</v>
      </c>
    </row>
    <row r="2730" spans="1:10" ht="12.75" customHeight="1" x14ac:dyDescent="0.25">
      <c r="A2730" s="101"/>
      <c r="D2730" s="81"/>
      <c r="E2730" s="81"/>
      <c r="F2730" s="81"/>
      <c r="G2730" s="82"/>
      <c r="H2730" s="83">
        <f>G2729+H2729</f>
        <v>0</v>
      </c>
      <c r="I2730" s="83"/>
      <c r="J2730" s="103"/>
    </row>
    <row r="2731" spans="1:10" ht="12.75" customHeight="1" x14ac:dyDescent="0.25">
      <c r="A2731" s="101"/>
      <c r="B2731" s="79"/>
      <c r="D2731" s="81"/>
      <c r="E2731" s="81"/>
      <c r="F2731" s="81"/>
      <c r="G2731" s="82"/>
      <c r="H2731" s="83"/>
      <c r="I2731" s="83"/>
      <c r="J2731" s="103"/>
    </row>
    <row r="2732" spans="1:10" ht="12.75" customHeight="1" x14ac:dyDescent="0.25">
      <c r="A2732" s="101">
        <v>16</v>
      </c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2"/>
    </row>
    <row r="2733" spans="1:10" ht="12.75" customHeight="1" x14ac:dyDescent="0.25">
      <c r="A2733" s="101"/>
      <c r="B2733" s="80">
        <f>Invoice!B3901</f>
        <v>0</v>
      </c>
      <c r="C2733" s="88">
        <f>Invoice!E3901</f>
        <v>0</v>
      </c>
      <c r="D2733" s="89">
        <f>Invoice!H3901</f>
        <v>0</v>
      </c>
      <c r="E2733" s="81">
        <f t="shared" si="155"/>
        <v>0</v>
      </c>
      <c r="F2733" s="81"/>
      <c r="G2733" s="82">
        <f t="shared" si="156"/>
        <v>0</v>
      </c>
      <c r="H2733" s="83">
        <f t="shared" si="157"/>
        <v>0</v>
      </c>
      <c r="I2733" s="83" t="e">
        <f t="shared" si="158"/>
        <v>#DIV/0!</v>
      </c>
      <c r="J2733" s="103" t="e">
        <f t="shared" si="159"/>
        <v>#DIV/0!</v>
      </c>
    </row>
    <row r="2734" spans="1:10" ht="12.75" customHeight="1" x14ac:dyDescent="0.25">
      <c r="A2734" s="101"/>
      <c r="D2734" s="81"/>
      <c r="E2734" s="81">
        <f>(E2733*Invoice!I3901)+((E2733-(E2733*Invoice!I3901))*Invoice!J3901)</f>
        <v>0</v>
      </c>
      <c r="F2734" s="81"/>
      <c r="G2734" s="90">
        <f>E2734/1.11</f>
        <v>0</v>
      </c>
      <c r="H2734" s="91">
        <f>G2734*11%</f>
        <v>0</v>
      </c>
      <c r="I2734" s="91" t="e">
        <f>G2734/B2733</f>
        <v>#DIV/0!</v>
      </c>
      <c r="J2734" s="104" t="e">
        <f>H2734/B2733</f>
        <v>#DIV/0!</v>
      </c>
    </row>
    <row r="2735" spans="1:10" ht="12.75" customHeight="1" x14ac:dyDescent="0.25">
      <c r="A2735" s="101"/>
      <c r="D2735" s="81" t="s">
        <v>23</v>
      </c>
      <c r="E2735" s="81">
        <f>E2733-E2734</f>
        <v>0</v>
      </c>
      <c r="F2735" s="81"/>
      <c r="G2735" s="82">
        <f>G2733-G2734</f>
        <v>0</v>
      </c>
      <c r="H2735" s="82">
        <f>H2733-H2734</f>
        <v>0</v>
      </c>
      <c r="I2735" s="82" t="e">
        <f>I2733-I2734</f>
        <v>#DIV/0!</v>
      </c>
      <c r="J2735" s="105" t="e">
        <f>J2733-J2734</f>
        <v>#DIV/0!</v>
      </c>
    </row>
    <row r="2736" spans="1:10" ht="12.75" customHeight="1" x14ac:dyDescent="0.25">
      <c r="A2736" s="101"/>
      <c r="D2736" s="81"/>
      <c r="E2736" s="81"/>
      <c r="F2736" s="81"/>
      <c r="G2736" s="82"/>
      <c r="H2736" s="83">
        <f>G2735+H2735</f>
        <v>0</v>
      </c>
      <c r="I2736" s="83"/>
      <c r="J2736" s="103"/>
    </row>
    <row r="2737" spans="1:10" ht="12.75" customHeight="1" x14ac:dyDescent="0.25">
      <c r="A2737" s="101"/>
      <c r="C2737" s="88"/>
      <c r="D2737" s="89"/>
      <c r="E2737" s="81"/>
      <c r="F2737" s="81"/>
      <c r="G2737" s="82"/>
      <c r="H2737" s="83"/>
      <c r="I2737" s="83"/>
      <c r="J2737" s="103"/>
    </row>
    <row r="2738" spans="1:10" ht="12.75" customHeight="1" x14ac:dyDescent="0.25">
      <c r="A2738" s="106"/>
      <c r="B2738" s="107"/>
      <c r="C2738" s="107"/>
      <c r="D2738" s="107"/>
      <c r="E2738" s="107"/>
      <c r="F2738" s="107"/>
      <c r="G2738" s="108">
        <f>G2645+G2651+G2657+G2663+G2669+G2675+G2681+G2687+G2693+G2699+G2705+G2711+G2717+G2723+G2729+G2735</f>
        <v>0</v>
      </c>
      <c r="H2738" s="108">
        <f>H2645+H2651+H2657+H2663+H2669+H2675+H2681+H2687+H2693+H2699+H2705+H2711+H2717+H2723+H2729+H2735</f>
        <v>0</v>
      </c>
      <c r="I2738" s="107"/>
      <c r="J2738" s="109">
        <f>H2646+H2652+H2658+H2664+H2670+H2676+H2682+H2688+H2694+H2700+H2706+H2712+H2718+H2724+H2730+H2736</f>
        <v>0</v>
      </c>
    </row>
    <row r="2740" spans="1:10" ht="12.75" customHeight="1" x14ac:dyDescent="0.25">
      <c r="A2740" s="94" t="s">
        <v>1</v>
      </c>
      <c r="B2740" s="95">
        <f>Invoice!E3992</f>
        <v>23050036</v>
      </c>
      <c r="C2740" s="96"/>
      <c r="D2740" s="97"/>
      <c r="E2740" s="97"/>
      <c r="F2740" s="97"/>
      <c r="G2740" s="98"/>
      <c r="H2740" s="99"/>
      <c r="I2740" s="99"/>
      <c r="J2740" s="100"/>
    </row>
    <row r="2741" spans="1:10" ht="12.75" customHeight="1" x14ac:dyDescent="0.25">
      <c r="A2741" s="101">
        <v>1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Invoice!B4000</f>
        <v>0</v>
      </c>
      <c r="C2742" s="88">
        <f>Invoice!E4000</f>
        <v>0</v>
      </c>
      <c r="D2742" s="89">
        <f>Invoice!H4000</f>
        <v>0</v>
      </c>
      <c r="E2742" s="81">
        <f>D2742*B2742</f>
        <v>0</v>
      </c>
      <c r="F2742" s="81"/>
      <c r="G2742" s="82">
        <f>E2742/1.11</f>
        <v>0</v>
      </c>
      <c r="H2742" s="83">
        <f>G2742*11%</f>
        <v>0</v>
      </c>
      <c r="I2742" s="83" t="e">
        <f>G2742/B2742</f>
        <v>#DIV/0!</v>
      </c>
      <c r="J2742" s="103" t="e">
        <f>H2742/B2742</f>
        <v>#DIV/0!</v>
      </c>
    </row>
    <row r="2743" spans="1:10" ht="12.75" customHeight="1" x14ac:dyDescent="0.25">
      <c r="A2743" s="101"/>
      <c r="D2743" s="81"/>
      <c r="E2743" s="81">
        <f>(E2742*Invoice!I4000)+((E2742-(E2742*Invoice!I4000))*Invoice!J4000)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2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Invoice!B4001</f>
        <v>0</v>
      </c>
      <c r="C2748" s="88">
        <f>Invoice!E4001</f>
        <v>0</v>
      </c>
      <c r="D2748" s="89">
        <f>Invoice!H4001</f>
        <v>0</v>
      </c>
      <c r="E2748" s="81">
        <f t="shared" ref="E2748:E2832" si="160">D2748*B2748</f>
        <v>0</v>
      </c>
      <c r="F2748" s="81"/>
      <c r="G2748" s="82">
        <f t="shared" ref="G2748:G2832" si="161">E2748/1.11</f>
        <v>0</v>
      </c>
      <c r="H2748" s="83">
        <f t="shared" ref="H2748:H2832" si="162">G2748*11%</f>
        <v>0</v>
      </c>
      <c r="I2748" s="83" t="e">
        <f t="shared" ref="I2748:I2832" si="163">G2748/B2748</f>
        <v>#DIV/0!</v>
      </c>
      <c r="J2748" s="103" t="e">
        <f t="shared" ref="J2748:J2832" si="164">H2748/B2748</f>
        <v>#DIV/0!</v>
      </c>
    </row>
    <row r="2749" spans="1:10" ht="12.75" customHeight="1" x14ac:dyDescent="0.25">
      <c r="A2749" s="101"/>
      <c r="D2749" s="81"/>
      <c r="E2749" s="81">
        <f>(E2748*Invoice!I4001)+((E2748-(E2748*Invoice!I4001))*Invoice!J4001)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3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Invoice!B4002</f>
        <v>0</v>
      </c>
      <c r="C2754" s="88">
        <f>Invoice!E4002</f>
        <v>0</v>
      </c>
      <c r="D2754" s="89">
        <f>Invoice!H4002</f>
        <v>0</v>
      </c>
      <c r="E2754" s="81">
        <f t="shared" si="160"/>
        <v>0</v>
      </c>
      <c r="F2754" s="81"/>
      <c r="G2754" s="82">
        <f t="shared" si="161"/>
        <v>0</v>
      </c>
      <c r="H2754" s="83">
        <f t="shared" si="162"/>
        <v>0</v>
      </c>
      <c r="I2754" s="83" t="e">
        <f t="shared" si="163"/>
        <v>#DIV/0!</v>
      </c>
      <c r="J2754" s="103" t="e">
        <f t="shared" si="164"/>
        <v>#DIV/0!</v>
      </c>
    </row>
    <row r="2755" spans="1:10" ht="12.75" customHeight="1" x14ac:dyDescent="0.25">
      <c r="A2755" s="101"/>
      <c r="D2755" s="81"/>
      <c r="E2755" s="81">
        <f>(E2754*Invoice!I4002)+((E2754-(E2754*Invoice!I4002))*Invoice!J4002)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4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Invoice!B4003</f>
        <v>0</v>
      </c>
      <c r="C2760" s="88">
        <f>Invoice!E4003</f>
        <v>0</v>
      </c>
      <c r="D2760" s="89">
        <f>Invoice!H4003</f>
        <v>0</v>
      </c>
      <c r="E2760" s="81">
        <f t="shared" si="160"/>
        <v>0</v>
      </c>
      <c r="F2760" s="81"/>
      <c r="G2760" s="82">
        <f t="shared" si="161"/>
        <v>0</v>
      </c>
      <c r="H2760" s="83">
        <f t="shared" si="162"/>
        <v>0</v>
      </c>
      <c r="I2760" s="83" t="e">
        <f t="shared" si="163"/>
        <v>#DIV/0!</v>
      </c>
      <c r="J2760" s="103" t="e">
        <f t="shared" si="164"/>
        <v>#DIV/0!</v>
      </c>
    </row>
    <row r="2761" spans="1:10" ht="12.75" customHeight="1" x14ac:dyDescent="0.25">
      <c r="A2761" s="101"/>
      <c r="D2761" s="81"/>
      <c r="E2761" s="81">
        <f>(E2760*Invoice!I4003)+((E2760-(E2760*Invoice!I4003))*Invoice!J4003)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5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Invoice!B4004</f>
        <v>0</v>
      </c>
      <c r="C2766" s="88">
        <f>Invoice!E4004</f>
        <v>0</v>
      </c>
      <c r="D2766" s="89">
        <f>Invoice!H4004</f>
        <v>0</v>
      </c>
      <c r="E2766" s="81">
        <f t="shared" si="160"/>
        <v>0</v>
      </c>
      <c r="F2766" s="81"/>
      <c r="G2766" s="82">
        <f t="shared" si="161"/>
        <v>0</v>
      </c>
      <c r="H2766" s="83">
        <f t="shared" si="162"/>
        <v>0</v>
      </c>
      <c r="I2766" s="83" t="e">
        <f t="shared" si="163"/>
        <v>#DIV/0!</v>
      </c>
      <c r="J2766" s="103" t="e">
        <f t="shared" si="164"/>
        <v>#DIV/0!</v>
      </c>
    </row>
    <row r="2767" spans="1:10" ht="12.75" customHeight="1" x14ac:dyDescent="0.25">
      <c r="A2767" s="101"/>
      <c r="D2767" s="81"/>
      <c r="E2767" s="81">
        <f>(E2766*Invoice!I4004)+((E2766-(E2766*Invoice!I4004))*Invoice!J4004)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B2770" s="79"/>
      <c r="D2770" s="81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1">
        <v>6</v>
      </c>
      <c r="B2771" s="84" t="s">
        <v>20</v>
      </c>
      <c r="C2771" s="84" t="s">
        <v>21</v>
      </c>
      <c r="D2771" s="85" t="s">
        <v>22</v>
      </c>
      <c r="E2771" s="85" t="s">
        <v>23</v>
      </c>
      <c r="F2771" s="85"/>
      <c r="G2771" s="86" t="s">
        <v>24</v>
      </c>
      <c r="H2771" s="87" t="s">
        <v>25</v>
      </c>
      <c r="I2771" s="87" t="s">
        <v>26</v>
      </c>
      <c r="J2771" s="102"/>
    </row>
    <row r="2772" spans="1:10" ht="12.75" customHeight="1" x14ac:dyDescent="0.25">
      <c r="A2772" s="101"/>
      <c r="B2772" s="80">
        <f>Invoice!B4005</f>
        <v>0</v>
      </c>
      <c r="C2772" s="88">
        <f>Invoice!E4005</f>
        <v>0</v>
      </c>
      <c r="D2772" s="89">
        <f>Invoice!H4005</f>
        <v>0</v>
      </c>
      <c r="E2772" s="81">
        <f t="shared" si="160"/>
        <v>0</v>
      </c>
      <c r="F2772" s="81"/>
      <c r="G2772" s="82">
        <f t="shared" si="161"/>
        <v>0</v>
      </c>
      <c r="H2772" s="83">
        <f t="shared" si="162"/>
        <v>0</v>
      </c>
      <c r="I2772" s="83" t="e">
        <f t="shared" si="163"/>
        <v>#DIV/0!</v>
      </c>
      <c r="J2772" s="103" t="e">
        <f t="shared" si="164"/>
        <v>#DIV/0!</v>
      </c>
    </row>
    <row r="2773" spans="1:10" ht="12.75" customHeight="1" x14ac:dyDescent="0.25">
      <c r="A2773" s="101"/>
      <c r="D2773" s="81"/>
      <c r="E2773" s="81">
        <f>(E2772*Invoice!I4005)+((E2772-(E2772*Invoice!I4005))*Invoice!J4005)</f>
        <v>0</v>
      </c>
      <c r="F2773" s="81"/>
      <c r="G2773" s="90">
        <f>E2773/1.11</f>
        <v>0</v>
      </c>
      <c r="H2773" s="91">
        <f>G2773*11%</f>
        <v>0</v>
      </c>
      <c r="I2773" s="91" t="e">
        <f>G2773/B2772</f>
        <v>#DIV/0!</v>
      </c>
      <c r="J2773" s="104" t="e">
        <f>H2773/B2772</f>
        <v>#DIV/0!</v>
      </c>
    </row>
    <row r="2774" spans="1:10" ht="12.75" customHeight="1" x14ac:dyDescent="0.25">
      <c r="A2774" s="101"/>
      <c r="D2774" s="81" t="s">
        <v>23</v>
      </c>
      <c r="E2774" s="81">
        <f>E2772-E2773</f>
        <v>0</v>
      </c>
      <c r="F2774" s="81"/>
      <c r="G2774" s="82">
        <f>G2772-G2773</f>
        <v>0</v>
      </c>
      <c r="H2774" s="82">
        <f>H2772-H2773</f>
        <v>0</v>
      </c>
      <c r="I2774" s="82" t="e">
        <f>I2772-I2773</f>
        <v>#DIV/0!</v>
      </c>
      <c r="J2774" s="105" t="e">
        <f>J2772-J2773</f>
        <v>#DIV/0!</v>
      </c>
    </row>
    <row r="2775" spans="1:10" ht="12.75" customHeight="1" x14ac:dyDescent="0.25">
      <c r="A2775" s="101"/>
      <c r="D2775" s="81"/>
      <c r="E2775" s="81"/>
      <c r="F2775" s="81"/>
      <c r="G2775" s="82"/>
      <c r="H2775" s="83">
        <f>G2774+H2774</f>
        <v>0</v>
      </c>
      <c r="I2775" s="83"/>
      <c r="J2775" s="103"/>
    </row>
    <row r="2776" spans="1:10" ht="12.75" customHeight="1" x14ac:dyDescent="0.25">
      <c r="A2776" s="101"/>
      <c r="B2776" s="79"/>
      <c r="D2776" s="81"/>
      <c r="E2776" s="81"/>
      <c r="F2776" s="81"/>
      <c r="G2776" s="82"/>
      <c r="H2776" s="83"/>
      <c r="I2776" s="83"/>
      <c r="J2776" s="103"/>
    </row>
    <row r="2777" spans="1:10" ht="12.75" customHeight="1" x14ac:dyDescent="0.25">
      <c r="A2777" s="101">
        <v>7</v>
      </c>
      <c r="B2777" s="84" t="s">
        <v>20</v>
      </c>
      <c r="C2777" s="84" t="s">
        <v>21</v>
      </c>
      <c r="D2777" s="85" t="s">
        <v>22</v>
      </c>
      <c r="E2777" s="85" t="s">
        <v>23</v>
      </c>
      <c r="F2777" s="85"/>
      <c r="G2777" s="86" t="s">
        <v>24</v>
      </c>
      <c r="H2777" s="87" t="s">
        <v>25</v>
      </c>
      <c r="I2777" s="87" t="s">
        <v>26</v>
      </c>
      <c r="J2777" s="102"/>
    </row>
    <row r="2778" spans="1:10" ht="12.75" customHeight="1" x14ac:dyDescent="0.25">
      <c r="A2778" s="101"/>
      <c r="B2778" s="80">
        <f>Invoice!B4006</f>
        <v>0</v>
      </c>
      <c r="C2778" s="88">
        <f>Invoice!E4006</f>
        <v>0</v>
      </c>
      <c r="D2778" s="89">
        <f>Invoice!H4006</f>
        <v>0</v>
      </c>
      <c r="E2778" s="81">
        <f t="shared" si="160"/>
        <v>0</v>
      </c>
      <c r="F2778" s="81"/>
      <c r="G2778" s="82">
        <f t="shared" si="161"/>
        <v>0</v>
      </c>
      <c r="H2778" s="83">
        <f t="shared" si="162"/>
        <v>0</v>
      </c>
      <c r="I2778" s="83" t="e">
        <f t="shared" si="163"/>
        <v>#DIV/0!</v>
      </c>
      <c r="J2778" s="103" t="e">
        <f t="shared" si="164"/>
        <v>#DIV/0!</v>
      </c>
    </row>
    <row r="2779" spans="1:10" ht="12.75" customHeight="1" x14ac:dyDescent="0.25">
      <c r="A2779" s="101"/>
      <c r="D2779" s="81"/>
      <c r="E2779" s="81">
        <f>(E2778*Invoice!I4006)+((E2778-(E2778*Invoice!I4006))*Invoice!J4006)</f>
        <v>0</v>
      </c>
      <c r="F2779" s="81"/>
      <c r="G2779" s="90">
        <f>E2779/1.11</f>
        <v>0</v>
      </c>
      <c r="H2779" s="91">
        <f>G2779*11%</f>
        <v>0</v>
      </c>
      <c r="I2779" s="91" t="e">
        <f>G2779/B2778</f>
        <v>#DIV/0!</v>
      </c>
      <c r="J2779" s="104" t="e">
        <f>H2779/B2778</f>
        <v>#DIV/0!</v>
      </c>
    </row>
    <row r="2780" spans="1:10" ht="12.75" customHeight="1" x14ac:dyDescent="0.25">
      <c r="A2780" s="101"/>
      <c r="D2780" s="81" t="s">
        <v>23</v>
      </c>
      <c r="E2780" s="81">
        <f>E2778-E2779</f>
        <v>0</v>
      </c>
      <c r="F2780" s="81"/>
      <c r="G2780" s="82">
        <f>G2778-G2779</f>
        <v>0</v>
      </c>
      <c r="H2780" s="82">
        <f>H2778-H2779</f>
        <v>0</v>
      </c>
      <c r="I2780" s="82" t="e">
        <f>I2778-I2779</f>
        <v>#DIV/0!</v>
      </c>
      <c r="J2780" s="105" t="e">
        <f>J2778-J2779</f>
        <v>#DIV/0!</v>
      </c>
    </row>
    <row r="2781" spans="1:10" ht="12.75" customHeight="1" x14ac:dyDescent="0.25">
      <c r="A2781" s="101"/>
      <c r="D2781" s="81"/>
      <c r="E2781" s="81"/>
      <c r="F2781" s="81"/>
      <c r="G2781" s="82"/>
      <c r="H2781" s="83">
        <f>G2780+H2780</f>
        <v>0</v>
      </c>
      <c r="I2781" s="83"/>
      <c r="J2781" s="103"/>
    </row>
    <row r="2782" spans="1:10" ht="12.75" customHeight="1" x14ac:dyDescent="0.25">
      <c r="A2782" s="101"/>
      <c r="B2782" s="79"/>
      <c r="D2782" s="81"/>
      <c r="E2782" s="81"/>
      <c r="F2782" s="81"/>
      <c r="G2782" s="82"/>
      <c r="H2782" s="83"/>
      <c r="I2782" s="83"/>
      <c r="J2782" s="103"/>
    </row>
    <row r="2783" spans="1:10" ht="12.75" customHeight="1" x14ac:dyDescent="0.25">
      <c r="A2783" s="101">
        <v>8</v>
      </c>
      <c r="B2783" s="84" t="s">
        <v>20</v>
      </c>
      <c r="C2783" s="84" t="s">
        <v>21</v>
      </c>
      <c r="D2783" s="85" t="s">
        <v>22</v>
      </c>
      <c r="E2783" s="85" t="s">
        <v>23</v>
      </c>
      <c r="F2783" s="85"/>
      <c r="G2783" s="86" t="s">
        <v>24</v>
      </c>
      <c r="H2783" s="87" t="s">
        <v>25</v>
      </c>
      <c r="I2783" s="87" t="s">
        <v>26</v>
      </c>
      <c r="J2783" s="102"/>
    </row>
    <row r="2784" spans="1:10" ht="12.75" customHeight="1" x14ac:dyDescent="0.25">
      <c r="A2784" s="101"/>
      <c r="B2784" s="80">
        <f>Invoice!B4007</f>
        <v>0</v>
      </c>
      <c r="C2784" s="88">
        <f>Invoice!E4007</f>
        <v>0</v>
      </c>
      <c r="D2784" s="89">
        <f>Invoice!H4007</f>
        <v>0</v>
      </c>
      <c r="E2784" s="81">
        <f t="shared" si="160"/>
        <v>0</v>
      </c>
      <c r="F2784" s="81"/>
      <c r="G2784" s="82">
        <f t="shared" si="161"/>
        <v>0</v>
      </c>
      <c r="H2784" s="83">
        <f t="shared" si="162"/>
        <v>0</v>
      </c>
      <c r="I2784" s="83" t="e">
        <f t="shared" si="163"/>
        <v>#DIV/0!</v>
      </c>
      <c r="J2784" s="103" t="e">
        <f t="shared" si="164"/>
        <v>#DIV/0!</v>
      </c>
    </row>
    <row r="2785" spans="1:10" ht="12.75" customHeight="1" x14ac:dyDescent="0.25">
      <c r="A2785" s="101"/>
      <c r="D2785" s="81"/>
      <c r="E2785" s="81">
        <f>(E2784*Invoice!I4007)+((E2784-(E2784*Invoice!I4007))*Invoice!J4007)</f>
        <v>0</v>
      </c>
      <c r="F2785" s="81"/>
      <c r="G2785" s="90">
        <f>E2785/1.11</f>
        <v>0</v>
      </c>
      <c r="H2785" s="91">
        <f>G2785*11%</f>
        <v>0</v>
      </c>
      <c r="I2785" s="91" t="e">
        <f>G2785/B2784</f>
        <v>#DIV/0!</v>
      </c>
      <c r="J2785" s="104" t="e">
        <f>H2785/B2784</f>
        <v>#DIV/0!</v>
      </c>
    </row>
    <row r="2786" spans="1:10" ht="12.75" customHeight="1" x14ac:dyDescent="0.25">
      <c r="A2786" s="101"/>
      <c r="D2786" s="81" t="s">
        <v>23</v>
      </c>
      <c r="E2786" s="81">
        <f>E2784-E2785</f>
        <v>0</v>
      </c>
      <c r="F2786" s="81"/>
      <c r="G2786" s="82">
        <f>G2784-G2785</f>
        <v>0</v>
      </c>
      <c r="H2786" s="82">
        <f>H2784-H2785</f>
        <v>0</v>
      </c>
      <c r="I2786" s="82" t="e">
        <f>I2784-I2785</f>
        <v>#DIV/0!</v>
      </c>
      <c r="J2786" s="105" t="e">
        <f>J2784-J2785</f>
        <v>#DIV/0!</v>
      </c>
    </row>
    <row r="2787" spans="1:10" ht="12.75" customHeight="1" x14ac:dyDescent="0.25">
      <c r="A2787" s="101"/>
      <c r="D2787" s="81"/>
      <c r="E2787" s="81"/>
      <c r="F2787" s="81"/>
      <c r="G2787" s="82"/>
      <c r="H2787" s="83">
        <f>G2786+H2786</f>
        <v>0</v>
      </c>
      <c r="I2787" s="83"/>
      <c r="J2787" s="103"/>
    </row>
    <row r="2788" spans="1:10" ht="12.75" customHeight="1" x14ac:dyDescent="0.25">
      <c r="A2788" s="101"/>
      <c r="B2788" s="79"/>
      <c r="D2788" s="81"/>
      <c r="E2788" s="81"/>
      <c r="F2788" s="81"/>
      <c r="G2788" s="82"/>
      <c r="H2788" s="83"/>
      <c r="I2788" s="83"/>
      <c r="J2788" s="103"/>
    </row>
    <row r="2789" spans="1:10" ht="12.75" customHeight="1" x14ac:dyDescent="0.25">
      <c r="A2789" s="101">
        <v>9</v>
      </c>
      <c r="B2789" s="84" t="s">
        <v>20</v>
      </c>
      <c r="C2789" s="84" t="s">
        <v>21</v>
      </c>
      <c r="D2789" s="85" t="s">
        <v>22</v>
      </c>
      <c r="E2789" s="85" t="s">
        <v>23</v>
      </c>
      <c r="F2789" s="85"/>
      <c r="G2789" s="86" t="s">
        <v>24</v>
      </c>
      <c r="H2789" s="87" t="s">
        <v>25</v>
      </c>
      <c r="I2789" s="87" t="s">
        <v>26</v>
      </c>
      <c r="J2789" s="102"/>
    </row>
    <row r="2790" spans="1:10" ht="12.75" customHeight="1" x14ac:dyDescent="0.25">
      <c r="A2790" s="101"/>
      <c r="B2790" s="80">
        <f>Invoice!B4008</f>
        <v>0</v>
      </c>
      <c r="C2790" s="88">
        <f>Invoice!E4008</f>
        <v>0</v>
      </c>
      <c r="D2790" s="89">
        <f>Invoice!H4008</f>
        <v>0</v>
      </c>
      <c r="E2790" s="81">
        <f t="shared" si="160"/>
        <v>0</v>
      </c>
      <c r="F2790" s="81"/>
      <c r="G2790" s="82">
        <f t="shared" si="161"/>
        <v>0</v>
      </c>
      <c r="H2790" s="83">
        <f t="shared" si="162"/>
        <v>0</v>
      </c>
      <c r="I2790" s="83" t="e">
        <f t="shared" si="163"/>
        <v>#DIV/0!</v>
      </c>
      <c r="J2790" s="103" t="e">
        <f t="shared" si="164"/>
        <v>#DIV/0!</v>
      </c>
    </row>
    <row r="2791" spans="1:10" ht="12.75" customHeight="1" x14ac:dyDescent="0.25">
      <c r="A2791" s="101"/>
      <c r="D2791" s="81"/>
      <c r="E2791" s="81">
        <f>(E2790*Invoice!I4008)+((E2790-(E2790*Invoice!I4008))*Invoice!J4008)</f>
        <v>0</v>
      </c>
      <c r="F2791" s="81"/>
      <c r="G2791" s="90">
        <f>E2791/1.11</f>
        <v>0</v>
      </c>
      <c r="H2791" s="91">
        <f>G2791*11%</f>
        <v>0</v>
      </c>
      <c r="I2791" s="91" t="e">
        <f>G2791/B2790</f>
        <v>#DIV/0!</v>
      </c>
      <c r="J2791" s="104" t="e">
        <f>H2791/B2790</f>
        <v>#DIV/0!</v>
      </c>
    </row>
    <row r="2792" spans="1:10" ht="12.75" customHeight="1" x14ac:dyDescent="0.25">
      <c r="A2792" s="101"/>
      <c r="D2792" s="81" t="s">
        <v>23</v>
      </c>
      <c r="E2792" s="81">
        <f>E2790-E2791</f>
        <v>0</v>
      </c>
      <c r="F2792" s="81"/>
      <c r="G2792" s="82">
        <f>G2790-G2791</f>
        <v>0</v>
      </c>
      <c r="H2792" s="82">
        <f>H2790-H2791</f>
        <v>0</v>
      </c>
      <c r="I2792" s="82" t="e">
        <f>I2790-I2791</f>
        <v>#DIV/0!</v>
      </c>
      <c r="J2792" s="105" t="e">
        <f>J2790-J2791</f>
        <v>#DIV/0!</v>
      </c>
    </row>
    <row r="2793" spans="1:10" ht="12.75" customHeight="1" x14ac:dyDescent="0.25">
      <c r="A2793" s="101"/>
      <c r="D2793" s="81"/>
      <c r="E2793" s="81"/>
      <c r="F2793" s="81"/>
      <c r="G2793" s="82"/>
      <c r="H2793" s="83">
        <f>G2792+H2792</f>
        <v>0</v>
      </c>
      <c r="I2793" s="83"/>
      <c r="J2793" s="103"/>
    </row>
    <row r="2794" spans="1:10" ht="12.75" customHeight="1" x14ac:dyDescent="0.25">
      <c r="A2794" s="101"/>
      <c r="B2794" s="79"/>
      <c r="D2794" s="81"/>
      <c r="E2794" s="81"/>
      <c r="F2794" s="81"/>
      <c r="G2794" s="82"/>
      <c r="H2794" s="83"/>
      <c r="I2794" s="83"/>
      <c r="J2794" s="103"/>
    </row>
    <row r="2795" spans="1:10" ht="12.75" customHeight="1" x14ac:dyDescent="0.25">
      <c r="A2795" s="101">
        <v>10</v>
      </c>
      <c r="B2795" s="84" t="s">
        <v>20</v>
      </c>
      <c r="C2795" s="84" t="s">
        <v>21</v>
      </c>
      <c r="D2795" s="85" t="s">
        <v>22</v>
      </c>
      <c r="E2795" s="85" t="s">
        <v>23</v>
      </c>
      <c r="F2795" s="85"/>
      <c r="G2795" s="86" t="s">
        <v>24</v>
      </c>
      <c r="H2795" s="87" t="s">
        <v>25</v>
      </c>
      <c r="I2795" s="87" t="s">
        <v>26</v>
      </c>
      <c r="J2795" s="102"/>
    </row>
    <row r="2796" spans="1:10" ht="12.75" customHeight="1" x14ac:dyDescent="0.25">
      <c r="A2796" s="101"/>
      <c r="B2796" s="80">
        <f>Invoice!B4009</f>
        <v>0</v>
      </c>
      <c r="C2796" s="88">
        <f>Invoice!E4009</f>
        <v>0</v>
      </c>
      <c r="D2796" s="89">
        <f>Invoice!H4009</f>
        <v>0</v>
      </c>
      <c r="E2796" s="81">
        <f t="shared" si="160"/>
        <v>0</v>
      </c>
      <c r="F2796" s="81"/>
      <c r="G2796" s="82">
        <f t="shared" si="161"/>
        <v>0</v>
      </c>
      <c r="H2796" s="83">
        <f t="shared" si="162"/>
        <v>0</v>
      </c>
      <c r="I2796" s="83" t="e">
        <f t="shared" si="163"/>
        <v>#DIV/0!</v>
      </c>
      <c r="J2796" s="103" t="e">
        <f t="shared" si="164"/>
        <v>#DIV/0!</v>
      </c>
    </row>
    <row r="2797" spans="1:10" ht="12.75" customHeight="1" x14ac:dyDescent="0.25">
      <c r="A2797" s="101"/>
      <c r="D2797" s="81"/>
      <c r="E2797" s="81">
        <f>(E2796*Invoice!I4009)+((E2796-(E2796*Invoice!I4009))*Invoice!J4009)</f>
        <v>0</v>
      </c>
      <c r="F2797" s="81"/>
      <c r="G2797" s="90">
        <f>E2797/1.11</f>
        <v>0</v>
      </c>
      <c r="H2797" s="91">
        <f>G2797*11%</f>
        <v>0</v>
      </c>
      <c r="I2797" s="91" t="e">
        <f>G2797/B2796</f>
        <v>#DIV/0!</v>
      </c>
      <c r="J2797" s="104" t="e">
        <f>H2797/B2796</f>
        <v>#DIV/0!</v>
      </c>
    </row>
    <row r="2798" spans="1:10" ht="12.75" customHeight="1" x14ac:dyDescent="0.25">
      <c r="A2798" s="101"/>
      <c r="D2798" s="81" t="s">
        <v>23</v>
      </c>
      <c r="E2798" s="81">
        <f>E2796-E2797</f>
        <v>0</v>
      </c>
      <c r="F2798" s="81"/>
      <c r="G2798" s="82">
        <f>G2796-G2797</f>
        <v>0</v>
      </c>
      <c r="H2798" s="82">
        <f>H2796-H2797</f>
        <v>0</v>
      </c>
      <c r="I2798" s="82" t="e">
        <f>I2796-I2797</f>
        <v>#DIV/0!</v>
      </c>
      <c r="J2798" s="105" t="e">
        <f>J2796-J2797</f>
        <v>#DIV/0!</v>
      </c>
    </row>
    <row r="2799" spans="1:10" ht="12.75" customHeight="1" x14ac:dyDescent="0.25">
      <c r="A2799" s="101"/>
      <c r="D2799" s="81"/>
      <c r="E2799" s="81"/>
      <c r="F2799" s="81"/>
      <c r="G2799" s="82"/>
      <c r="H2799" s="83">
        <f>G2798+H2798</f>
        <v>0</v>
      </c>
      <c r="I2799" s="83"/>
      <c r="J2799" s="103"/>
    </row>
    <row r="2800" spans="1:10" ht="12.75" customHeight="1" x14ac:dyDescent="0.25">
      <c r="A2800" s="101"/>
      <c r="B2800" s="79"/>
      <c r="D2800" s="81"/>
      <c r="E2800" s="81"/>
      <c r="F2800" s="81"/>
      <c r="G2800" s="82"/>
      <c r="H2800" s="83"/>
      <c r="I2800" s="83"/>
      <c r="J2800" s="103"/>
    </row>
    <row r="2801" spans="1:10" ht="12.75" customHeight="1" x14ac:dyDescent="0.25">
      <c r="A2801" s="101">
        <v>11</v>
      </c>
      <c r="B2801" s="84" t="s">
        <v>20</v>
      </c>
      <c r="C2801" s="84" t="s">
        <v>21</v>
      </c>
      <c r="D2801" s="85" t="s">
        <v>22</v>
      </c>
      <c r="E2801" s="85" t="s">
        <v>23</v>
      </c>
      <c r="F2801" s="85"/>
      <c r="G2801" s="86" t="s">
        <v>24</v>
      </c>
      <c r="H2801" s="87" t="s">
        <v>25</v>
      </c>
      <c r="I2801" s="87" t="s">
        <v>26</v>
      </c>
      <c r="J2801" s="102"/>
    </row>
    <row r="2802" spans="1:10" ht="12.75" customHeight="1" x14ac:dyDescent="0.25">
      <c r="A2802" s="101"/>
      <c r="B2802" s="80">
        <f>Invoice!B4010</f>
        <v>0</v>
      </c>
      <c r="C2802" s="88">
        <f>Invoice!E4010</f>
        <v>0</v>
      </c>
      <c r="D2802" s="89">
        <f>Invoice!H4010</f>
        <v>0</v>
      </c>
      <c r="E2802" s="81">
        <f t="shared" si="160"/>
        <v>0</v>
      </c>
      <c r="F2802" s="81"/>
      <c r="G2802" s="82">
        <f t="shared" si="161"/>
        <v>0</v>
      </c>
      <c r="H2802" s="83">
        <f t="shared" si="162"/>
        <v>0</v>
      </c>
      <c r="I2802" s="83" t="e">
        <f t="shared" si="163"/>
        <v>#DIV/0!</v>
      </c>
      <c r="J2802" s="103" t="e">
        <f t="shared" si="164"/>
        <v>#DIV/0!</v>
      </c>
    </row>
    <row r="2803" spans="1:10" ht="12.75" customHeight="1" x14ac:dyDescent="0.25">
      <c r="A2803" s="101"/>
      <c r="D2803" s="81"/>
      <c r="E2803" s="81">
        <f>(E2802*Invoice!I4010)+((E2802-(E2802*Invoice!I4010))*Invoice!J4010)</f>
        <v>0</v>
      </c>
      <c r="F2803" s="81"/>
      <c r="G2803" s="90">
        <f>E2803/1.11</f>
        <v>0</v>
      </c>
      <c r="H2803" s="91">
        <f>G2803*11%</f>
        <v>0</v>
      </c>
      <c r="I2803" s="91" t="e">
        <f>G2803/B2802</f>
        <v>#DIV/0!</v>
      </c>
      <c r="J2803" s="104" t="e">
        <f>H2803/B2802</f>
        <v>#DIV/0!</v>
      </c>
    </row>
    <row r="2804" spans="1:10" ht="12.75" customHeight="1" x14ac:dyDescent="0.25">
      <c r="A2804" s="101"/>
      <c r="D2804" s="81" t="s">
        <v>23</v>
      </c>
      <c r="E2804" s="81">
        <f>E2802-E2803</f>
        <v>0</v>
      </c>
      <c r="F2804" s="81"/>
      <c r="G2804" s="82">
        <f>G2802-G2803</f>
        <v>0</v>
      </c>
      <c r="H2804" s="82">
        <f>H2802-H2803</f>
        <v>0</v>
      </c>
      <c r="I2804" s="82" t="e">
        <f>I2802-I2803</f>
        <v>#DIV/0!</v>
      </c>
      <c r="J2804" s="105" t="e">
        <f>J2802-J2803</f>
        <v>#DIV/0!</v>
      </c>
    </row>
    <row r="2805" spans="1:10" ht="12.75" customHeight="1" x14ac:dyDescent="0.25">
      <c r="A2805" s="101"/>
      <c r="D2805" s="81"/>
      <c r="E2805" s="81"/>
      <c r="F2805" s="81"/>
      <c r="G2805" s="82"/>
      <c r="H2805" s="83">
        <f>G2804+H2804</f>
        <v>0</v>
      </c>
      <c r="I2805" s="83"/>
      <c r="J2805" s="103"/>
    </row>
    <row r="2806" spans="1:10" ht="12.75" customHeight="1" x14ac:dyDescent="0.25">
      <c r="A2806" s="101"/>
      <c r="B2806" s="79"/>
      <c r="D2806" s="81"/>
      <c r="E2806" s="81"/>
      <c r="F2806" s="81"/>
      <c r="G2806" s="82"/>
      <c r="H2806" s="83"/>
      <c r="I2806" s="83"/>
      <c r="J2806" s="103"/>
    </row>
    <row r="2807" spans="1:10" ht="12.75" customHeight="1" x14ac:dyDescent="0.25">
      <c r="A2807" s="101">
        <v>12</v>
      </c>
      <c r="B2807" s="84" t="s">
        <v>20</v>
      </c>
      <c r="C2807" s="84" t="s">
        <v>21</v>
      </c>
      <c r="D2807" s="85" t="s">
        <v>22</v>
      </c>
      <c r="E2807" s="85" t="s">
        <v>23</v>
      </c>
      <c r="F2807" s="85"/>
      <c r="G2807" s="86" t="s">
        <v>24</v>
      </c>
      <c r="H2807" s="87" t="s">
        <v>25</v>
      </c>
      <c r="I2807" s="87" t="s">
        <v>26</v>
      </c>
      <c r="J2807" s="102"/>
    </row>
    <row r="2808" spans="1:10" ht="12.75" customHeight="1" x14ac:dyDescent="0.25">
      <c r="A2808" s="101"/>
      <c r="B2808" s="80">
        <f>Invoice!B4011</f>
        <v>0</v>
      </c>
      <c r="C2808" s="88">
        <f>Invoice!E4011</f>
        <v>0</v>
      </c>
      <c r="D2808" s="89">
        <f>Invoice!H4011</f>
        <v>0</v>
      </c>
      <c r="E2808" s="81">
        <f t="shared" si="160"/>
        <v>0</v>
      </c>
      <c r="F2808" s="81"/>
      <c r="G2808" s="82">
        <f t="shared" si="161"/>
        <v>0</v>
      </c>
      <c r="H2808" s="83">
        <f t="shared" si="162"/>
        <v>0</v>
      </c>
      <c r="I2808" s="83" t="e">
        <f t="shared" si="163"/>
        <v>#DIV/0!</v>
      </c>
      <c r="J2808" s="103" t="e">
        <f t="shared" si="164"/>
        <v>#DIV/0!</v>
      </c>
    </row>
    <row r="2809" spans="1:10" ht="12.75" customHeight="1" x14ac:dyDescent="0.25">
      <c r="A2809" s="101"/>
      <c r="D2809" s="81"/>
      <c r="E2809" s="81">
        <f>(E2808*Invoice!I4011)+((E2808-(E2808*Invoice!I4011))*Invoice!J4011)</f>
        <v>0</v>
      </c>
      <c r="F2809" s="81"/>
      <c r="G2809" s="90">
        <f>E2809/1.11</f>
        <v>0</v>
      </c>
      <c r="H2809" s="91">
        <f>G2809*11%</f>
        <v>0</v>
      </c>
      <c r="I2809" s="91" t="e">
        <f>G2809/B2808</f>
        <v>#DIV/0!</v>
      </c>
      <c r="J2809" s="104" t="e">
        <f>H2809/B2808</f>
        <v>#DIV/0!</v>
      </c>
    </row>
    <row r="2810" spans="1:10" ht="12.75" customHeight="1" x14ac:dyDescent="0.25">
      <c r="A2810" s="101"/>
      <c r="D2810" s="81" t="s">
        <v>23</v>
      </c>
      <c r="E2810" s="81">
        <f>E2808-E2809</f>
        <v>0</v>
      </c>
      <c r="F2810" s="81"/>
      <c r="G2810" s="82">
        <f>G2808-G2809</f>
        <v>0</v>
      </c>
      <c r="H2810" s="82">
        <f>H2808-H2809</f>
        <v>0</v>
      </c>
      <c r="I2810" s="82" t="e">
        <f>I2808-I2809</f>
        <v>#DIV/0!</v>
      </c>
      <c r="J2810" s="105" t="e">
        <f>J2808-J2809</f>
        <v>#DIV/0!</v>
      </c>
    </row>
    <row r="2811" spans="1:10" ht="12.75" customHeight="1" x14ac:dyDescent="0.25">
      <c r="A2811" s="101"/>
      <c r="D2811" s="81"/>
      <c r="E2811" s="81"/>
      <c r="F2811" s="81"/>
      <c r="G2811" s="82"/>
      <c r="H2811" s="83">
        <f>G2810+H2810</f>
        <v>0</v>
      </c>
      <c r="I2811" s="83"/>
      <c r="J2811" s="103"/>
    </row>
    <row r="2812" spans="1:10" ht="12.75" customHeight="1" x14ac:dyDescent="0.25">
      <c r="A2812" s="101"/>
      <c r="B2812" s="79"/>
      <c r="D2812" s="81"/>
      <c r="E2812" s="81"/>
      <c r="F2812" s="81"/>
      <c r="G2812" s="82"/>
      <c r="H2812" s="83"/>
      <c r="I2812" s="83"/>
      <c r="J2812" s="103"/>
    </row>
    <row r="2813" spans="1:10" ht="12.75" customHeight="1" x14ac:dyDescent="0.25">
      <c r="A2813" s="101">
        <v>13</v>
      </c>
      <c r="B2813" s="84" t="s">
        <v>20</v>
      </c>
      <c r="C2813" s="84" t="s">
        <v>21</v>
      </c>
      <c r="D2813" s="85" t="s">
        <v>22</v>
      </c>
      <c r="E2813" s="85" t="s">
        <v>23</v>
      </c>
      <c r="F2813" s="85"/>
      <c r="G2813" s="86" t="s">
        <v>24</v>
      </c>
      <c r="H2813" s="87" t="s">
        <v>25</v>
      </c>
      <c r="I2813" s="87" t="s">
        <v>26</v>
      </c>
      <c r="J2813" s="102"/>
    </row>
    <row r="2814" spans="1:10" ht="12.75" customHeight="1" x14ac:dyDescent="0.25">
      <c r="A2814" s="101"/>
      <c r="B2814" s="80">
        <f>Invoice!B4012</f>
        <v>0</v>
      </c>
      <c r="C2814" s="88">
        <f>Invoice!E4012</f>
        <v>0</v>
      </c>
      <c r="D2814" s="89">
        <f>Invoice!H4012</f>
        <v>0</v>
      </c>
      <c r="E2814" s="81">
        <f t="shared" si="160"/>
        <v>0</v>
      </c>
      <c r="F2814" s="81"/>
      <c r="G2814" s="82">
        <f t="shared" si="161"/>
        <v>0</v>
      </c>
      <c r="H2814" s="83">
        <f t="shared" si="162"/>
        <v>0</v>
      </c>
      <c r="I2814" s="83" t="e">
        <f t="shared" si="163"/>
        <v>#DIV/0!</v>
      </c>
      <c r="J2814" s="103" t="e">
        <f t="shared" si="164"/>
        <v>#DIV/0!</v>
      </c>
    </row>
    <row r="2815" spans="1:10" ht="12.75" customHeight="1" x14ac:dyDescent="0.25">
      <c r="A2815" s="101"/>
      <c r="D2815" s="81"/>
      <c r="E2815" s="81">
        <f>(E2814*Invoice!I4012)+((E2814-(E2814*Invoice!I4012))*Invoice!J4012)</f>
        <v>0</v>
      </c>
      <c r="F2815" s="81"/>
      <c r="G2815" s="90">
        <f>E2815/1.11</f>
        <v>0</v>
      </c>
      <c r="H2815" s="91">
        <f>G2815*11%</f>
        <v>0</v>
      </c>
      <c r="I2815" s="91" t="e">
        <f>G2815/B2814</f>
        <v>#DIV/0!</v>
      </c>
      <c r="J2815" s="104" t="e">
        <f>H2815/B2814</f>
        <v>#DIV/0!</v>
      </c>
    </row>
    <row r="2816" spans="1:10" ht="12.75" customHeight="1" x14ac:dyDescent="0.25">
      <c r="A2816" s="101"/>
      <c r="D2816" s="81" t="s">
        <v>23</v>
      </c>
      <c r="E2816" s="81">
        <f>E2814-E2815</f>
        <v>0</v>
      </c>
      <c r="F2816" s="81"/>
      <c r="G2816" s="82">
        <f>G2814-G2815</f>
        <v>0</v>
      </c>
      <c r="H2816" s="82">
        <f>H2814-H2815</f>
        <v>0</v>
      </c>
      <c r="I2816" s="82" t="e">
        <f>I2814-I2815</f>
        <v>#DIV/0!</v>
      </c>
      <c r="J2816" s="105" t="e">
        <f>J2814-J2815</f>
        <v>#DIV/0!</v>
      </c>
    </row>
    <row r="2817" spans="1:10" ht="12.75" customHeight="1" x14ac:dyDescent="0.25">
      <c r="A2817" s="101"/>
      <c r="D2817" s="81"/>
      <c r="E2817" s="81"/>
      <c r="F2817" s="81"/>
      <c r="G2817" s="82"/>
      <c r="H2817" s="83">
        <f>G2816+H2816</f>
        <v>0</v>
      </c>
      <c r="I2817" s="83"/>
      <c r="J2817" s="103"/>
    </row>
    <row r="2818" spans="1:10" ht="12.75" customHeight="1" x14ac:dyDescent="0.25">
      <c r="A2818" s="101"/>
      <c r="B2818" s="79"/>
      <c r="D2818" s="81"/>
      <c r="E2818" s="81"/>
      <c r="F2818" s="81"/>
      <c r="G2818" s="82"/>
      <c r="H2818" s="83"/>
      <c r="I2818" s="83"/>
      <c r="J2818" s="103"/>
    </row>
    <row r="2819" spans="1:10" ht="12.75" customHeight="1" x14ac:dyDescent="0.25">
      <c r="A2819" s="101">
        <v>14</v>
      </c>
      <c r="B2819" s="84" t="s">
        <v>20</v>
      </c>
      <c r="C2819" s="84" t="s">
        <v>21</v>
      </c>
      <c r="D2819" s="85" t="s">
        <v>22</v>
      </c>
      <c r="E2819" s="85" t="s">
        <v>23</v>
      </c>
      <c r="F2819" s="85"/>
      <c r="G2819" s="86" t="s">
        <v>24</v>
      </c>
      <c r="H2819" s="87" t="s">
        <v>25</v>
      </c>
      <c r="I2819" s="87" t="s">
        <v>26</v>
      </c>
      <c r="J2819" s="102"/>
    </row>
    <row r="2820" spans="1:10" ht="12.75" customHeight="1" x14ac:dyDescent="0.25">
      <c r="A2820" s="101"/>
      <c r="B2820" s="80">
        <f>Invoice!B4013</f>
        <v>0</v>
      </c>
      <c r="C2820" s="88">
        <f>Invoice!E4013</f>
        <v>0</v>
      </c>
      <c r="D2820" s="89">
        <f>Invoice!H4013</f>
        <v>0</v>
      </c>
      <c r="E2820" s="81">
        <f t="shared" si="160"/>
        <v>0</v>
      </c>
      <c r="F2820" s="81"/>
      <c r="G2820" s="82">
        <f t="shared" si="161"/>
        <v>0</v>
      </c>
      <c r="H2820" s="83">
        <f t="shared" si="162"/>
        <v>0</v>
      </c>
      <c r="I2820" s="83" t="e">
        <f t="shared" si="163"/>
        <v>#DIV/0!</v>
      </c>
      <c r="J2820" s="103" t="e">
        <f t="shared" si="164"/>
        <v>#DIV/0!</v>
      </c>
    </row>
    <row r="2821" spans="1:10" ht="12.75" customHeight="1" x14ac:dyDescent="0.25">
      <c r="A2821" s="101"/>
      <c r="D2821" s="81"/>
      <c r="E2821" s="81">
        <f>(E2820*Invoice!I4013)+((E2820-(E2820*Invoice!I4013))*Invoice!J4013)</f>
        <v>0</v>
      </c>
      <c r="F2821" s="81"/>
      <c r="G2821" s="90">
        <f>E2821/1.11</f>
        <v>0</v>
      </c>
      <c r="H2821" s="91">
        <f>G2821*11%</f>
        <v>0</v>
      </c>
      <c r="I2821" s="91" t="e">
        <f>G2821/B2820</f>
        <v>#DIV/0!</v>
      </c>
      <c r="J2821" s="104" t="e">
        <f>H2821/B2820</f>
        <v>#DIV/0!</v>
      </c>
    </row>
    <row r="2822" spans="1:10" ht="12.75" customHeight="1" x14ac:dyDescent="0.25">
      <c r="A2822" s="101"/>
      <c r="D2822" s="81" t="s">
        <v>23</v>
      </c>
      <c r="E2822" s="81">
        <f>E2820-E2821</f>
        <v>0</v>
      </c>
      <c r="F2822" s="81"/>
      <c r="G2822" s="82">
        <f>G2820-G2821</f>
        <v>0</v>
      </c>
      <c r="H2822" s="82">
        <f>H2820-H2821</f>
        <v>0</v>
      </c>
      <c r="I2822" s="82" t="e">
        <f>I2820-I2821</f>
        <v>#DIV/0!</v>
      </c>
      <c r="J2822" s="105" t="e">
        <f>J2820-J2821</f>
        <v>#DIV/0!</v>
      </c>
    </row>
    <row r="2823" spans="1:10" ht="12.75" customHeight="1" x14ac:dyDescent="0.25">
      <c r="A2823" s="101"/>
      <c r="D2823" s="81"/>
      <c r="E2823" s="81"/>
      <c r="F2823" s="81"/>
      <c r="G2823" s="82"/>
      <c r="H2823" s="83">
        <f>G2822+H2822</f>
        <v>0</v>
      </c>
      <c r="I2823" s="83"/>
      <c r="J2823" s="103"/>
    </row>
    <row r="2824" spans="1:10" ht="12.75" customHeight="1" x14ac:dyDescent="0.25">
      <c r="A2824" s="101"/>
      <c r="B2824" s="79"/>
      <c r="D2824" s="81"/>
      <c r="E2824" s="81"/>
      <c r="F2824" s="81"/>
      <c r="G2824" s="82"/>
      <c r="H2824" s="83"/>
      <c r="I2824" s="83"/>
      <c r="J2824" s="103"/>
    </row>
    <row r="2825" spans="1:10" ht="12.75" customHeight="1" x14ac:dyDescent="0.25">
      <c r="A2825" s="101">
        <v>15</v>
      </c>
      <c r="B2825" s="84" t="s">
        <v>20</v>
      </c>
      <c r="C2825" s="84" t="s">
        <v>21</v>
      </c>
      <c r="D2825" s="85" t="s">
        <v>22</v>
      </c>
      <c r="E2825" s="85" t="s">
        <v>23</v>
      </c>
      <c r="F2825" s="85"/>
      <c r="G2825" s="86" t="s">
        <v>24</v>
      </c>
      <c r="H2825" s="87" t="s">
        <v>25</v>
      </c>
      <c r="I2825" s="87" t="s">
        <v>26</v>
      </c>
      <c r="J2825" s="102"/>
    </row>
    <row r="2826" spans="1:10" ht="12.75" customHeight="1" x14ac:dyDescent="0.25">
      <c r="A2826" s="101"/>
      <c r="B2826" s="80">
        <f>Invoice!B4014</f>
        <v>0</v>
      </c>
      <c r="C2826" s="88">
        <f>Invoice!E4014</f>
        <v>0</v>
      </c>
      <c r="D2826" s="89">
        <f>Invoice!H4014</f>
        <v>0</v>
      </c>
      <c r="E2826" s="81">
        <f t="shared" si="160"/>
        <v>0</v>
      </c>
      <c r="F2826" s="81"/>
      <c r="G2826" s="82">
        <f t="shared" si="161"/>
        <v>0</v>
      </c>
      <c r="H2826" s="83">
        <f t="shared" si="162"/>
        <v>0</v>
      </c>
      <c r="I2826" s="83" t="e">
        <f t="shared" si="163"/>
        <v>#DIV/0!</v>
      </c>
      <c r="J2826" s="103" t="e">
        <f t="shared" si="164"/>
        <v>#DIV/0!</v>
      </c>
    </row>
    <row r="2827" spans="1:10" ht="12.75" customHeight="1" x14ac:dyDescent="0.25">
      <c r="A2827" s="101"/>
      <c r="D2827" s="81"/>
      <c r="E2827" s="81">
        <f>(E2826*Invoice!I4014)+((E2826-(E2826*Invoice!I4014))*Invoice!J4014)</f>
        <v>0</v>
      </c>
      <c r="F2827" s="81"/>
      <c r="G2827" s="90">
        <f>E2827/1.11</f>
        <v>0</v>
      </c>
      <c r="H2827" s="91">
        <f>G2827*11%</f>
        <v>0</v>
      </c>
      <c r="I2827" s="91" t="e">
        <f>G2827/B2826</f>
        <v>#DIV/0!</v>
      </c>
      <c r="J2827" s="104" t="e">
        <f>H2827/B2826</f>
        <v>#DIV/0!</v>
      </c>
    </row>
    <row r="2828" spans="1:10" ht="12.75" customHeight="1" x14ac:dyDescent="0.25">
      <c r="A2828" s="101"/>
      <c r="D2828" s="81" t="s">
        <v>23</v>
      </c>
      <c r="E2828" s="81">
        <f>E2826-E2827</f>
        <v>0</v>
      </c>
      <c r="F2828" s="81"/>
      <c r="G2828" s="82">
        <f>G2826-G2827</f>
        <v>0</v>
      </c>
      <c r="H2828" s="82">
        <f>H2826-H2827</f>
        <v>0</v>
      </c>
      <c r="I2828" s="82" t="e">
        <f>I2826-I2827</f>
        <v>#DIV/0!</v>
      </c>
      <c r="J2828" s="105" t="e">
        <f>J2826-J2827</f>
        <v>#DIV/0!</v>
      </c>
    </row>
    <row r="2829" spans="1:10" ht="12.75" customHeight="1" x14ac:dyDescent="0.25">
      <c r="A2829" s="101"/>
      <c r="D2829" s="81"/>
      <c r="E2829" s="81"/>
      <c r="F2829" s="81"/>
      <c r="G2829" s="82"/>
      <c r="H2829" s="83">
        <f>G2828+H2828</f>
        <v>0</v>
      </c>
      <c r="I2829" s="83"/>
      <c r="J2829" s="103"/>
    </row>
    <row r="2830" spans="1:10" ht="12.75" customHeight="1" x14ac:dyDescent="0.25">
      <c r="A2830" s="101"/>
      <c r="B2830" s="79"/>
      <c r="D2830" s="81"/>
      <c r="E2830" s="81"/>
      <c r="F2830" s="81"/>
      <c r="G2830" s="82"/>
      <c r="H2830" s="83"/>
      <c r="I2830" s="83"/>
      <c r="J2830" s="103"/>
    </row>
    <row r="2831" spans="1:10" ht="12.75" customHeight="1" x14ac:dyDescent="0.25">
      <c r="A2831" s="101">
        <v>16</v>
      </c>
      <c r="B2831" s="84" t="s">
        <v>20</v>
      </c>
      <c r="C2831" s="84" t="s">
        <v>21</v>
      </c>
      <c r="D2831" s="85" t="s">
        <v>22</v>
      </c>
      <c r="E2831" s="85" t="s">
        <v>23</v>
      </c>
      <c r="F2831" s="85"/>
      <c r="G2831" s="86" t="s">
        <v>24</v>
      </c>
      <c r="H2831" s="87" t="s">
        <v>25</v>
      </c>
      <c r="I2831" s="87" t="s">
        <v>26</v>
      </c>
      <c r="J2831" s="102"/>
    </row>
    <row r="2832" spans="1:10" ht="12.75" customHeight="1" x14ac:dyDescent="0.25">
      <c r="A2832" s="101"/>
      <c r="B2832" s="80">
        <f>Invoice!B4015</f>
        <v>0</v>
      </c>
      <c r="C2832" s="88">
        <f>Invoice!E4015</f>
        <v>0</v>
      </c>
      <c r="D2832" s="89">
        <f>Invoice!H4015</f>
        <v>0</v>
      </c>
      <c r="E2832" s="81">
        <f t="shared" si="160"/>
        <v>0</v>
      </c>
      <c r="F2832" s="81"/>
      <c r="G2832" s="82">
        <f t="shared" si="161"/>
        <v>0</v>
      </c>
      <c r="H2832" s="83">
        <f t="shared" si="162"/>
        <v>0</v>
      </c>
      <c r="I2832" s="83" t="e">
        <f t="shared" si="163"/>
        <v>#DIV/0!</v>
      </c>
      <c r="J2832" s="103" t="e">
        <f t="shared" si="164"/>
        <v>#DIV/0!</v>
      </c>
    </row>
    <row r="2833" spans="1:10" ht="12.75" customHeight="1" x14ac:dyDescent="0.25">
      <c r="A2833" s="101"/>
      <c r="D2833" s="81"/>
      <c r="E2833" s="81">
        <f>(E2832*Invoice!I4015)+((E2832-(E2832*Invoice!I4015))*Invoice!J4015)</f>
        <v>0</v>
      </c>
      <c r="F2833" s="81"/>
      <c r="G2833" s="90">
        <f>E2833/1.11</f>
        <v>0</v>
      </c>
      <c r="H2833" s="91">
        <f>G2833*11%</f>
        <v>0</v>
      </c>
      <c r="I2833" s="91" t="e">
        <f>G2833/B2832</f>
        <v>#DIV/0!</v>
      </c>
      <c r="J2833" s="104" t="e">
        <f>H2833/B2832</f>
        <v>#DIV/0!</v>
      </c>
    </row>
    <row r="2834" spans="1:10" ht="12.75" customHeight="1" x14ac:dyDescent="0.25">
      <c r="A2834" s="101"/>
      <c r="D2834" s="81" t="s">
        <v>23</v>
      </c>
      <c r="E2834" s="81">
        <f>E2832-E2833</f>
        <v>0</v>
      </c>
      <c r="F2834" s="81"/>
      <c r="G2834" s="82">
        <f>G2832-G2833</f>
        <v>0</v>
      </c>
      <c r="H2834" s="82">
        <f>H2832-H2833</f>
        <v>0</v>
      </c>
      <c r="I2834" s="82" t="e">
        <f>I2832-I2833</f>
        <v>#DIV/0!</v>
      </c>
      <c r="J2834" s="105" t="e">
        <f>J2832-J2833</f>
        <v>#DIV/0!</v>
      </c>
    </row>
    <row r="2835" spans="1:10" ht="12.75" customHeight="1" x14ac:dyDescent="0.25">
      <c r="A2835" s="101"/>
      <c r="D2835" s="81"/>
      <c r="E2835" s="81"/>
      <c r="F2835" s="81"/>
      <c r="G2835" s="82"/>
      <c r="H2835" s="83">
        <f>G2834+H2834</f>
        <v>0</v>
      </c>
      <c r="I2835" s="83"/>
      <c r="J2835" s="103"/>
    </row>
    <row r="2836" spans="1:10" ht="12.75" customHeight="1" x14ac:dyDescent="0.25">
      <c r="A2836" s="101"/>
      <c r="C2836" s="88"/>
      <c r="D2836" s="89"/>
      <c r="E2836" s="81"/>
      <c r="F2836" s="81"/>
      <c r="G2836" s="82"/>
      <c r="H2836" s="83"/>
      <c r="I2836" s="83"/>
      <c r="J2836" s="103"/>
    </row>
    <row r="2837" spans="1:10" ht="12.75" customHeight="1" x14ac:dyDescent="0.25">
      <c r="A2837" s="106"/>
      <c r="B2837" s="107"/>
      <c r="C2837" s="107"/>
      <c r="D2837" s="107"/>
      <c r="E2837" s="107"/>
      <c r="F2837" s="107"/>
      <c r="G2837" s="108">
        <f>G2744+G2750+G2756+G2762+G2768+G2774+G2780+G2786+G2792+G2798+G2804+G2810+G2816+G2822+G2828+G2834</f>
        <v>0</v>
      </c>
      <c r="H2837" s="108">
        <f>H2744+H2750+H2756+H2762+H2768+H2774+H2780+H2786+H2792+H2798+H2804+H2810+H2816+H2822+H2828+H2834</f>
        <v>0</v>
      </c>
      <c r="I2837" s="107"/>
      <c r="J2837" s="109">
        <f>H2745+H2751+H2757+H2763+H2769+H2775+H2781+H2787+H2793+H2799+H2805+H2811+H2817+H2823+H2829+H2835</f>
        <v>0</v>
      </c>
    </row>
    <row r="2839" spans="1:10" ht="12.75" customHeight="1" x14ac:dyDescent="0.25">
      <c r="A2839" s="94" t="s">
        <v>1</v>
      </c>
      <c r="B2839" s="95">
        <f>Invoice!E4106</f>
        <v>23050037</v>
      </c>
      <c r="C2839" s="96"/>
      <c r="D2839" s="97"/>
      <c r="E2839" s="97"/>
      <c r="F2839" s="97"/>
      <c r="G2839" s="98"/>
      <c r="H2839" s="99"/>
      <c r="I2839" s="99"/>
      <c r="J2839" s="100"/>
    </row>
    <row r="2840" spans="1:10" ht="12.75" customHeight="1" x14ac:dyDescent="0.25">
      <c r="A2840" s="101">
        <v>1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Invoice!B4114</f>
        <v>0</v>
      </c>
      <c r="C2841" s="88">
        <f>Invoice!E4114</f>
        <v>0</v>
      </c>
      <c r="D2841" s="89">
        <f>Invoice!H4114</f>
        <v>0</v>
      </c>
      <c r="E2841" s="81">
        <f>D2841*B2841</f>
        <v>0</v>
      </c>
      <c r="F2841" s="81"/>
      <c r="G2841" s="82">
        <f>E2841/1.11</f>
        <v>0</v>
      </c>
      <c r="H2841" s="83">
        <f>G2841*11%</f>
        <v>0</v>
      </c>
      <c r="I2841" s="83" t="e">
        <f>G2841/B2841</f>
        <v>#DIV/0!</v>
      </c>
      <c r="J2841" s="103" t="e">
        <f>H2841/B2841</f>
        <v>#DIV/0!</v>
      </c>
    </row>
    <row r="2842" spans="1:10" ht="12.75" customHeight="1" x14ac:dyDescent="0.25">
      <c r="A2842" s="101"/>
      <c r="D2842" s="81"/>
      <c r="E2842" s="81">
        <f>(E2841*Invoice!I4114)+((E2841-(E2841*Invoice!I4114))*Invoice!J4114)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2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Invoice!B4115</f>
        <v>0</v>
      </c>
      <c r="C2847" s="88">
        <f>Invoice!E4115</f>
        <v>0</v>
      </c>
      <c r="D2847" s="89">
        <f>Invoice!H4115</f>
        <v>0</v>
      </c>
      <c r="E2847" s="81">
        <f t="shared" ref="E2847:E2931" si="165">D2847*B2847</f>
        <v>0</v>
      </c>
      <c r="F2847" s="81"/>
      <c r="G2847" s="82">
        <f t="shared" ref="G2847:G2931" si="166">E2847/1.11</f>
        <v>0</v>
      </c>
      <c r="H2847" s="83">
        <f t="shared" ref="H2847:H2931" si="167">G2847*11%</f>
        <v>0</v>
      </c>
      <c r="I2847" s="83" t="e">
        <f t="shared" ref="I2847:I2931" si="168">G2847/B2847</f>
        <v>#DIV/0!</v>
      </c>
      <c r="J2847" s="103" t="e">
        <f t="shared" ref="J2847:J2931" si="169">H2847/B2847</f>
        <v>#DIV/0!</v>
      </c>
    </row>
    <row r="2848" spans="1:10" ht="12.75" customHeight="1" x14ac:dyDescent="0.25">
      <c r="A2848" s="101"/>
      <c r="D2848" s="81"/>
      <c r="E2848" s="81">
        <f>(E2847*Invoice!I4115)+((E2847-(E2847*Invoice!I4115))*Invoice!J4115)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3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Invoice!B4116</f>
        <v>0</v>
      </c>
      <c r="C2853" s="88">
        <f>Invoice!E4116</f>
        <v>0</v>
      </c>
      <c r="D2853" s="89">
        <f>Invoice!H4116</f>
        <v>0</v>
      </c>
      <c r="E2853" s="81">
        <f t="shared" si="165"/>
        <v>0</v>
      </c>
      <c r="F2853" s="81"/>
      <c r="G2853" s="82">
        <f t="shared" si="166"/>
        <v>0</v>
      </c>
      <c r="H2853" s="83">
        <f t="shared" si="167"/>
        <v>0</v>
      </c>
      <c r="I2853" s="83" t="e">
        <f t="shared" si="168"/>
        <v>#DIV/0!</v>
      </c>
      <c r="J2853" s="103" t="e">
        <f t="shared" si="169"/>
        <v>#DIV/0!</v>
      </c>
    </row>
    <row r="2854" spans="1:10" ht="12.75" customHeight="1" x14ac:dyDescent="0.25">
      <c r="A2854" s="101"/>
      <c r="D2854" s="81"/>
      <c r="E2854" s="81">
        <f>(E2853*Invoice!I4116)+((E2853-(E2853*Invoice!I4116))*Invoice!J4116)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4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Invoice!B4117</f>
        <v>0</v>
      </c>
      <c r="C2859" s="88">
        <f>Invoice!E4117</f>
        <v>0</v>
      </c>
      <c r="D2859" s="89">
        <f>Invoice!H4117</f>
        <v>0</v>
      </c>
      <c r="E2859" s="81">
        <f t="shared" si="165"/>
        <v>0</v>
      </c>
      <c r="F2859" s="81"/>
      <c r="G2859" s="82">
        <f t="shared" si="166"/>
        <v>0</v>
      </c>
      <c r="H2859" s="83">
        <f t="shared" si="167"/>
        <v>0</v>
      </c>
      <c r="I2859" s="83" t="e">
        <f t="shared" si="168"/>
        <v>#DIV/0!</v>
      </c>
      <c r="J2859" s="103" t="e">
        <f t="shared" si="169"/>
        <v>#DIV/0!</v>
      </c>
    </row>
    <row r="2860" spans="1:10" ht="12.75" customHeight="1" x14ac:dyDescent="0.25">
      <c r="A2860" s="101"/>
      <c r="D2860" s="81"/>
      <c r="E2860" s="81">
        <f>(E2859*Invoice!I4117)+((E2859-(E2859*Invoice!I4117))*Invoice!J4117)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5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Invoice!B4118</f>
        <v>0</v>
      </c>
      <c r="C2865" s="88">
        <f>Invoice!E4118</f>
        <v>0</v>
      </c>
      <c r="D2865" s="89">
        <f>Invoice!H4118</f>
        <v>0</v>
      </c>
      <c r="E2865" s="81">
        <f t="shared" si="165"/>
        <v>0</v>
      </c>
      <c r="F2865" s="81"/>
      <c r="G2865" s="82">
        <f t="shared" si="166"/>
        <v>0</v>
      </c>
      <c r="H2865" s="83">
        <f t="shared" si="167"/>
        <v>0</v>
      </c>
      <c r="I2865" s="83" t="e">
        <f t="shared" si="168"/>
        <v>#DIV/0!</v>
      </c>
      <c r="J2865" s="103" t="e">
        <f t="shared" si="169"/>
        <v>#DIV/0!</v>
      </c>
    </row>
    <row r="2866" spans="1:10" ht="12.75" customHeight="1" x14ac:dyDescent="0.25">
      <c r="A2866" s="101"/>
      <c r="D2866" s="81"/>
      <c r="E2866" s="81">
        <f>(E2865*Invoice!I4118)+((E2865-(E2865*Invoice!I4118))*Invoice!J4118)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B2869" s="79"/>
      <c r="D2869" s="81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1">
        <v>6</v>
      </c>
      <c r="B2870" s="84" t="s">
        <v>20</v>
      </c>
      <c r="C2870" s="84" t="s">
        <v>21</v>
      </c>
      <c r="D2870" s="85" t="s">
        <v>22</v>
      </c>
      <c r="E2870" s="85" t="s">
        <v>23</v>
      </c>
      <c r="F2870" s="85"/>
      <c r="G2870" s="86" t="s">
        <v>24</v>
      </c>
      <c r="H2870" s="87" t="s">
        <v>25</v>
      </c>
      <c r="I2870" s="87" t="s">
        <v>26</v>
      </c>
      <c r="J2870" s="102"/>
    </row>
    <row r="2871" spans="1:10" ht="12.75" customHeight="1" x14ac:dyDescent="0.25">
      <c r="A2871" s="101"/>
      <c r="B2871" s="80">
        <f>Invoice!B4119</f>
        <v>0</v>
      </c>
      <c r="C2871" s="88">
        <f>Invoice!E4119</f>
        <v>0</v>
      </c>
      <c r="D2871" s="89">
        <f>Invoice!H4119</f>
        <v>0</v>
      </c>
      <c r="E2871" s="81">
        <f t="shared" si="165"/>
        <v>0</v>
      </c>
      <c r="F2871" s="81"/>
      <c r="G2871" s="82">
        <f t="shared" si="166"/>
        <v>0</v>
      </c>
      <c r="H2871" s="83">
        <f t="shared" si="167"/>
        <v>0</v>
      </c>
      <c r="I2871" s="83" t="e">
        <f t="shared" si="168"/>
        <v>#DIV/0!</v>
      </c>
      <c r="J2871" s="103" t="e">
        <f t="shared" si="169"/>
        <v>#DIV/0!</v>
      </c>
    </row>
    <row r="2872" spans="1:10" ht="12.75" customHeight="1" x14ac:dyDescent="0.25">
      <c r="A2872" s="101"/>
      <c r="D2872" s="81"/>
      <c r="E2872" s="81">
        <f>(E2871*Invoice!I4119)+((E2871-(E2871*Invoice!I4119))*Invoice!J4119)</f>
        <v>0</v>
      </c>
      <c r="F2872" s="81"/>
      <c r="G2872" s="90">
        <f>E2872/1.11</f>
        <v>0</v>
      </c>
      <c r="H2872" s="91">
        <f>G2872*11%</f>
        <v>0</v>
      </c>
      <c r="I2872" s="91" t="e">
        <f>G2872/B2871</f>
        <v>#DIV/0!</v>
      </c>
      <c r="J2872" s="104" t="e">
        <f>H2872/B2871</f>
        <v>#DIV/0!</v>
      </c>
    </row>
    <row r="2873" spans="1:10" ht="12.75" customHeight="1" x14ac:dyDescent="0.25">
      <c r="A2873" s="101"/>
      <c r="D2873" s="81" t="s">
        <v>23</v>
      </c>
      <c r="E2873" s="81">
        <f>E2871-E2872</f>
        <v>0</v>
      </c>
      <c r="F2873" s="81"/>
      <c r="G2873" s="82">
        <f>G2871-G2872</f>
        <v>0</v>
      </c>
      <c r="H2873" s="82">
        <f>H2871-H2872</f>
        <v>0</v>
      </c>
      <c r="I2873" s="82" t="e">
        <f>I2871-I2872</f>
        <v>#DIV/0!</v>
      </c>
      <c r="J2873" s="105" t="e">
        <f>J2871-J2872</f>
        <v>#DIV/0!</v>
      </c>
    </row>
    <row r="2874" spans="1:10" ht="12.75" customHeight="1" x14ac:dyDescent="0.25">
      <c r="A2874" s="101"/>
      <c r="D2874" s="81"/>
      <c r="E2874" s="81"/>
      <c r="F2874" s="81"/>
      <c r="G2874" s="82"/>
      <c r="H2874" s="83">
        <f>G2873+H2873</f>
        <v>0</v>
      </c>
      <c r="I2874" s="83"/>
      <c r="J2874" s="103"/>
    </row>
    <row r="2875" spans="1:10" ht="12.75" customHeight="1" x14ac:dyDescent="0.25">
      <c r="A2875" s="101"/>
      <c r="B2875" s="79"/>
      <c r="D2875" s="81"/>
      <c r="E2875" s="81"/>
      <c r="F2875" s="81"/>
      <c r="G2875" s="82"/>
      <c r="H2875" s="83"/>
      <c r="I2875" s="83"/>
      <c r="J2875" s="103"/>
    </row>
    <row r="2876" spans="1:10" ht="12.75" customHeight="1" x14ac:dyDescent="0.25">
      <c r="A2876" s="101">
        <v>7</v>
      </c>
      <c r="B2876" s="84" t="s">
        <v>20</v>
      </c>
      <c r="C2876" s="84" t="s">
        <v>21</v>
      </c>
      <c r="D2876" s="85" t="s">
        <v>22</v>
      </c>
      <c r="E2876" s="85" t="s">
        <v>23</v>
      </c>
      <c r="F2876" s="85"/>
      <c r="G2876" s="86" t="s">
        <v>24</v>
      </c>
      <c r="H2876" s="87" t="s">
        <v>25</v>
      </c>
      <c r="I2876" s="87" t="s">
        <v>26</v>
      </c>
      <c r="J2876" s="102"/>
    </row>
    <row r="2877" spans="1:10" ht="12.75" customHeight="1" x14ac:dyDescent="0.25">
      <c r="A2877" s="101"/>
      <c r="B2877" s="80">
        <f>Invoice!B4120</f>
        <v>0</v>
      </c>
      <c r="C2877" s="88">
        <f>Invoice!E4120</f>
        <v>0</v>
      </c>
      <c r="D2877" s="89">
        <f>Invoice!H4120</f>
        <v>0</v>
      </c>
      <c r="E2877" s="81">
        <f t="shared" si="165"/>
        <v>0</v>
      </c>
      <c r="F2877" s="81"/>
      <c r="G2877" s="82">
        <f t="shared" si="166"/>
        <v>0</v>
      </c>
      <c r="H2877" s="83">
        <f t="shared" si="167"/>
        <v>0</v>
      </c>
      <c r="I2877" s="83" t="e">
        <f t="shared" si="168"/>
        <v>#DIV/0!</v>
      </c>
      <c r="J2877" s="103" t="e">
        <f t="shared" si="169"/>
        <v>#DIV/0!</v>
      </c>
    </row>
    <row r="2878" spans="1:10" ht="12.75" customHeight="1" x14ac:dyDescent="0.25">
      <c r="A2878" s="101"/>
      <c r="D2878" s="81"/>
      <c r="E2878" s="81">
        <f>(E2877*Invoice!I4120)+((E2877-(E2877*Invoice!I4120))*Invoice!J4120)</f>
        <v>0</v>
      </c>
      <c r="F2878" s="81"/>
      <c r="G2878" s="90">
        <f>E2878/1.11</f>
        <v>0</v>
      </c>
      <c r="H2878" s="91">
        <f>G2878*11%</f>
        <v>0</v>
      </c>
      <c r="I2878" s="91" t="e">
        <f>G2878/B2877</f>
        <v>#DIV/0!</v>
      </c>
      <c r="J2878" s="104" t="e">
        <f>H2878/B2877</f>
        <v>#DIV/0!</v>
      </c>
    </row>
    <row r="2879" spans="1:10" ht="12.75" customHeight="1" x14ac:dyDescent="0.25">
      <c r="A2879" s="101"/>
      <c r="D2879" s="81" t="s">
        <v>23</v>
      </c>
      <c r="E2879" s="81">
        <f>E2877-E2878</f>
        <v>0</v>
      </c>
      <c r="F2879" s="81"/>
      <c r="G2879" s="82">
        <f>G2877-G2878</f>
        <v>0</v>
      </c>
      <c r="H2879" s="82">
        <f>H2877-H2878</f>
        <v>0</v>
      </c>
      <c r="I2879" s="82" t="e">
        <f>I2877-I2878</f>
        <v>#DIV/0!</v>
      </c>
      <c r="J2879" s="105" t="e">
        <f>J2877-J2878</f>
        <v>#DIV/0!</v>
      </c>
    </row>
    <row r="2880" spans="1:10" ht="12.75" customHeight="1" x14ac:dyDescent="0.25">
      <c r="A2880" s="101"/>
      <c r="D2880" s="81"/>
      <c r="E2880" s="81"/>
      <c r="F2880" s="81"/>
      <c r="G2880" s="82"/>
      <c r="H2880" s="83">
        <f>G2879+H2879</f>
        <v>0</v>
      </c>
      <c r="I2880" s="83"/>
      <c r="J2880" s="103"/>
    </row>
    <row r="2881" spans="1:10" ht="12.75" customHeight="1" x14ac:dyDescent="0.25">
      <c r="A2881" s="101"/>
      <c r="B2881" s="79"/>
      <c r="D2881" s="81"/>
      <c r="E2881" s="81"/>
      <c r="F2881" s="81"/>
      <c r="G2881" s="82"/>
      <c r="H2881" s="83"/>
      <c r="I2881" s="83"/>
      <c r="J2881" s="103"/>
    </row>
    <row r="2882" spans="1:10" ht="12.75" customHeight="1" x14ac:dyDescent="0.25">
      <c r="A2882" s="101">
        <v>8</v>
      </c>
      <c r="B2882" s="84" t="s">
        <v>20</v>
      </c>
      <c r="C2882" s="84" t="s">
        <v>21</v>
      </c>
      <c r="D2882" s="85" t="s">
        <v>22</v>
      </c>
      <c r="E2882" s="85" t="s">
        <v>23</v>
      </c>
      <c r="F2882" s="85"/>
      <c r="G2882" s="86" t="s">
        <v>24</v>
      </c>
      <c r="H2882" s="87" t="s">
        <v>25</v>
      </c>
      <c r="I2882" s="87" t="s">
        <v>26</v>
      </c>
      <c r="J2882" s="102"/>
    </row>
    <row r="2883" spans="1:10" ht="12.75" customHeight="1" x14ac:dyDescent="0.25">
      <c r="A2883" s="101"/>
      <c r="B2883" s="80">
        <f>Invoice!B4121</f>
        <v>0</v>
      </c>
      <c r="C2883" s="88">
        <f>Invoice!E4121</f>
        <v>0</v>
      </c>
      <c r="D2883" s="89">
        <f>Invoice!H4121</f>
        <v>0</v>
      </c>
      <c r="E2883" s="81">
        <f t="shared" si="165"/>
        <v>0</v>
      </c>
      <c r="F2883" s="81"/>
      <c r="G2883" s="82">
        <f t="shared" si="166"/>
        <v>0</v>
      </c>
      <c r="H2883" s="83">
        <f t="shared" si="167"/>
        <v>0</v>
      </c>
      <c r="I2883" s="83" t="e">
        <f t="shared" si="168"/>
        <v>#DIV/0!</v>
      </c>
      <c r="J2883" s="103" t="e">
        <f t="shared" si="169"/>
        <v>#DIV/0!</v>
      </c>
    </row>
    <row r="2884" spans="1:10" ht="12.75" customHeight="1" x14ac:dyDescent="0.25">
      <c r="A2884" s="101"/>
      <c r="D2884" s="81"/>
      <c r="E2884" s="81">
        <f>(E2883*Invoice!I4121)+((E2883-(E2883*Invoice!I4121))*Invoice!J4121)</f>
        <v>0</v>
      </c>
      <c r="F2884" s="81"/>
      <c r="G2884" s="90">
        <f>E2884/1.11</f>
        <v>0</v>
      </c>
      <c r="H2884" s="91">
        <f>G2884*11%</f>
        <v>0</v>
      </c>
      <c r="I2884" s="91" t="e">
        <f>G2884/B2883</f>
        <v>#DIV/0!</v>
      </c>
      <c r="J2884" s="104" t="e">
        <f>H2884/B2883</f>
        <v>#DIV/0!</v>
      </c>
    </row>
    <row r="2885" spans="1:10" ht="12.75" customHeight="1" x14ac:dyDescent="0.25">
      <c r="A2885" s="101"/>
      <c r="D2885" s="81" t="s">
        <v>23</v>
      </c>
      <c r="E2885" s="81">
        <f>E2883-E2884</f>
        <v>0</v>
      </c>
      <c r="F2885" s="81"/>
      <c r="G2885" s="82">
        <f>G2883-G2884</f>
        <v>0</v>
      </c>
      <c r="H2885" s="82">
        <f>H2883-H2884</f>
        <v>0</v>
      </c>
      <c r="I2885" s="82" t="e">
        <f>I2883-I2884</f>
        <v>#DIV/0!</v>
      </c>
      <c r="J2885" s="105" t="e">
        <f>J2883-J2884</f>
        <v>#DIV/0!</v>
      </c>
    </row>
    <row r="2886" spans="1:10" ht="12.75" customHeight="1" x14ac:dyDescent="0.25">
      <c r="A2886" s="101"/>
      <c r="D2886" s="81"/>
      <c r="E2886" s="81"/>
      <c r="F2886" s="81"/>
      <c r="G2886" s="82"/>
      <c r="H2886" s="83">
        <f>G2885+H2885</f>
        <v>0</v>
      </c>
      <c r="I2886" s="83"/>
      <c r="J2886" s="103"/>
    </row>
    <row r="2887" spans="1:10" ht="12.75" customHeight="1" x14ac:dyDescent="0.25">
      <c r="A2887" s="101"/>
      <c r="B2887" s="79"/>
      <c r="D2887" s="81"/>
      <c r="E2887" s="81"/>
      <c r="F2887" s="81"/>
      <c r="G2887" s="82"/>
      <c r="H2887" s="83"/>
      <c r="I2887" s="83"/>
      <c r="J2887" s="103"/>
    </row>
    <row r="2888" spans="1:10" ht="12.75" customHeight="1" x14ac:dyDescent="0.25">
      <c r="A2888" s="101">
        <v>9</v>
      </c>
      <c r="B2888" s="84" t="s">
        <v>20</v>
      </c>
      <c r="C2888" s="84" t="s">
        <v>21</v>
      </c>
      <c r="D2888" s="85" t="s">
        <v>22</v>
      </c>
      <c r="E2888" s="85" t="s">
        <v>23</v>
      </c>
      <c r="F2888" s="85"/>
      <c r="G2888" s="86" t="s">
        <v>24</v>
      </c>
      <c r="H2888" s="87" t="s">
        <v>25</v>
      </c>
      <c r="I2888" s="87" t="s">
        <v>26</v>
      </c>
      <c r="J2888" s="102"/>
    </row>
    <row r="2889" spans="1:10" ht="12.75" customHeight="1" x14ac:dyDescent="0.25">
      <c r="A2889" s="101"/>
      <c r="B2889" s="80">
        <f>Invoice!B4122</f>
        <v>0</v>
      </c>
      <c r="C2889" s="88">
        <f>Invoice!E4122</f>
        <v>0</v>
      </c>
      <c r="D2889" s="89">
        <f>Invoice!H4122</f>
        <v>0</v>
      </c>
      <c r="E2889" s="81">
        <f t="shared" si="165"/>
        <v>0</v>
      </c>
      <c r="F2889" s="81"/>
      <c r="G2889" s="82">
        <f t="shared" si="166"/>
        <v>0</v>
      </c>
      <c r="H2889" s="83">
        <f t="shared" si="167"/>
        <v>0</v>
      </c>
      <c r="I2889" s="83" t="e">
        <f t="shared" si="168"/>
        <v>#DIV/0!</v>
      </c>
      <c r="J2889" s="103" t="e">
        <f t="shared" si="169"/>
        <v>#DIV/0!</v>
      </c>
    </row>
    <row r="2890" spans="1:10" ht="12.75" customHeight="1" x14ac:dyDescent="0.25">
      <c r="A2890" s="101"/>
      <c r="D2890" s="81"/>
      <c r="E2890" s="81">
        <f>(E2889*Invoice!I4122)+((E2889-(E2889*Invoice!I4122))*Invoice!J4122)</f>
        <v>0</v>
      </c>
      <c r="F2890" s="81"/>
      <c r="G2890" s="90">
        <f>E2890/1.11</f>
        <v>0</v>
      </c>
      <c r="H2890" s="91">
        <f>G2890*11%</f>
        <v>0</v>
      </c>
      <c r="I2890" s="91" t="e">
        <f>G2890/B2889</f>
        <v>#DIV/0!</v>
      </c>
      <c r="J2890" s="104" t="e">
        <f>H2890/B2889</f>
        <v>#DIV/0!</v>
      </c>
    </row>
    <row r="2891" spans="1:10" ht="12.75" customHeight="1" x14ac:dyDescent="0.25">
      <c r="A2891" s="101"/>
      <c r="D2891" s="81" t="s">
        <v>23</v>
      </c>
      <c r="E2891" s="81">
        <f>E2889-E2890</f>
        <v>0</v>
      </c>
      <c r="F2891" s="81"/>
      <c r="G2891" s="82">
        <f>G2889-G2890</f>
        <v>0</v>
      </c>
      <c r="H2891" s="82">
        <f>H2889-H2890</f>
        <v>0</v>
      </c>
      <c r="I2891" s="82" t="e">
        <f>I2889-I2890</f>
        <v>#DIV/0!</v>
      </c>
      <c r="J2891" s="105" t="e">
        <f>J2889-J2890</f>
        <v>#DIV/0!</v>
      </c>
    </row>
    <row r="2892" spans="1:10" ht="12.75" customHeight="1" x14ac:dyDescent="0.25">
      <c r="A2892" s="101"/>
      <c r="D2892" s="81"/>
      <c r="E2892" s="81"/>
      <c r="F2892" s="81"/>
      <c r="G2892" s="82"/>
      <c r="H2892" s="83">
        <f>G2891+H2891</f>
        <v>0</v>
      </c>
      <c r="I2892" s="83"/>
      <c r="J2892" s="103"/>
    </row>
    <row r="2893" spans="1:10" ht="12.75" customHeight="1" x14ac:dyDescent="0.25">
      <c r="A2893" s="101"/>
      <c r="B2893" s="79"/>
      <c r="D2893" s="81"/>
      <c r="E2893" s="81"/>
      <c r="F2893" s="81"/>
      <c r="G2893" s="82"/>
      <c r="H2893" s="83"/>
      <c r="I2893" s="83"/>
      <c r="J2893" s="103"/>
    </row>
    <row r="2894" spans="1:10" ht="12.75" customHeight="1" x14ac:dyDescent="0.25">
      <c r="A2894" s="101">
        <v>10</v>
      </c>
      <c r="B2894" s="84" t="s">
        <v>20</v>
      </c>
      <c r="C2894" s="84" t="s">
        <v>21</v>
      </c>
      <c r="D2894" s="85" t="s">
        <v>22</v>
      </c>
      <c r="E2894" s="85" t="s">
        <v>23</v>
      </c>
      <c r="F2894" s="85"/>
      <c r="G2894" s="86" t="s">
        <v>24</v>
      </c>
      <c r="H2894" s="87" t="s">
        <v>25</v>
      </c>
      <c r="I2894" s="87" t="s">
        <v>26</v>
      </c>
      <c r="J2894" s="102"/>
    </row>
    <row r="2895" spans="1:10" ht="12.75" customHeight="1" x14ac:dyDescent="0.25">
      <c r="A2895" s="101"/>
      <c r="B2895" s="80">
        <f>Invoice!B4123</f>
        <v>0</v>
      </c>
      <c r="C2895" s="88">
        <f>Invoice!E4123</f>
        <v>0</v>
      </c>
      <c r="D2895" s="89">
        <f>Invoice!H4123</f>
        <v>0</v>
      </c>
      <c r="E2895" s="81">
        <f t="shared" si="165"/>
        <v>0</v>
      </c>
      <c r="F2895" s="81"/>
      <c r="G2895" s="82">
        <f t="shared" si="166"/>
        <v>0</v>
      </c>
      <c r="H2895" s="83">
        <f t="shared" si="167"/>
        <v>0</v>
      </c>
      <c r="I2895" s="83" t="e">
        <f t="shared" si="168"/>
        <v>#DIV/0!</v>
      </c>
      <c r="J2895" s="103" t="e">
        <f t="shared" si="169"/>
        <v>#DIV/0!</v>
      </c>
    </row>
    <row r="2896" spans="1:10" ht="12.75" customHeight="1" x14ac:dyDescent="0.25">
      <c r="A2896" s="101"/>
      <c r="D2896" s="81"/>
      <c r="E2896" s="81">
        <f>(E2895*Invoice!I4123)+((E2895-(E2895*Invoice!I4123))*Invoice!J4123)</f>
        <v>0</v>
      </c>
      <c r="F2896" s="81"/>
      <c r="G2896" s="90">
        <f>E2896/1.11</f>
        <v>0</v>
      </c>
      <c r="H2896" s="91">
        <f>G2896*11%</f>
        <v>0</v>
      </c>
      <c r="I2896" s="91" t="e">
        <f>G2896/B2895</f>
        <v>#DIV/0!</v>
      </c>
      <c r="J2896" s="104" t="e">
        <f>H2896/B2895</f>
        <v>#DIV/0!</v>
      </c>
    </row>
    <row r="2897" spans="1:10" ht="12.75" customHeight="1" x14ac:dyDescent="0.25">
      <c r="A2897" s="101"/>
      <c r="D2897" s="81" t="s">
        <v>23</v>
      </c>
      <c r="E2897" s="81">
        <f>E2895-E2896</f>
        <v>0</v>
      </c>
      <c r="F2897" s="81"/>
      <c r="G2897" s="82">
        <f>G2895-G2896</f>
        <v>0</v>
      </c>
      <c r="H2897" s="82">
        <f>H2895-H2896</f>
        <v>0</v>
      </c>
      <c r="I2897" s="82" t="e">
        <f>I2895-I2896</f>
        <v>#DIV/0!</v>
      </c>
      <c r="J2897" s="105" t="e">
        <f>J2895-J2896</f>
        <v>#DIV/0!</v>
      </c>
    </row>
    <row r="2898" spans="1:10" ht="12.75" customHeight="1" x14ac:dyDescent="0.25">
      <c r="A2898" s="101"/>
      <c r="D2898" s="81"/>
      <c r="E2898" s="81"/>
      <c r="F2898" s="81"/>
      <c r="G2898" s="82"/>
      <c r="H2898" s="83">
        <f>G2897+H2897</f>
        <v>0</v>
      </c>
      <c r="I2898" s="83"/>
      <c r="J2898" s="103"/>
    </row>
    <row r="2899" spans="1:10" ht="12.75" customHeight="1" x14ac:dyDescent="0.25">
      <c r="A2899" s="101"/>
      <c r="B2899" s="79"/>
      <c r="D2899" s="81"/>
      <c r="E2899" s="81"/>
      <c r="F2899" s="81"/>
      <c r="G2899" s="82"/>
      <c r="H2899" s="83"/>
      <c r="I2899" s="83"/>
      <c r="J2899" s="103"/>
    </row>
    <row r="2900" spans="1:10" ht="12.75" customHeight="1" x14ac:dyDescent="0.25">
      <c r="A2900" s="101">
        <v>11</v>
      </c>
      <c r="B2900" s="84" t="s">
        <v>20</v>
      </c>
      <c r="C2900" s="84" t="s">
        <v>21</v>
      </c>
      <c r="D2900" s="85" t="s">
        <v>22</v>
      </c>
      <c r="E2900" s="85" t="s">
        <v>23</v>
      </c>
      <c r="F2900" s="85"/>
      <c r="G2900" s="86" t="s">
        <v>24</v>
      </c>
      <c r="H2900" s="87" t="s">
        <v>25</v>
      </c>
      <c r="I2900" s="87" t="s">
        <v>26</v>
      </c>
      <c r="J2900" s="102"/>
    </row>
    <row r="2901" spans="1:10" ht="12.75" customHeight="1" x14ac:dyDescent="0.25">
      <c r="A2901" s="101"/>
      <c r="B2901" s="80">
        <f>Invoice!B4124</f>
        <v>0</v>
      </c>
      <c r="C2901" s="88">
        <f>Invoice!E4124</f>
        <v>0</v>
      </c>
      <c r="D2901" s="89">
        <f>Invoice!H4124</f>
        <v>0</v>
      </c>
      <c r="E2901" s="81">
        <f t="shared" si="165"/>
        <v>0</v>
      </c>
      <c r="F2901" s="81"/>
      <c r="G2901" s="82">
        <f t="shared" si="166"/>
        <v>0</v>
      </c>
      <c r="H2901" s="83">
        <f t="shared" si="167"/>
        <v>0</v>
      </c>
      <c r="I2901" s="83" t="e">
        <f t="shared" si="168"/>
        <v>#DIV/0!</v>
      </c>
      <c r="J2901" s="103" t="e">
        <f t="shared" si="169"/>
        <v>#DIV/0!</v>
      </c>
    </row>
    <row r="2902" spans="1:10" ht="12.75" customHeight="1" x14ac:dyDescent="0.25">
      <c r="A2902" s="101"/>
      <c r="D2902" s="81"/>
      <c r="E2902" s="81">
        <f>(E2901*Invoice!I4124)+((E2901-(E2901*Invoice!I4124))*Invoice!J4124)</f>
        <v>0</v>
      </c>
      <c r="F2902" s="81"/>
      <c r="G2902" s="90">
        <f>E2902/1.11</f>
        <v>0</v>
      </c>
      <c r="H2902" s="91">
        <f>G2902*11%</f>
        <v>0</v>
      </c>
      <c r="I2902" s="91" t="e">
        <f>G2902/B2901</f>
        <v>#DIV/0!</v>
      </c>
      <c r="J2902" s="104" t="e">
        <f>H2902/B2901</f>
        <v>#DIV/0!</v>
      </c>
    </row>
    <row r="2903" spans="1:10" ht="12.75" customHeight="1" x14ac:dyDescent="0.25">
      <c r="A2903" s="101"/>
      <c r="D2903" s="81" t="s">
        <v>23</v>
      </c>
      <c r="E2903" s="81">
        <f>E2901-E2902</f>
        <v>0</v>
      </c>
      <c r="F2903" s="81"/>
      <c r="G2903" s="82">
        <f>G2901-G2902</f>
        <v>0</v>
      </c>
      <c r="H2903" s="82">
        <f>H2901-H2902</f>
        <v>0</v>
      </c>
      <c r="I2903" s="82" t="e">
        <f>I2901-I2902</f>
        <v>#DIV/0!</v>
      </c>
      <c r="J2903" s="105" t="e">
        <f>J2901-J2902</f>
        <v>#DIV/0!</v>
      </c>
    </row>
    <row r="2904" spans="1:10" ht="12.75" customHeight="1" x14ac:dyDescent="0.25">
      <c r="A2904" s="101"/>
      <c r="D2904" s="81"/>
      <c r="E2904" s="81"/>
      <c r="F2904" s="81"/>
      <c r="G2904" s="82"/>
      <c r="H2904" s="83">
        <f>G2903+H2903</f>
        <v>0</v>
      </c>
      <c r="I2904" s="83"/>
      <c r="J2904" s="103"/>
    </row>
    <row r="2905" spans="1:10" ht="12.75" customHeight="1" x14ac:dyDescent="0.25">
      <c r="A2905" s="101"/>
      <c r="B2905" s="79"/>
      <c r="D2905" s="81"/>
      <c r="E2905" s="81"/>
      <c r="F2905" s="81"/>
      <c r="G2905" s="82"/>
      <c r="H2905" s="83"/>
      <c r="I2905" s="83"/>
      <c r="J2905" s="103"/>
    </row>
    <row r="2906" spans="1:10" ht="12.75" customHeight="1" x14ac:dyDescent="0.25">
      <c r="A2906" s="101">
        <v>12</v>
      </c>
      <c r="B2906" s="84" t="s">
        <v>20</v>
      </c>
      <c r="C2906" s="84" t="s">
        <v>21</v>
      </c>
      <c r="D2906" s="85" t="s">
        <v>22</v>
      </c>
      <c r="E2906" s="85" t="s">
        <v>23</v>
      </c>
      <c r="F2906" s="85"/>
      <c r="G2906" s="86" t="s">
        <v>24</v>
      </c>
      <c r="H2906" s="87" t="s">
        <v>25</v>
      </c>
      <c r="I2906" s="87" t="s">
        <v>26</v>
      </c>
      <c r="J2906" s="102"/>
    </row>
    <row r="2907" spans="1:10" ht="12.75" customHeight="1" x14ac:dyDescent="0.25">
      <c r="A2907" s="101"/>
      <c r="B2907" s="80">
        <f>Invoice!B4125</f>
        <v>0</v>
      </c>
      <c r="C2907" s="88">
        <f>Invoice!E4125</f>
        <v>0</v>
      </c>
      <c r="D2907" s="89">
        <f>Invoice!H4125</f>
        <v>0</v>
      </c>
      <c r="E2907" s="81">
        <f t="shared" si="165"/>
        <v>0</v>
      </c>
      <c r="F2907" s="81"/>
      <c r="G2907" s="82">
        <f t="shared" si="166"/>
        <v>0</v>
      </c>
      <c r="H2907" s="83">
        <f t="shared" si="167"/>
        <v>0</v>
      </c>
      <c r="I2907" s="83" t="e">
        <f t="shared" si="168"/>
        <v>#DIV/0!</v>
      </c>
      <c r="J2907" s="103" t="e">
        <f t="shared" si="169"/>
        <v>#DIV/0!</v>
      </c>
    </row>
    <row r="2908" spans="1:10" ht="12.75" customHeight="1" x14ac:dyDescent="0.25">
      <c r="A2908" s="101"/>
      <c r="D2908" s="81"/>
      <c r="E2908" s="81">
        <f>(E2907*Invoice!I4125)+((E2907-(E2907*Invoice!I4125))*Invoice!J4125)</f>
        <v>0</v>
      </c>
      <c r="F2908" s="81"/>
      <c r="G2908" s="90">
        <f>E2908/1.11</f>
        <v>0</v>
      </c>
      <c r="H2908" s="91">
        <f>G2908*11%</f>
        <v>0</v>
      </c>
      <c r="I2908" s="91" t="e">
        <f>G2908/B2907</f>
        <v>#DIV/0!</v>
      </c>
      <c r="J2908" s="104" t="e">
        <f>H2908/B2907</f>
        <v>#DIV/0!</v>
      </c>
    </row>
    <row r="2909" spans="1:10" ht="12.75" customHeight="1" x14ac:dyDescent="0.25">
      <c r="A2909" s="101"/>
      <c r="D2909" s="81" t="s">
        <v>23</v>
      </c>
      <c r="E2909" s="81">
        <f>E2907-E2908</f>
        <v>0</v>
      </c>
      <c r="F2909" s="81"/>
      <c r="G2909" s="82">
        <f>G2907-G2908</f>
        <v>0</v>
      </c>
      <c r="H2909" s="82">
        <f>H2907-H2908</f>
        <v>0</v>
      </c>
      <c r="I2909" s="82" t="e">
        <f>I2907-I2908</f>
        <v>#DIV/0!</v>
      </c>
      <c r="J2909" s="105" t="e">
        <f>J2907-J2908</f>
        <v>#DIV/0!</v>
      </c>
    </row>
    <row r="2910" spans="1:10" ht="12.75" customHeight="1" x14ac:dyDescent="0.25">
      <c r="A2910" s="101"/>
      <c r="D2910" s="81"/>
      <c r="E2910" s="81"/>
      <c r="F2910" s="81"/>
      <c r="G2910" s="82"/>
      <c r="H2910" s="83">
        <f>G2909+H2909</f>
        <v>0</v>
      </c>
      <c r="I2910" s="83"/>
      <c r="J2910" s="103"/>
    </row>
    <row r="2911" spans="1:10" ht="12.75" customHeight="1" x14ac:dyDescent="0.25">
      <c r="A2911" s="101"/>
      <c r="B2911" s="79"/>
      <c r="D2911" s="81"/>
      <c r="E2911" s="81"/>
      <c r="F2911" s="81"/>
      <c r="G2911" s="82"/>
      <c r="H2911" s="83"/>
      <c r="I2911" s="83"/>
      <c r="J2911" s="103"/>
    </row>
    <row r="2912" spans="1:10" ht="12.75" customHeight="1" x14ac:dyDescent="0.25">
      <c r="A2912" s="101">
        <v>13</v>
      </c>
      <c r="B2912" s="84" t="s">
        <v>20</v>
      </c>
      <c r="C2912" s="84" t="s">
        <v>21</v>
      </c>
      <c r="D2912" s="85" t="s">
        <v>22</v>
      </c>
      <c r="E2912" s="85" t="s">
        <v>23</v>
      </c>
      <c r="F2912" s="85"/>
      <c r="G2912" s="86" t="s">
        <v>24</v>
      </c>
      <c r="H2912" s="87" t="s">
        <v>25</v>
      </c>
      <c r="I2912" s="87" t="s">
        <v>26</v>
      </c>
      <c r="J2912" s="102"/>
    </row>
    <row r="2913" spans="1:10" ht="12.75" customHeight="1" x14ac:dyDescent="0.25">
      <c r="A2913" s="101"/>
      <c r="B2913" s="80">
        <f>Invoice!B4126</f>
        <v>0</v>
      </c>
      <c r="C2913" s="88">
        <f>Invoice!E4126</f>
        <v>0</v>
      </c>
      <c r="D2913" s="89">
        <f>Invoice!H4126</f>
        <v>0</v>
      </c>
      <c r="E2913" s="81">
        <f t="shared" si="165"/>
        <v>0</v>
      </c>
      <c r="F2913" s="81"/>
      <c r="G2913" s="82">
        <f t="shared" si="166"/>
        <v>0</v>
      </c>
      <c r="H2913" s="83">
        <f t="shared" si="167"/>
        <v>0</v>
      </c>
      <c r="I2913" s="83" t="e">
        <f t="shared" si="168"/>
        <v>#DIV/0!</v>
      </c>
      <c r="J2913" s="103" t="e">
        <f t="shared" si="169"/>
        <v>#DIV/0!</v>
      </c>
    </row>
    <row r="2914" spans="1:10" ht="12.75" customHeight="1" x14ac:dyDescent="0.25">
      <c r="A2914" s="101"/>
      <c r="D2914" s="81"/>
      <c r="E2914" s="81">
        <f>(E2913*Invoice!I4126)+((E2913-(E2913*Invoice!I4126))*Invoice!J4126)</f>
        <v>0</v>
      </c>
      <c r="F2914" s="81"/>
      <c r="G2914" s="90">
        <f>E2914/1.11</f>
        <v>0</v>
      </c>
      <c r="H2914" s="91">
        <f>G2914*11%</f>
        <v>0</v>
      </c>
      <c r="I2914" s="91" t="e">
        <f>G2914/B2913</f>
        <v>#DIV/0!</v>
      </c>
      <c r="J2914" s="104" t="e">
        <f>H2914/B2913</f>
        <v>#DIV/0!</v>
      </c>
    </row>
    <row r="2915" spans="1:10" ht="12.75" customHeight="1" x14ac:dyDescent="0.25">
      <c r="A2915" s="101"/>
      <c r="D2915" s="81" t="s">
        <v>23</v>
      </c>
      <c r="E2915" s="81">
        <f>E2913-E2914</f>
        <v>0</v>
      </c>
      <c r="F2915" s="81"/>
      <c r="G2915" s="82">
        <f>G2913-G2914</f>
        <v>0</v>
      </c>
      <c r="H2915" s="82">
        <f>H2913-H2914</f>
        <v>0</v>
      </c>
      <c r="I2915" s="82" t="e">
        <f>I2913-I2914</f>
        <v>#DIV/0!</v>
      </c>
      <c r="J2915" s="105" t="e">
        <f>J2913-J2914</f>
        <v>#DIV/0!</v>
      </c>
    </row>
    <row r="2916" spans="1:10" ht="12.75" customHeight="1" x14ac:dyDescent="0.25">
      <c r="A2916" s="101"/>
      <c r="D2916" s="81"/>
      <c r="E2916" s="81"/>
      <c r="F2916" s="81"/>
      <c r="G2916" s="82"/>
      <c r="H2916" s="83">
        <f>G2915+H2915</f>
        <v>0</v>
      </c>
      <c r="I2916" s="83"/>
      <c r="J2916" s="103"/>
    </row>
    <row r="2917" spans="1:10" ht="12.75" customHeight="1" x14ac:dyDescent="0.25">
      <c r="A2917" s="101"/>
      <c r="B2917" s="79"/>
      <c r="D2917" s="81"/>
      <c r="E2917" s="81"/>
      <c r="F2917" s="81"/>
      <c r="G2917" s="82"/>
      <c r="H2917" s="83"/>
      <c r="I2917" s="83"/>
      <c r="J2917" s="103"/>
    </row>
    <row r="2918" spans="1:10" ht="12.75" customHeight="1" x14ac:dyDescent="0.25">
      <c r="A2918" s="101">
        <v>14</v>
      </c>
      <c r="B2918" s="84" t="s">
        <v>20</v>
      </c>
      <c r="C2918" s="84" t="s">
        <v>21</v>
      </c>
      <c r="D2918" s="85" t="s">
        <v>22</v>
      </c>
      <c r="E2918" s="85" t="s">
        <v>23</v>
      </c>
      <c r="F2918" s="85"/>
      <c r="G2918" s="86" t="s">
        <v>24</v>
      </c>
      <c r="H2918" s="87" t="s">
        <v>25</v>
      </c>
      <c r="I2918" s="87" t="s">
        <v>26</v>
      </c>
      <c r="J2918" s="102"/>
    </row>
    <row r="2919" spans="1:10" ht="12.75" customHeight="1" x14ac:dyDescent="0.25">
      <c r="A2919" s="101"/>
      <c r="B2919" s="80">
        <f>Invoice!B4127</f>
        <v>0</v>
      </c>
      <c r="C2919" s="88">
        <f>Invoice!E4127</f>
        <v>0</v>
      </c>
      <c r="D2919" s="89">
        <f>Invoice!H4127</f>
        <v>0</v>
      </c>
      <c r="E2919" s="81">
        <f t="shared" si="165"/>
        <v>0</v>
      </c>
      <c r="F2919" s="81"/>
      <c r="G2919" s="82">
        <f t="shared" si="166"/>
        <v>0</v>
      </c>
      <c r="H2919" s="83">
        <f t="shared" si="167"/>
        <v>0</v>
      </c>
      <c r="I2919" s="83" t="e">
        <f t="shared" si="168"/>
        <v>#DIV/0!</v>
      </c>
      <c r="J2919" s="103" t="e">
        <f t="shared" si="169"/>
        <v>#DIV/0!</v>
      </c>
    </row>
    <row r="2920" spans="1:10" ht="12.75" customHeight="1" x14ac:dyDescent="0.25">
      <c r="A2920" s="101"/>
      <c r="D2920" s="81"/>
      <c r="E2920" s="81">
        <f>(E2919*Invoice!I4127)+((E2919-(E2919*Invoice!I4127))*Invoice!J4127)</f>
        <v>0</v>
      </c>
      <c r="F2920" s="81"/>
      <c r="G2920" s="90">
        <f>E2920/1.11</f>
        <v>0</v>
      </c>
      <c r="H2920" s="91">
        <f>G2920*11%</f>
        <v>0</v>
      </c>
      <c r="I2920" s="91" t="e">
        <f>G2920/B2919</f>
        <v>#DIV/0!</v>
      </c>
      <c r="J2920" s="104" t="e">
        <f>H2920/B2919</f>
        <v>#DIV/0!</v>
      </c>
    </row>
    <row r="2921" spans="1:10" ht="12.75" customHeight="1" x14ac:dyDescent="0.25">
      <c r="A2921" s="101"/>
      <c r="D2921" s="81" t="s">
        <v>23</v>
      </c>
      <c r="E2921" s="81">
        <f>E2919-E2920</f>
        <v>0</v>
      </c>
      <c r="F2921" s="81"/>
      <c r="G2921" s="82">
        <f>G2919-G2920</f>
        <v>0</v>
      </c>
      <c r="H2921" s="82">
        <f>H2919-H2920</f>
        <v>0</v>
      </c>
      <c r="I2921" s="82" t="e">
        <f>I2919-I2920</f>
        <v>#DIV/0!</v>
      </c>
      <c r="J2921" s="105" t="e">
        <f>J2919-J2920</f>
        <v>#DIV/0!</v>
      </c>
    </row>
    <row r="2922" spans="1:10" ht="12.75" customHeight="1" x14ac:dyDescent="0.25">
      <c r="A2922" s="101"/>
      <c r="D2922" s="81"/>
      <c r="E2922" s="81"/>
      <c r="F2922" s="81"/>
      <c r="G2922" s="82"/>
      <c r="H2922" s="83">
        <f>G2921+H2921</f>
        <v>0</v>
      </c>
      <c r="I2922" s="83"/>
      <c r="J2922" s="103"/>
    </row>
    <row r="2923" spans="1:10" ht="12.75" customHeight="1" x14ac:dyDescent="0.25">
      <c r="A2923" s="101"/>
      <c r="B2923" s="79"/>
      <c r="D2923" s="81"/>
      <c r="E2923" s="81"/>
      <c r="F2923" s="81"/>
      <c r="G2923" s="82"/>
      <c r="H2923" s="83"/>
      <c r="I2923" s="83"/>
      <c r="J2923" s="103"/>
    </row>
    <row r="2924" spans="1:10" ht="12.75" customHeight="1" x14ac:dyDescent="0.25">
      <c r="A2924" s="101">
        <v>15</v>
      </c>
      <c r="B2924" s="84" t="s">
        <v>20</v>
      </c>
      <c r="C2924" s="84" t="s">
        <v>21</v>
      </c>
      <c r="D2924" s="85" t="s">
        <v>22</v>
      </c>
      <c r="E2924" s="85" t="s">
        <v>23</v>
      </c>
      <c r="F2924" s="85"/>
      <c r="G2924" s="86" t="s">
        <v>24</v>
      </c>
      <c r="H2924" s="87" t="s">
        <v>25</v>
      </c>
      <c r="I2924" s="87" t="s">
        <v>26</v>
      </c>
      <c r="J2924" s="102"/>
    </row>
    <row r="2925" spans="1:10" ht="12.75" customHeight="1" x14ac:dyDescent="0.25">
      <c r="A2925" s="101"/>
      <c r="B2925" s="80">
        <f>Invoice!B4128</f>
        <v>0</v>
      </c>
      <c r="C2925" s="88">
        <f>Invoice!E4128</f>
        <v>0</v>
      </c>
      <c r="D2925" s="89">
        <f>Invoice!H4128</f>
        <v>0</v>
      </c>
      <c r="E2925" s="81">
        <f t="shared" si="165"/>
        <v>0</v>
      </c>
      <c r="F2925" s="81"/>
      <c r="G2925" s="82">
        <f t="shared" si="166"/>
        <v>0</v>
      </c>
      <c r="H2925" s="83">
        <f t="shared" si="167"/>
        <v>0</v>
      </c>
      <c r="I2925" s="83" t="e">
        <f t="shared" si="168"/>
        <v>#DIV/0!</v>
      </c>
      <c r="J2925" s="103" t="e">
        <f t="shared" si="169"/>
        <v>#DIV/0!</v>
      </c>
    </row>
    <row r="2926" spans="1:10" ht="12.75" customHeight="1" x14ac:dyDescent="0.25">
      <c r="A2926" s="101"/>
      <c r="D2926" s="81"/>
      <c r="E2926" s="81">
        <f>(E2925*Invoice!I4128)+((E2925-(E2925*Invoice!I4128))*Invoice!J4128)</f>
        <v>0</v>
      </c>
      <c r="F2926" s="81"/>
      <c r="G2926" s="90">
        <f>E2926/1.11</f>
        <v>0</v>
      </c>
      <c r="H2926" s="91">
        <f>G2926*11%</f>
        <v>0</v>
      </c>
      <c r="I2926" s="91" t="e">
        <f>G2926/B2925</f>
        <v>#DIV/0!</v>
      </c>
      <c r="J2926" s="104" t="e">
        <f>H2926/B2925</f>
        <v>#DIV/0!</v>
      </c>
    </row>
    <row r="2927" spans="1:10" ht="12.75" customHeight="1" x14ac:dyDescent="0.25">
      <c r="A2927" s="101"/>
      <c r="D2927" s="81" t="s">
        <v>23</v>
      </c>
      <c r="E2927" s="81">
        <f>E2925-E2926</f>
        <v>0</v>
      </c>
      <c r="F2927" s="81"/>
      <c r="G2927" s="82">
        <f>G2925-G2926</f>
        <v>0</v>
      </c>
      <c r="H2927" s="82">
        <f>H2925-H2926</f>
        <v>0</v>
      </c>
      <c r="I2927" s="82" t="e">
        <f>I2925-I2926</f>
        <v>#DIV/0!</v>
      </c>
      <c r="J2927" s="105" t="e">
        <f>J2925-J2926</f>
        <v>#DIV/0!</v>
      </c>
    </row>
    <row r="2928" spans="1:10" ht="12.75" customHeight="1" x14ac:dyDescent="0.25">
      <c r="A2928" s="101"/>
      <c r="D2928" s="81"/>
      <c r="E2928" s="81"/>
      <c r="F2928" s="81"/>
      <c r="G2928" s="82"/>
      <c r="H2928" s="83">
        <f>G2927+H2927</f>
        <v>0</v>
      </c>
      <c r="I2928" s="83"/>
      <c r="J2928" s="103"/>
    </row>
    <row r="2929" spans="1:10" ht="12.75" customHeight="1" x14ac:dyDescent="0.25">
      <c r="A2929" s="101"/>
      <c r="B2929" s="79"/>
      <c r="D2929" s="81"/>
      <c r="E2929" s="81"/>
      <c r="F2929" s="81"/>
      <c r="G2929" s="82"/>
      <c r="H2929" s="83"/>
      <c r="I2929" s="83"/>
      <c r="J2929" s="103"/>
    </row>
    <row r="2930" spans="1:10" ht="12.75" customHeight="1" x14ac:dyDescent="0.25">
      <c r="A2930" s="101">
        <v>16</v>
      </c>
      <c r="B2930" s="84" t="s">
        <v>20</v>
      </c>
      <c r="C2930" s="84" t="s">
        <v>21</v>
      </c>
      <c r="D2930" s="85" t="s">
        <v>22</v>
      </c>
      <c r="E2930" s="85" t="s">
        <v>23</v>
      </c>
      <c r="F2930" s="85"/>
      <c r="G2930" s="86" t="s">
        <v>24</v>
      </c>
      <c r="H2930" s="87" t="s">
        <v>25</v>
      </c>
      <c r="I2930" s="87" t="s">
        <v>26</v>
      </c>
      <c r="J2930" s="102"/>
    </row>
    <row r="2931" spans="1:10" ht="12.75" customHeight="1" x14ac:dyDescent="0.25">
      <c r="A2931" s="101"/>
      <c r="B2931" s="80">
        <f>Invoice!B4129</f>
        <v>0</v>
      </c>
      <c r="C2931" s="88">
        <f>Invoice!E4129</f>
        <v>0</v>
      </c>
      <c r="D2931" s="89">
        <f>Invoice!H4129</f>
        <v>0</v>
      </c>
      <c r="E2931" s="81">
        <f t="shared" si="165"/>
        <v>0</v>
      </c>
      <c r="F2931" s="81"/>
      <c r="G2931" s="82">
        <f t="shared" si="166"/>
        <v>0</v>
      </c>
      <c r="H2931" s="83">
        <f t="shared" si="167"/>
        <v>0</v>
      </c>
      <c r="I2931" s="83" t="e">
        <f t="shared" si="168"/>
        <v>#DIV/0!</v>
      </c>
      <c r="J2931" s="103" t="e">
        <f t="shared" si="169"/>
        <v>#DIV/0!</v>
      </c>
    </row>
    <row r="2932" spans="1:10" ht="12.75" customHeight="1" x14ac:dyDescent="0.25">
      <c r="A2932" s="101"/>
      <c r="D2932" s="81"/>
      <c r="E2932" s="81">
        <f>(E2931*Invoice!I4129)+((E2931-(E2931*Invoice!I4129))*Invoice!J4129)</f>
        <v>0</v>
      </c>
      <c r="F2932" s="81"/>
      <c r="G2932" s="90">
        <f>E2932/1.11</f>
        <v>0</v>
      </c>
      <c r="H2932" s="91">
        <f>G2932*11%</f>
        <v>0</v>
      </c>
      <c r="I2932" s="91" t="e">
        <f>G2932/B2931</f>
        <v>#DIV/0!</v>
      </c>
      <c r="J2932" s="104" t="e">
        <f>H2932/B2931</f>
        <v>#DIV/0!</v>
      </c>
    </row>
    <row r="2933" spans="1:10" ht="12.75" customHeight="1" x14ac:dyDescent="0.25">
      <c r="A2933" s="101"/>
      <c r="D2933" s="81" t="s">
        <v>23</v>
      </c>
      <c r="E2933" s="81">
        <f>E2931-E2932</f>
        <v>0</v>
      </c>
      <c r="F2933" s="81"/>
      <c r="G2933" s="82">
        <f>G2931-G2932</f>
        <v>0</v>
      </c>
      <c r="H2933" s="82">
        <f>H2931-H2932</f>
        <v>0</v>
      </c>
      <c r="I2933" s="82" t="e">
        <f>I2931-I2932</f>
        <v>#DIV/0!</v>
      </c>
      <c r="J2933" s="105" t="e">
        <f>J2931-J2932</f>
        <v>#DIV/0!</v>
      </c>
    </row>
    <row r="2934" spans="1:10" ht="12.75" customHeight="1" x14ac:dyDescent="0.25">
      <c r="A2934" s="101"/>
      <c r="D2934" s="81"/>
      <c r="E2934" s="81"/>
      <c r="F2934" s="81"/>
      <c r="G2934" s="82"/>
      <c r="H2934" s="83">
        <f>G2933+H2933</f>
        <v>0</v>
      </c>
      <c r="I2934" s="83"/>
      <c r="J2934" s="103"/>
    </row>
    <row r="2935" spans="1:10" ht="12.75" customHeight="1" x14ac:dyDescent="0.25">
      <c r="A2935" s="101"/>
      <c r="C2935" s="88"/>
      <c r="D2935" s="89"/>
      <c r="E2935" s="81"/>
      <c r="F2935" s="81"/>
      <c r="G2935" s="82"/>
      <c r="H2935" s="83"/>
      <c r="I2935" s="83"/>
      <c r="J2935" s="103"/>
    </row>
    <row r="2936" spans="1:10" ht="12.75" customHeight="1" x14ac:dyDescent="0.25">
      <c r="A2936" s="106"/>
      <c r="B2936" s="107"/>
      <c r="C2936" s="107"/>
      <c r="D2936" s="107"/>
      <c r="E2936" s="107"/>
      <c r="F2936" s="107"/>
      <c r="G2936" s="108">
        <f>G2843+G2849+G2855+G2861+G2867+G2873+G2879+G2885+G2891+G2897+G2903+G2909+G2915+G2921+G2927+G2933</f>
        <v>0</v>
      </c>
      <c r="H2936" s="108">
        <f>H2843+H2849+H2855+H2861+H2867+H2873+H2879+H2885+H2891+H2897+H2903+H2909+H2915+H2921+H2927+H2933</f>
        <v>0</v>
      </c>
      <c r="I2936" s="107"/>
      <c r="J2936" s="109">
        <f>H2844+H2850+H2856+H2862+H2868+H2874+H2880+H2886+H2892+H2898+H2904+H2910+H2916+H2922+H2928+H2934</f>
        <v>0</v>
      </c>
    </row>
    <row r="2938" spans="1:10" ht="12.75" customHeight="1" x14ac:dyDescent="0.25">
      <c r="A2938" s="94" t="s">
        <v>1</v>
      </c>
      <c r="B2938" s="95">
        <f>Invoice!E4220</f>
        <v>23050038</v>
      </c>
      <c r="C2938" s="96"/>
      <c r="D2938" s="97"/>
      <c r="E2938" s="97"/>
      <c r="F2938" s="97"/>
      <c r="G2938" s="98"/>
      <c r="H2938" s="99"/>
      <c r="I2938" s="99"/>
      <c r="J2938" s="100"/>
    </row>
    <row r="2939" spans="1:10" ht="12.75" customHeight="1" x14ac:dyDescent="0.25">
      <c r="A2939" s="101">
        <v>1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Invoice!B4228</f>
        <v>0</v>
      </c>
      <c r="C2940" s="88">
        <f>Invoice!E4228</f>
        <v>0</v>
      </c>
      <c r="D2940" s="89">
        <f>Invoice!H4228</f>
        <v>0</v>
      </c>
      <c r="E2940" s="81">
        <f>D2940*B2940</f>
        <v>0</v>
      </c>
      <c r="F2940" s="81"/>
      <c r="G2940" s="82">
        <f>E2940/1.11</f>
        <v>0</v>
      </c>
      <c r="H2940" s="83">
        <f>G2940*11%</f>
        <v>0</v>
      </c>
      <c r="I2940" s="83" t="e">
        <f>G2940/B2940</f>
        <v>#DIV/0!</v>
      </c>
      <c r="J2940" s="103" t="e">
        <f>H2940/B2940</f>
        <v>#DIV/0!</v>
      </c>
    </row>
    <row r="2941" spans="1:10" ht="12.75" customHeight="1" x14ac:dyDescent="0.25">
      <c r="A2941" s="101"/>
      <c r="D2941" s="81"/>
      <c r="E2941" s="81">
        <f>(E2940*Invoice!I4228)+((E2940-(E2940*Invoice!I4228))*Invoice!J4228)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2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Invoice!B4229</f>
        <v>0</v>
      </c>
      <c r="C2946" s="88">
        <f>Invoice!E4229</f>
        <v>0</v>
      </c>
      <c r="D2946" s="89">
        <f>Invoice!H4229</f>
        <v>0</v>
      </c>
      <c r="E2946" s="81">
        <f t="shared" ref="E2946:E3030" si="170">D2946*B2946</f>
        <v>0</v>
      </c>
      <c r="F2946" s="81"/>
      <c r="G2946" s="82">
        <f t="shared" ref="G2946:G3030" si="171">E2946/1.11</f>
        <v>0</v>
      </c>
      <c r="H2946" s="83">
        <f t="shared" ref="H2946:H3030" si="172">G2946*11%</f>
        <v>0</v>
      </c>
      <c r="I2946" s="83" t="e">
        <f t="shared" ref="I2946:I3030" si="173">G2946/B2946</f>
        <v>#DIV/0!</v>
      </c>
      <c r="J2946" s="103" t="e">
        <f t="shared" ref="J2946:J3030" si="174">H2946/B2946</f>
        <v>#DIV/0!</v>
      </c>
    </row>
    <row r="2947" spans="1:10" ht="12.75" customHeight="1" x14ac:dyDescent="0.25">
      <c r="A2947" s="101"/>
      <c r="D2947" s="81"/>
      <c r="E2947" s="81">
        <f>(E2946*Invoice!I4229)+((E2946-(E2946*Invoice!I4229))*Invoice!J4229)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3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Invoice!B4230</f>
        <v>0</v>
      </c>
      <c r="C2952" s="88">
        <f>Invoice!E4230</f>
        <v>0</v>
      </c>
      <c r="D2952" s="89">
        <f>Invoice!H4230</f>
        <v>0</v>
      </c>
      <c r="E2952" s="81">
        <f t="shared" si="170"/>
        <v>0</v>
      </c>
      <c r="F2952" s="81"/>
      <c r="G2952" s="82">
        <f t="shared" si="171"/>
        <v>0</v>
      </c>
      <c r="H2952" s="83">
        <f t="shared" si="172"/>
        <v>0</v>
      </c>
      <c r="I2952" s="83" t="e">
        <f t="shared" si="173"/>
        <v>#DIV/0!</v>
      </c>
      <c r="J2952" s="103" t="e">
        <f t="shared" si="174"/>
        <v>#DIV/0!</v>
      </c>
    </row>
    <row r="2953" spans="1:10" ht="12.75" customHeight="1" x14ac:dyDescent="0.25">
      <c r="A2953" s="101"/>
      <c r="D2953" s="81"/>
      <c r="E2953" s="81">
        <f>(E2952*Invoice!I4230)+((E2952-(E2952*Invoice!I4230))*Invoice!J4230)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4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Invoice!B4231</f>
        <v>0</v>
      </c>
      <c r="C2958" s="88">
        <f>Invoice!E4231</f>
        <v>0</v>
      </c>
      <c r="D2958" s="89">
        <f>Invoice!H4231</f>
        <v>0</v>
      </c>
      <c r="E2958" s="81">
        <f t="shared" si="170"/>
        <v>0</v>
      </c>
      <c r="F2958" s="81"/>
      <c r="G2958" s="82">
        <f t="shared" si="171"/>
        <v>0</v>
      </c>
      <c r="H2958" s="83">
        <f t="shared" si="172"/>
        <v>0</v>
      </c>
      <c r="I2958" s="83" t="e">
        <f t="shared" si="173"/>
        <v>#DIV/0!</v>
      </c>
      <c r="J2958" s="103" t="e">
        <f t="shared" si="174"/>
        <v>#DIV/0!</v>
      </c>
    </row>
    <row r="2959" spans="1:10" ht="12.75" customHeight="1" x14ac:dyDescent="0.25">
      <c r="A2959" s="101"/>
      <c r="D2959" s="81"/>
      <c r="E2959" s="81">
        <f>(E2958*Invoice!I4231)+((E2958-(E2958*Invoice!I4231))*Invoice!J4231)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5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Invoice!B4232</f>
        <v>0</v>
      </c>
      <c r="C2964" s="88">
        <f>Invoice!E4232</f>
        <v>0</v>
      </c>
      <c r="D2964" s="89">
        <f>Invoice!H4232</f>
        <v>0</v>
      </c>
      <c r="E2964" s="81">
        <f t="shared" si="170"/>
        <v>0</v>
      </c>
      <c r="F2964" s="81"/>
      <c r="G2964" s="82">
        <f t="shared" si="171"/>
        <v>0</v>
      </c>
      <c r="H2964" s="83">
        <f t="shared" si="172"/>
        <v>0</v>
      </c>
      <c r="I2964" s="83" t="e">
        <f t="shared" si="173"/>
        <v>#DIV/0!</v>
      </c>
      <c r="J2964" s="103" t="e">
        <f t="shared" si="174"/>
        <v>#DIV/0!</v>
      </c>
    </row>
    <row r="2965" spans="1:10" ht="12.75" customHeight="1" x14ac:dyDescent="0.25">
      <c r="A2965" s="101"/>
      <c r="D2965" s="81"/>
      <c r="E2965" s="81">
        <f>(E2964*Invoice!I4232)+((E2964-(E2964*Invoice!I4232))*Invoice!J4232)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B2968" s="79"/>
      <c r="D2968" s="81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1">
        <v>6</v>
      </c>
      <c r="B2969" s="84" t="s">
        <v>20</v>
      </c>
      <c r="C2969" s="84" t="s">
        <v>21</v>
      </c>
      <c r="D2969" s="85" t="s">
        <v>22</v>
      </c>
      <c r="E2969" s="85" t="s">
        <v>23</v>
      </c>
      <c r="F2969" s="85"/>
      <c r="G2969" s="86" t="s">
        <v>24</v>
      </c>
      <c r="H2969" s="87" t="s">
        <v>25</v>
      </c>
      <c r="I2969" s="87" t="s">
        <v>26</v>
      </c>
      <c r="J2969" s="102"/>
    </row>
    <row r="2970" spans="1:10" ht="12.75" customHeight="1" x14ac:dyDescent="0.25">
      <c r="A2970" s="101"/>
      <c r="B2970" s="80">
        <f>Invoice!B4233</f>
        <v>0</v>
      </c>
      <c r="C2970" s="88">
        <f>Invoice!E4233</f>
        <v>0</v>
      </c>
      <c r="D2970" s="89">
        <f>Invoice!H4233</f>
        <v>0</v>
      </c>
      <c r="E2970" s="81">
        <f t="shared" si="170"/>
        <v>0</v>
      </c>
      <c r="F2970" s="81"/>
      <c r="G2970" s="82">
        <f t="shared" si="171"/>
        <v>0</v>
      </c>
      <c r="H2970" s="83">
        <f t="shared" si="172"/>
        <v>0</v>
      </c>
      <c r="I2970" s="83" t="e">
        <f t="shared" si="173"/>
        <v>#DIV/0!</v>
      </c>
      <c r="J2970" s="103" t="e">
        <f t="shared" si="174"/>
        <v>#DIV/0!</v>
      </c>
    </row>
    <row r="2971" spans="1:10" ht="12.75" customHeight="1" x14ac:dyDescent="0.25">
      <c r="A2971" s="101"/>
      <c r="D2971" s="81"/>
      <c r="E2971" s="81">
        <f>(E2970*Invoice!I4233)+((E2970-(E2970*Invoice!I4233))*Invoice!J4233)</f>
        <v>0</v>
      </c>
      <c r="F2971" s="81"/>
      <c r="G2971" s="90">
        <f>E2971/1.11</f>
        <v>0</v>
      </c>
      <c r="H2971" s="91">
        <f>G2971*11%</f>
        <v>0</v>
      </c>
      <c r="I2971" s="91" t="e">
        <f>G2971/B2970</f>
        <v>#DIV/0!</v>
      </c>
      <c r="J2971" s="104" t="e">
        <f>H2971/B2970</f>
        <v>#DIV/0!</v>
      </c>
    </row>
    <row r="2972" spans="1:10" ht="12.75" customHeight="1" x14ac:dyDescent="0.25">
      <c r="A2972" s="101"/>
      <c r="D2972" s="81" t="s">
        <v>23</v>
      </c>
      <c r="E2972" s="81">
        <f>E2970-E2971</f>
        <v>0</v>
      </c>
      <c r="F2972" s="81"/>
      <c r="G2972" s="82">
        <f>G2970-G2971</f>
        <v>0</v>
      </c>
      <c r="H2972" s="82">
        <f>H2970-H2971</f>
        <v>0</v>
      </c>
      <c r="I2972" s="82" t="e">
        <f>I2970-I2971</f>
        <v>#DIV/0!</v>
      </c>
      <c r="J2972" s="105" t="e">
        <f>J2970-J2971</f>
        <v>#DIV/0!</v>
      </c>
    </row>
    <row r="2973" spans="1:10" ht="12.75" customHeight="1" x14ac:dyDescent="0.25">
      <c r="A2973" s="101"/>
      <c r="D2973" s="81"/>
      <c r="E2973" s="81"/>
      <c r="F2973" s="81"/>
      <c r="G2973" s="82"/>
      <c r="H2973" s="83">
        <f>G2972+H2972</f>
        <v>0</v>
      </c>
      <c r="I2973" s="83"/>
      <c r="J2973" s="103"/>
    </row>
    <row r="2974" spans="1:10" ht="12.75" customHeight="1" x14ac:dyDescent="0.25">
      <c r="A2974" s="101"/>
      <c r="B2974" s="79"/>
      <c r="D2974" s="81"/>
      <c r="E2974" s="81"/>
      <c r="F2974" s="81"/>
      <c r="G2974" s="82"/>
      <c r="H2974" s="83"/>
      <c r="I2974" s="83"/>
      <c r="J2974" s="103"/>
    </row>
    <row r="2975" spans="1:10" ht="12.75" customHeight="1" x14ac:dyDescent="0.25">
      <c r="A2975" s="101">
        <v>7</v>
      </c>
      <c r="B2975" s="84" t="s">
        <v>20</v>
      </c>
      <c r="C2975" s="84" t="s">
        <v>21</v>
      </c>
      <c r="D2975" s="85" t="s">
        <v>22</v>
      </c>
      <c r="E2975" s="85" t="s">
        <v>23</v>
      </c>
      <c r="F2975" s="85"/>
      <c r="G2975" s="86" t="s">
        <v>24</v>
      </c>
      <c r="H2975" s="87" t="s">
        <v>25</v>
      </c>
      <c r="I2975" s="87" t="s">
        <v>26</v>
      </c>
      <c r="J2975" s="102"/>
    </row>
    <row r="2976" spans="1:10" ht="12.75" customHeight="1" x14ac:dyDescent="0.25">
      <c r="A2976" s="101"/>
      <c r="B2976" s="80">
        <f>Invoice!B4234</f>
        <v>0</v>
      </c>
      <c r="C2976" s="88">
        <f>Invoice!E4234</f>
        <v>0</v>
      </c>
      <c r="D2976" s="89">
        <f>Invoice!H4234</f>
        <v>0</v>
      </c>
      <c r="E2976" s="81">
        <f t="shared" si="170"/>
        <v>0</v>
      </c>
      <c r="F2976" s="81"/>
      <c r="G2976" s="82">
        <f t="shared" si="171"/>
        <v>0</v>
      </c>
      <c r="H2976" s="83">
        <f t="shared" si="172"/>
        <v>0</v>
      </c>
      <c r="I2976" s="83" t="e">
        <f t="shared" si="173"/>
        <v>#DIV/0!</v>
      </c>
      <c r="J2976" s="103" t="e">
        <f t="shared" si="174"/>
        <v>#DIV/0!</v>
      </c>
    </row>
    <row r="2977" spans="1:10" ht="12.75" customHeight="1" x14ac:dyDescent="0.25">
      <c r="A2977" s="101"/>
      <c r="D2977" s="81"/>
      <c r="E2977" s="81">
        <f>(E2976*Invoice!I4234)+((E2976-(E2976*Invoice!I4234))*Invoice!J4234)</f>
        <v>0</v>
      </c>
      <c r="F2977" s="81"/>
      <c r="G2977" s="90">
        <f>E2977/1.11</f>
        <v>0</v>
      </c>
      <c r="H2977" s="91">
        <f>G2977*11%</f>
        <v>0</v>
      </c>
      <c r="I2977" s="91" t="e">
        <f>G2977/B2976</f>
        <v>#DIV/0!</v>
      </c>
      <c r="J2977" s="104" t="e">
        <f>H2977/B2976</f>
        <v>#DIV/0!</v>
      </c>
    </row>
    <row r="2978" spans="1:10" ht="12.75" customHeight="1" x14ac:dyDescent="0.25">
      <c r="A2978" s="101"/>
      <c r="D2978" s="81" t="s">
        <v>23</v>
      </c>
      <c r="E2978" s="81">
        <f>E2976-E2977</f>
        <v>0</v>
      </c>
      <c r="F2978" s="81"/>
      <c r="G2978" s="82">
        <f>G2976-G2977</f>
        <v>0</v>
      </c>
      <c r="H2978" s="82">
        <f>H2976-H2977</f>
        <v>0</v>
      </c>
      <c r="I2978" s="82" t="e">
        <f>I2976-I2977</f>
        <v>#DIV/0!</v>
      </c>
      <c r="J2978" s="105" t="e">
        <f>J2976-J2977</f>
        <v>#DIV/0!</v>
      </c>
    </row>
    <row r="2979" spans="1:10" ht="12.75" customHeight="1" x14ac:dyDescent="0.25">
      <c r="A2979" s="101"/>
      <c r="D2979" s="81"/>
      <c r="E2979" s="81"/>
      <c r="F2979" s="81"/>
      <c r="G2979" s="82"/>
      <c r="H2979" s="83">
        <f>G2978+H2978</f>
        <v>0</v>
      </c>
      <c r="I2979" s="83"/>
      <c r="J2979" s="103"/>
    </row>
    <row r="2980" spans="1:10" ht="12.75" customHeight="1" x14ac:dyDescent="0.25">
      <c r="A2980" s="101"/>
      <c r="B2980" s="79"/>
      <c r="D2980" s="81"/>
      <c r="E2980" s="81"/>
      <c r="F2980" s="81"/>
      <c r="G2980" s="82"/>
      <c r="H2980" s="83"/>
      <c r="I2980" s="83"/>
      <c r="J2980" s="103"/>
    </row>
    <row r="2981" spans="1:10" ht="12.75" customHeight="1" x14ac:dyDescent="0.25">
      <c r="A2981" s="101">
        <v>8</v>
      </c>
      <c r="B2981" s="84" t="s">
        <v>20</v>
      </c>
      <c r="C2981" s="84" t="s">
        <v>21</v>
      </c>
      <c r="D2981" s="85" t="s">
        <v>22</v>
      </c>
      <c r="E2981" s="85" t="s">
        <v>23</v>
      </c>
      <c r="F2981" s="85"/>
      <c r="G2981" s="86" t="s">
        <v>24</v>
      </c>
      <c r="H2981" s="87" t="s">
        <v>25</v>
      </c>
      <c r="I2981" s="87" t="s">
        <v>26</v>
      </c>
      <c r="J2981" s="102"/>
    </row>
    <row r="2982" spans="1:10" ht="12.75" customHeight="1" x14ac:dyDescent="0.25">
      <c r="A2982" s="101"/>
      <c r="B2982" s="80">
        <f>Invoice!B4235</f>
        <v>0</v>
      </c>
      <c r="C2982" s="88">
        <f>Invoice!E4235</f>
        <v>0</v>
      </c>
      <c r="D2982" s="89">
        <f>Invoice!H4235</f>
        <v>0</v>
      </c>
      <c r="E2982" s="81">
        <f t="shared" si="170"/>
        <v>0</v>
      </c>
      <c r="F2982" s="81"/>
      <c r="G2982" s="82">
        <f t="shared" si="171"/>
        <v>0</v>
      </c>
      <c r="H2982" s="83">
        <f t="shared" si="172"/>
        <v>0</v>
      </c>
      <c r="I2982" s="83" t="e">
        <f t="shared" si="173"/>
        <v>#DIV/0!</v>
      </c>
      <c r="J2982" s="103" t="e">
        <f t="shared" si="174"/>
        <v>#DIV/0!</v>
      </c>
    </row>
    <row r="2983" spans="1:10" ht="12.75" customHeight="1" x14ac:dyDescent="0.25">
      <c r="A2983" s="101"/>
      <c r="D2983" s="81"/>
      <c r="E2983" s="81">
        <f>(E2982*Invoice!I4235)+((E2982-(E2982*Invoice!I4235))*Invoice!J4235)</f>
        <v>0</v>
      </c>
      <c r="F2983" s="81"/>
      <c r="G2983" s="90">
        <f>E2983/1.11</f>
        <v>0</v>
      </c>
      <c r="H2983" s="91">
        <f>G2983*11%</f>
        <v>0</v>
      </c>
      <c r="I2983" s="91" t="e">
        <f>G2983/B2982</f>
        <v>#DIV/0!</v>
      </c>
      <c r="J2983" s="104" t="e">
        <f>H2983/B2982</f>
        <v>#DIV/0!</v>
      </c>
    </row>
    <row r="2984" spans="1:10" ht="12.75" customHeight="1" x14ac:dyDescent="0.25">
      <c r="A2984" s="101"/>
      <c r="D2984" s="81" t="s">
        <v>23</v>
      </c>
      <c r="E2984" s="81">
        <f>E2982-E2983</f>
        <v>0</v>
      </c>
      <c r="F2984" s="81"/>
      <c r="G2984" s="82">
        <f>G2982-G2983</f>
        <v>0</v>
      </c>
      <c r="H2984" s="82">
        <f>H2982-H2983</f>
        <v>0</v>
      </c>
      <c r="I2984" s="82" t="e">
        <f>I2982-I2983</f>
        <v>#DIV/0!</v>
      </c>
      <c r="J2984" s="105" t="e">
        <f>J2982-J2983</f>
        <v>#DIV/0!</v>
      </c>
    </row>
    <row r="2985" spans="1:10" ht="12.75" customHeight="1" x14ac:dyDescent="0.25">
      <c r="A2985" s="101"/>
      <c r="D2985" s="81"/>
      <c r="E2985" s="81"/>
      <c r="F2985" s="81"/>
      <c r="G2985" s="82"/>
      <c r="H2985" s="83">
        <f>G2984+H2984</f>
        <v>0</v>
      </c>
      <c r="I2985" s="83"/>
      <c r="J2985" s="103"/>
    </row>
    <row r="2986" spans="1:10" ht="12.75" customHeight="1" x14ac:dyDescent="0.25">
      <c r="A2986" s="101"/>
      <c r="B2986" s="79"/>
      <c r="D2986" s="81"/>
      <c r="E2986" s="81"/>
      <c r="F2986" s="81"/>
      <c r="G2986" s="82"/>
      <c r="H2986" s="83"/>
      <c r="I2986" s="83"/>
      <c r="J2986" s="103"/>
    </row>
    <row r="2987" spans="1:10" ht="12.75" customHeight="1" x14ac:dyDescent="0.25">
      <c r="A2987" s="101">
        <v>9</v>
      </c>
      <c r="B2987" s="84" t="s">
        <v>20</v>
      </c>
      <c r="C2987" s="84" t="s">
        <v>21</v>
      </c>
      <c r="D2987" s="85" t="s">
        <v>22</v>
      </c>
      <c r="E2987" s="85" t="s">
        <v>23</v>
      </c>
      <c r="F2987" s="85"/>
      <c r="G2987" s="86" t="s">
        <v>24</v>
      </c>
      <c r="H2987" s="87" t="s">
        <v>25</v>
      </c>
      <c r="I2987" s="87" t="s">
        <v>26</v>
      </c>
      <c r="J2987" s="102"/>
    </row>
    <row r="2988" spans="1:10" ht="12.75" customHeight="1" x14ac:dyDescent="0.25">
      <c r="A2988" s="101"/>
      <c r="B2988" s="80">
        <f>Invoice!B4236</f>
        <v>0</v>
      </c>
      <c r="C2988" s="88">
        <f>Invoice!E4236</f>
        <v>0</v>
      </c>
      <c r="D2988" s="89">
        <f>Invoice!H4236</f>
        <v>0</v>
      </c>
      <c r="E2988" s="81">
        <f t="shared" si="170"/>
        <v>0</v>
      </c>
      <c r="F2988" s="81"/>
      <c r="G2988" s="82">
        <f t="shared" si="171"/>
        <v>0</v>
      </c>
      <c r="H2988" s="83">
        <f t="shared" si="172"/>
        <v>0</v>
      </c>
      <c r="I2988" s="83" t="e">
        <f t="shared" si="173"/>
        <v>#DIV/0!</v>
      </c>
      <c r="J2988" s="103" t="e">
        <f t="shared" si="174"/>
        <v>#DIV/0!</v>
      </c>
    </row>
    <row r="2989" spans="1:10" ht="12.75" customHeight="1" x14ac:dyDescent="0.25">
      <c r="A2989" s="101"/>
      <c r="D2989" s="81"/>
      <c r="E2989" s="81">
        <f>(E2988*Invoice!I4236)+((E2988-(E2988*Invoice!I4236))*Invoice!J4236)</f>
        <v>0</v>
      </c>
      <c r="F2989" s="81"/>
      <c r="G2989" s="90">
        <f>E2989/1.11</f>
        <v>0</v>
      </c>
      <c r="H2989" s="91">
        <f>G2989*11%</f>
        <v>0</v>
      </c>
      <c r="I2989" s="91" t="e">
        <f>G2989/B2988</f>
        <v>#DIV/0!</v>
      </c>
      <c r="J2989" s="104" t="e">
        <f>H2989/B2988</f>
        <v>#DIV/0!</v>
      </c>
    </row>
    <row r="2990" spans="1:10" ht="12.75" customHeight="1" x14ac:dyDescent="0.25">
      <c r="A2990" s="101"/>
      <c r="D2990" s="81" t="s">
        <v>23</v>
      </c>
      <c r="E2990" s="81">
        <f>E2988-E2989</f>
        <v>0</v>
      </c>
      <c r="F2990" s="81"/>
      <c r="G2990" s="82">
        <f>G2988-G2989</f>
        <v>0</v>
      </c>
      <c r="H2990" s="82">
        <f>H2988-H2989</f>
        <v>0</v>
      </c>
      <c r="I2990" s="82" t="e">
        <f>I2988-I2989</f>
        <v>#DIV/0!</v>
      </c>
      <c r="J2990" s="105" t="e">
        <f>J2988-J2989</f>
        <v>#DIV/0!</v>
      </c>
    </row>
    <row r="2991" spans="1:10" ht="12.75" customHeight="1" x14ac:dyDescent="0.25">
      <c r="A2991" s="101"/>
      <c r="D2991" s="81"/>
      <c r="E2991" s="81"/>
      <c r="F2991" s="81"/>
      <c r="G2991" s="82"/>
      <c r="H2991" s="83">
        <f>G2990+H2990</f>
        <v>0</v>
      </c>
      <c r="I2991" s="83"/>
      <c r="J2991" s="103"/>
    </row>
    <row r="2992" spans="1:10" ht="12.75" customHeight="1" x14ac:dyDescent="0.25">
      <c r="A2992" s="101"/>
      <c r="B2992" s="79"/>
      <c r="D2992" s="81"/>
      <c r="E2992" s="81"/>
      <c r="F2992" s="81"/>
      <c r="G2992" s="82"/>
      <c r="H2992" s="83"/>
      <c r="I2992" s="83"/>
      <c r="J2992" s="103"/>
    </row>
    <row r="2993" spans="1:10" ht="12.75" customHeight="1" x14ac:dyDescent="0.25">
      <c r="A2993" s="101">
        <v>10</v>
      </c>
      <c r="B2993" s="84" t="s">
        <v>20</v>
      </c>
      <c r="C2993" s="84" t="s">
        <v>21</v>
      </c>
      <c r="D2993" s="85" t="s">
        <v>22</v>
      </c>
      <c r="E2993" s="85" t="s">
        <v>23</v>
      </c>
      <c r="F2993" s="85"/>
      <c r="G2993" s="86" t="s">
        <v>24</v>
      </c>
      <c r="H2993" s="87" t="s">
        <v>25</v>
      </c>
      <c r="I2993" s="87" t="s">
        <v>26</v>
      </c>
      <c r="J2993" s="102"/>
    </row>
    <row r="2994" spans="1:10" ht="12.75" customHeight="1" x14ac:dyDescent="0.25">
      <c r="A2994" s="101"/>
      <c r="B2994" s="80">
        <f>Invoice!B4237</f>
        <v>0</v>
      </c>
      <c r="C2994" s="88">
        <f>Invoice!E4237</f>
        <v>0</v>
      </c>
      <c r="D2994" s="89">
        <f>Invoice!H4237</f>
        <v>0</v>
      </c>
      <c r="E2994" s="81">
        <f t="shared" si="170"/>
        <v>0</v>
      </c>
      <c r="F2994" s="81"/>
      <c r="G2994" s="82">
        <f t="shared" si="171"/>
        <v>0</v>
      </c>
      <c r="H2994" s="83">
        <f t="shared" si="172"/>
        <v>0</v>
      </c>
      <c r="I2994" s="83" t="e">
        <f t="shared" si="173"/>
        <v>#DIV/0!</v>
      </c>
      <c r="J2994" s="103" t="e">
        <f t="shared" si="174"/>
        <v>#DIV/0!</v>
      </c>
    </row>
    <row r="2995" spans="1:10" ht="12.75" customHeight="1" x14ac:dyDescent="0.25">
      <c r="A2995" s="101"/>
      <c r="D2995" s="81"/>
      <c r="E2995" s="81">
        <f>(E2994*Invoice!I4237)+((E2994-(E2994*Invoice!I4237))*Invoice!J4237)</f>
        <v>0</v>
      </c>
      <c r="F2995" s="81"/>
      <c r="G2995" s="90">
        <f>E2995/1.11</f>
        <v>0</v>
      </c>
      <c r="H2995" s="91">
        <f>G2995*11%</f>
        <v>0</v>
      </c>
      <c r="I2995" s="91" t="e">
        <f>G2995/B2994</f>
        <v>#DIV/0!</v>
      </c>
      <c r="J2995" s="104" t="e">
        <f>H2995/B2994</f>
        <v>#DIV/0!</v>
      </c>
    </row>
    <row r="2996" spans="1:10" ht="12.75" customHeight="1" x14ac:dyDescent="0.25">
      <c r="A2996" s="101"/>
      <c r="D2996" s="81" t="s">
        <v>23</v>
      </c>
      <c r="E2996" s="81">
        <f>E2994-E2995</f>
        <v>0</v>
      </c>
      <c r="F2996" s="81"/>
      <c r="G2996" s="82">
        <f>G2994-G2995</f>
        <v>0</v>
      </c>
      <c r="H2996" s="82">
        <f>H2994-H2995</f>
        <v>0</v>
      </c>
      <c r="I2996" s="82" t="e">
        <f>I2994-I2995</f>
        <v>#DIV/0!</v>
      </c>
      <c r="J2996" s="105" t="e">
        <f>J2994-J2995</f>
        <v>#DIV/0!</v>
      </c>
    </row>
    <row r="2997" spans="1:10" ht="12.75" customHeight="1" x14ac:dyDescent="0.25">
      <c r="A2997" s="101"/>
      <c r="D2997" s="81"/>
      <c r="E2997" s="81"/>
      <c r="F2997" s="81"/>
      <c r="G2997" s="82"/>
      <c r="H2997" s="83">
        <f>G2996+H2996</f>
        <v>0</v>
      </c>
      <c r="I2997" s="83"/>
      <c r="J2997" s="103"/>
    </row>
    <row r="2998" spans="1:10" ht="12.75" customHeight="1" x14ac:dyDescent="0.25">
      <c r="A2998" s="101"/>
      <c r="B2998" s="79"/>
      <c r="D2998" s="81"/>
      <c r="E2998" s="81"/>
      <c r="F2998" s="81"/>
      <c r="G2998" s="82"/>
      <c r="H2998" s="83"/>
      <c r="I2998" s="83"/>
      <c r="J2998" s="103"/>
    </row>
    <row r="2999" spans="1:10" ht="12.75" customHeight="1" x14ac:dyDescent="0.25">
      <c r="A2999" s="101">
        <v>11</v>
      </c>
      <c r="B2999" s="84" t="s">
        <v>20</v>
      </c>
      <c r="C2999" s="84" t="s">
        <v>21</v>
      </c>
      <c r="D2999" s="85" t="s">
        <v>22</v>
      </c>
      <c r="E2999" s="85" t="s">
        <v>23</v>
      </c>
      <c r="F2999" s="85"/>
      <c r="G2999" s="86" t="s">
        <v>24</v>
      </c>
      <c r="H2999" s="87" t="s">
        <v>25</v>
      </c>
      <c r="I2999" s="87" t="s">
        <v>26</v>
      </c>
      <c r="J2999" s="102"/>
    </row>
    <row r="3000" spans="1:10" ht="12.75" customHeight="1" x14ac:dyDescent="0.25">
      <c r="A3000" s="101"/>
      <c r="B3000" s="80">
        <f>Invoice!B4238</f>
        <v>0</v>
      </c>
      <c r="C3000" s="88">
        <f>Invoice!E4238</f>
        <v>0</v>
      </c>
      <c r="D3000" s="89">
        <f>Invoice!H4238</f>
        <v>0</v>
      </c>
      <c r="E3000" s="81">
        <f t="shared" si="170"/>
        <v>0</v>
      </c>
      <c r="F3000" s="81"/>
      <c r="G3000" s="82">
        <f t="shared" si="171"/>
        <v>0</v>
      </c>
      <c r="H3000" s="83">
        <f t="shared" si="172"/>
        <v>0</v>
      </c>
      <c r="I3000" s="83" t="e">
        <f t="shared" si="173"/>
        <v>#DIV/0!</v>
      </c>
      <c r="J3000" s="103" t="e">
        <f t="shared" si="174"/>
        <v>#DIV/0!</v>
      </c>
    </row>
    <row r="3001" spans="1:10" ht="12.75" customHeight="1" x14ac:dyDescent="0.25">
      <c r="A3001" s="101"/>
      <c r="D3001" s="81"/>
      <c r="E3001" s="81">
        <f>(E3000*Invoice!I4238)+((E3000-(E3000*Invoice!I4238))*Invoice!J4238)</f>
        <v>0</v>
      </c>
      <c r="F3001" s="81"/>
      <c r="G3001" s="90">
        <f>E3001/1.11</f>
        <v>0</v>
      </c>
      <c r="H3001" s="91">
        <f>G3001*11%</f>
        <v>0</v>
      </c>
      <c r="I3001" s="91" t="e">
        <f>G3001/B3000</f>
        <v>#DIV/0!</v>
      </c>
      <c r="J3001" s="104" t="e">
        <f>H3001/B3000</f>
        <v>#DIV/0!</v>
      </c>
    </row>
    <row r="3002" spans="1:10" ht="12.75" customHeight="1" x14ac:dyDescent="0.25">
      <c r="A3002" s="101"/>
      <c r="D3002" s="81" t="s">
        <v>23</v>
      </c>
      <c r="E3002" s="81">
        <f>E3000-E3001</f>
        <v>0</v>
      </c>
      <c r="F3002" s="81"/>
      <c r="G3002" s="82">
        <f>G3000-G3001</f>
        <v>0</v>
      </c>
      <c r="H3002" s="82">
        <f>H3000-H3001</f>
        <v>0</v>
      </c>
      <c r="I3002" s="82" t="e">
        <f>I3000-I3001</f>
        <v>#DIV/0!</v>
      </c>
      <c r="J3002" s="105" t="e">
        <f>J3000-J3001</f>
        <v>#DIV/0!</v>
      </c>
    </row>
    <row r="3003" spans="1:10" ht="12.75" customHeight="1" x14ac:dyDescent="0.25">
      <c r="A3003" s="101"/>
      <c r="D3003" s="81"/>
      <c r="E3003" s="81"/>
      <c r="F3003" s="81"/>
      <c r="G3003" s="82"/>
      <c r="H3003" s="83">
        <f>G3002+H3002</f>
        <v>0</v>
      </c>
      <c r="I3003" s="83"/>
      <c r="J3003" s="103"/>
    </row>
    <row r="3004" spans="1:10" ht="12.75" customHeight="1" x14ac:dyDescent="0.25">
      <c r="A3004" s="101"/>
      <c r="B3004" s="79"/>
      <c r="D3004" s="81"/>
      <c r="E3004" s="81"/>
      <c r="F3004" s="81"/>
      <c r="G3004" s="82"/>
      <c r="H3004" s="83"/>
      <c r="I3004" s="83"/>
      <c r="J3004" s="103"/>
    </row>
    <row r="3005" spans="1:10" ht="12.75" customHeight="1" x14ac:dyDescent="0.25">
      <c r="A3005" s="101">
        <v>12</v>
      </c>
      <c r="B3005" s="84" t="s">
        <v>20</v>
      </c>
      <c r="C3005" s="84" t="s">
        <v>21</v>
      </c>
      <c r="D3005" s="85" t="s">
        <v>22</v>
      </c>
      <c r="E3005" s="85" t="s">
        <v>23</v>
      </c>
      <c r="F3005" s="85"/>
      <c r="G3005" s="86" t="s">
        <v>24</v>
      </c>
      <c r="H3005" s="87" t="s">
        <v>25</v>
      </c>
      <c r="I3005" s="87" t="s">
        <v>26</v>
      </c>
      <c r="J3005" s="102"/>
    </row>
    <row r="3006" spans="1:10" ht="12.75" customHeight="1" x14ac:dyDescent="0.25">
      <c r="A3006" s="101"/>
      <c r="B3006" s="80">
        <f>Invoice!B4239</f>
        <v>0</v>
      </c>
      <c r="C3006" s="88">
        <f>Invoice!E4239</f>
        <v>0</v>
      </c>
      <c r="D3006" s="89">
        <f>Invoice!H4239</f>
        <v>0</v>
      </c>
      <c r="E3006" s="81">
        <f t="shared" si="170"/>
        <v>0</v>
      </c>
      <c r="F3006" s="81"/>
      <c r="G3006" s="82">
        <f t="shared" si="171"/>
        <v>0</v>
      </c>
      <c r="H3006" s="83">
        <f t="shared" si="172"/>
        <v>0</v>
      </c>
      <c r="I3006" s="83" t="e">
        <f t="shared" si="173"/>
        <v>#DIV/0!</v>
      </c>
      <c r="J3006" s="103" t="e">
        <f t="shared" si="174"/>
        <v>#DIV/0!</v>
      </c>
    </row>
    <row r="3007" spans="1:10" ht="12.75" customHeight="1" x14ac:dyDescent="0.25">
      <c r="A3007" s="101"/>
      <c r="D3007" s="81"/>
      <c r="E3007" s="81">
        <f>(E3006*Invoice!I4239)+((E3006-(E3006*Invoice!I4239))*Invoice!J4239)</f>
        <v>0</v>
      </c>
      <c r="F3007" s="81"/>
      <c r="G3007" s="90">
        <f>E3007/1.11</f>
        <v>0</v>
      </c>
      <c r="H3007" s="91">
        <f>G3007*11%</f>
        <v>0</v>
      </c>
      <c r="I3007" s="91" t="e">
        <f>G3007/B3006</f>
        <v>#DIV/0!</v>
      </c>
      <c r="J3007" s="104" t="e">
        <f>H3007/B3006</f>
        <v>#DIV/0!</v>
      </c>
    </row>
    <row r="3008" spans="1:10" ht="12.75" customHeight="1" x14ac:dyDescent="0.25">
      <c r="A3008" s="101"/>
      <c r="D3008" s="81" t="s">
        <v>23</v>
      </c>
      <c r="E3008" s="81">
        <f>E3006-E3007</f>
        <v>0</v>
      </c>
      <c r="F3008" s="81"/>
      <c r="G3008" s="82">
        <f>G3006-G3007</f>
        <v>0</v>
      </c>
      <c r="H3008" s="82">
        <f>H3006-H3007</f>
        <v>0</v>
      </c>
      <c r="I3008" s="82" t="e">
        <f>I3006-I3007</f>
        <v>#DIV/0!</v>
      </c>
      <c r="J3008" s="105" t="e">
        <f>J3006-J3007</f>
        <v>#DIV/0!</v>
      </c>
    </row>
    <row r="3009" spans="1:10" ht="12.75" customHeight="1" x14ac:dyDescent="0.25">
      <c r="A3009" s="101"/>
      <c r="D3009" s="81"/>
      <c r="E3009" s="81"/>
      <c r="F3009" s="81"/>
      <c r="G3009" s="82"/>
      <c r="H3009" s="83">
        <f>G3008+H3008</f>
        <v>0</v>
      </c>
      <c r="I3009" s="83"/>
      <c r="J3009" s="103"/>
    </row>
    <row r="3010" spans="1:10" ht="12.75" customHeight="1" x14ac:dyDescent="0.25">
      <c r="A3010" s="101"/>
      <c r="B3010" s="79"/>
      <c r="D3010" s="81"/>
      <c r="E3010" s="81"/>
      <c r="F3010" s="81"/>
      <c r="G3010" s="82"/>
      <c r="H3010" s="83"/>
      <c r="I3010" s="83"/>
      <c r="J3010" s="103"/>
    </row>
    <row r="3011" spans="1:10" ht="12.75" customHeight="1" x14ac:dyDescent="0.25">
      <c r="A3011" s="101">
        <v>13</v>
      </c>
      <c r="B3011" s="84" t="s">
        <v>20</v>
      </c>
      <c r="C3011" s="84" t="s">
        <v>21</v>
      </c>
      <c r="D3011" s="85" t="s">
        <v>22</v>
      </c>
      <c r="E3011" s="85" t="s">
        <v>23</v>
      </c>
      <c r="F3011" s="85"/>
      <c r="G3011" s="86" t="s">
        <v>24</v>
      </c>
      <c r="H3011" s="87" t="s">
        <v>25</v>
      </c>
      <c r="I3011" s="87" t="s">
        <v>26</v>
      </c>
      <c r="J3011" s="102"/>
    </row>
    <row r="3012" spans="1:10" ht="12.75" customHeight="1" x14ac:dyDescent="0.25">
      <c r="A3012" s="101"/>
      <c r="B3012" s="80">
        <f>Invoice!B4240</f>
        <v>0</v>
      </c>
      <c r="C3012" s="88">
        <f>Invoice!E4240</f>
        <v>0</v>
      </c>
      <c r="D3012" s="89">
        <f>Invoice!H4240</f>
        <v>0</v>
      </c>
      <c r="E3012" s="81">
        <f t="shared" si="170"/>
        <v>0</v>
      </c>
      <c r="F3012" s="81"/>
      <c r="G3012" s="82">
        <f t="shared" si="171"/>
        <v>0</v>
      </c>
      <c r="H3012" s="83">
        <f t="shared" si="172"/>
        <v>0</v>
      </c>
      <c r="I3012" s="83" t="e">
        <f t="shared" si="173"/>
        <v>#DIV/0!</v>
      </c>
      <c r="J3012" s="103" t="e">
        <f t="shared" si="174"/>
        <v>#DIV/0!</v>
      </c>
    </row>
    <row r="3013" spans="1:10" ht="12.75" customHeight="1" x14ac:dyDescent="0.25">
      <c r="A3013" s="101"/>
      <c r="D3013" s="81"/>
      <c r="E3013" s="81">
        <f>(E3012*Invoice!I4240)+((E3012-(E3012*Invoice!I4240))*Invoice!J4240)</f>
        <v>0</v>
      </c>
      <c r="F3013" s="81"/>
      <c r="G3013" s="90">
        <f>E3013/1.11</f>
        <v>0</v>
      </c>
      <c r="H3013" s="91">
        <f>G3013*11%</f>
        <v>0</v>
      </c>
      <c r="I3013" s="91" t="e">
        <f>G3013/B3012</f>
        <v>#DIV/0!</v>
      </c>
      <c r="J3013" s="104" t="e">
        <f>H3013/B3012</f>
        <v>#DIV/0!</v>
      </c>
    </row>
    <row r="3014" spans="1:10" ht="12.75" customHeight="1" x14ac:dyDescent="0.25">
      <c r="A3014" s="101"/>
      <c r="D3014" s="81" t="s">
        <v>23</v>
      </c>
      <c r="E3014" s="81">
        <f>E3012-E3013</f>
        <v>0</v>
      </c>
      <c r="F3014" s="81"/>
      <c r="G3014" s="82">
        <f>G3012-G3013</f>
        <v>0</v>
      </c>
      <c r="H3014" s="82">
        <f>H3012-H3013</f>
        <v>0</v>
      </c>
      <c r="I3014" s="82" t="e">
        <f>I3012-I3013</f>
        <v>#DIV/0!</v>
      </c>
      <c r="J3014" s="105" t="e">
        <f>J3012-J3013</f>
        <v>#DIV/0!</v>
      </c>
    </row>
    <row r="3015" spans="1:10" ht="12.75" customHeight="1" x14ac:dyDescent="0.25">
      <c r="A3015" s="101"/>
      <c r="D3015" s="81"/>
      <c r="E3015" s="81"/>
      <c r="F3015" s="81"/>
      <c r="G3015" s="82"/>
      <c r="H3015" s="83">
        <f>G3014+H3014</f>
        <v>0</v>
      </c>
      <c r="I3015" s="83"/>
      <c r="J3015" s="103"/>
    </row>
    <row r="3016" spans="1:10" ht="12.75" customHeight="1" x14ac:dyDescent="0.25">
      <c r="A3016" s="101"/>
      <c r="B3016" s="79"/>
      <c r="D3016" s="81"/>
      <c r="E3016" s="81"/>
      <c r="F3016" s="81"/>
      <c r="G3016" s="82"/>
      <c r="H3016" s="83"/>
      <c r="I3016" s="83"/>
      <c r="J3016" s="103"/>
    </row>
    <row r="3017" spans="1:10" ht="12.75" customHeight="1" x14ac:dyDescent="0.25">
      <c r="A3017" s="101">
        <v>14</v>
      </c>
      <c r="B3017" s="84" t="s">
        <v>20</v>
      </c>
      <c r="C3017" s="84" t="s">
        <v>21</v>
      </c>
      <c r="D3017" s="85" t="s">
        <v>22</v>
      </c>
      <c r="E3017" s="85" t="s">
        <v>23</v>
      </c>
      <c r="F3017" s="85"/>
      <c r="G3017" s="86" t="s">
        <v>24</v>
      </c>
      <c r="H3017" s="87" t="s">
        <v>25</v>
      </c>
      <c r="I3017" s="87" t="s">
        <v>26</v>
      </c>
      <c r="J3017" s="102"/>
    </row>
    <row r="3018" spans="1:10" ht="12.75" customHeight="1" x14ac:dyDescent="0.25">
      <c r="A3018" s="101"/>
      <c r="B3018" s="80">
        <f>Invoice!B4241</f>
        <v>0</v>
      </c>
      <c r="C3018" s="88">
        <f>Invoice!E4241</f>
        <v>0</v>
      </c>
      <c r="D3018" s="89">
        <f>Invoice!H4241</f>
        <v>0</v>
      </c>
      <c r="E3018" s="81">
        <f t="shared" si="170"/>
        <v>0</v>
      </c>
      <c r="F3018" s="81"/>
      <c r="G3018" s="82">
        <f t="shared" si="171"/>
        <v>0</v>
      </c>
      <c r="H3018" s="83">
        <f t="shared" si="172"/>
        <v>0</v>
      </c>
      <c r="I3018" s="83" t="e">
        <f t="shared" si="173"/>
        <v>#DIV/0!</v>
      </c>
      <c r="J3018" s="103" t="e">
        <f t="shared" si="174"/>
        <v>#DIV/0!</v>
      </c>
    </row>
    <row r="3019" spans="1:10" ht="12.75" customHeight="1" x14ac:dyDescent="0.25">
      <c r="A3019" s="101"/>
      <c r="D3019" s="81"/>
      <c r="E3019" s="81">
        <f>(E3018*Invoice!I4241)+((E3018-(E3018*Invoice!I4241))*Invoice!J4241)</f>
        <v>0</v>
      </c>
      <c r="F3019" s="81"/>
      <c r="G3019" s="90">
        <f>E3019/1.11</f>
        <v>0</v>
      </c>
      <c r="H3019" s="91">
        <f>G3019*11%</f>
        <v>0</v>
      </c>
      <c r="I3019" s="91" t="e">
        <f>G3019/B3018</f>
        <v>#DIV/0!</v>
      </c>
      <c r="J3019" s="104" t="e">
        <f>H3019/B3018</f>
        <v>#DIV/0!</v>
      </c>
    </row>
    <row r="3020" spans="1:10" ht="12.75" customHeight="1" x14ac:dyDescent="0.25">
      <c r="A3020" s="101"/>
      <c r="D3020" s="81" t="s">
        <v>23</v>
      </c>
      <c r="E3020" s="81">
        <f>E3018-E3019</f>
        <v>0</v>
      </c>
      <c r="F3020" s="81"/>
      <c r="G3020" s="82">
        <f>G3018-G3019</f>
        <v>0</v>
      </c>
      <c r="H3020" s="82">
        <f>H3018-H3019</f>
        <v>0</v>
      </c>
      <c r="I3020" s="82" t="e">
        <f>I3018-I3019</f>
        <v>#DIV/0!</v>
      </c>
      <c r="J3020" s="105" t="e">
        <f>J3018-J3019</f>
        <v>#DIV/0!</v>
      </c>
    </row>
    <row r="3021" spans="1:10" ht="12.75" customHeight="1" x14ac:dyDescent="0.25">
      <c r="A3021" s="101"/>
      <c r="D3021" s="81"/>
      <c r="E3021" s="81"/>
      <c r="F3021" s="81"/>
      <c r="G3021" s="82"/>
      <c r="H3021" s="83">
        <f>G3020+H3020</f>
        <v>0</v>
      </c>
      <c r="I3021" s="83"/>
      <c r="J3021" s="103"/>
    </row>
    <row r="3022" spans="1:10" ht="12.75" customHeight="1" x14ac:dyDescent="0.25">
      <c r="A3022" s="101"/>
      <c r="B3022" s="79"/>
      <c r="D3022" s="81"/>
      <c r="E3022" s="81"/>
      <c r="F3022" s="81"/>
      <c r="G3022" s="82"/>
      <c r="H3022" s="83"/>
      <c r="I3022" s="83"/>
      <c r="J3022" s="103"/>
    </row>
    <row r="3023" spans="1:10" ht="12.75" customHeight="1" x14ac:dyDescent="0.25">
      <c r="A3023" s="101">
        <v>15</v>
      </c>
      <c r="B3023" s="84" t="s">
        <v>20</v>
      </c>
      <c r="C3023" s="84" t="s">
        <v>21</v>
      </c>
      <c r="D3023" s="85" t="s">
        <v>22</v>
      </c>
      <c r="E3023" s="85" t="s">
        <v>23</v>
      </c>
      <c r="F3023" s="85"/>
      <c r="G3023" s="86" t="s">
        <v>24</v>
      </c>
      <c r="H3023" s="87" t="s">
        <v>25</v>
      </c>
      <c r="I3023" s="87" t="s">
        <v>26</v>
      </c>
      <c r="J3023" s="102"/>
    </row>
    <row r="3024" spans="1:10" ht="12.75" customHeight="1" x14ac:dyDescent="0.25">
      <c r="A3024" s="101"/>
      <c r="B3024" s="80">
        <f>Invoice!B4242</f>
        <v>0</v>
      </c>
      <c r="C3024" s="88">
        <f>Invoice!E4242</f>
        <v>0</v>
      </c>
      <c r="D3024" s="89">
        <f>Invoice!H4242</f>
        <v>0</v>
      </c>
      <c r="E3024" s="81">
        <f t="shared" si="170"/>
        <v>0</v>
      </c>
      <c r="F3024" s="81"/>
      <c r="G3024" s="82">
        <f t="shared" si="171"/>
        <v>0</v>
      </c>
      <c r="H3024" s="83">
        <f t="shared" si="172"/>
        <v>0</v>
      </c>
      <c r="I3024" s="83" t="e">
        <f t="shared" si="173"/>
        <v>#DIV/0!</v>
      </c>
      <c r="J3024" s="103" t="e">
        <f t="shared" si="174"/>
        <v>#DIV/0!</v>
      </c>
    </row>
    <row r="3025" spans="1:10" ht="12.75" customHeight="1" x14ac:dyDescent="0.25">
      <c r="A3025" s="101"/>
      <c r="D3025" s="81"/>
      <c r="E3025" s="81">
        <f>(E3024*Invoice!I4242)+((E3024-(E3024*Invoice!I4242))*Invoice!J4242)</f>
        <v>0</v>
      </c>
      <c r="F3025" s="81"/>
      <c r="G3025" s="90">
        <f>E3025/1.11</f>
        <v>0</v>
      </c>
      <c r="H3025" s="91">
        <f>G3025*11%</f>
        <v>0</v>
      </c>
      <c r="I3025" s="91" t="e">
        <f>G3025/B3024</f>
        <v>#DIV/0!</v>
      </c>
      <c r="J3025" s="104" t="e">
        <f>H3025/B3024</f>
        <v>#DIV/0!</v>
      </c>
    </row>
    <row r="3026" spans="1:10" ht="12.75" customHeight="1" x14ac:dyDescent="0.25">
      <c r="A3026" s="101"/>
      <c r="D3026" s="81" t="s">
        <v>23</v>
      </c>
      <c r="E3026" s="81">
        <f>E3024-E3025</f>
        <v>0</v>
      </c>
      <c r="F3026" s="81"/>
      <c r="G3026" s="82">
        <f>G3024-G3025</f>
        <v>0</v>
      </c>
      <c r="H3026" s="82">
        <f>H3024-H3025</f>
        <v>0</v>
      </c>
      <c r="I3026" s="82" t="e">
        <f>I3024-I3025</f>
        <v>#DIV/0!</v>
      </c>
      <c r="J3026" s="105" t="e">
        <f>J3024-J3025</f>
        <v>#DIV/0!</v>
      </c>
    </row>
    <row r="3027" spans="1:10" ht="12.75" customHeight="1" x14ac:dyDescent="0.25">
      <c r="A3027" s="101"/>
      <c r="D3027" s="81"/>
      <c r="E3027" s="81"/>
      <c r="F3027" s="81"/>
      <c r="G3027" s="82"/>
      <c r="H3027" s="83">
        <f>G3026+H3026</f>
        <v>0</v>
      </c>
      <c r="I3027" s="83"/>
      <c r="J3027" s="103"/>
    </row>
    <row r="3028" spans="1:10" ht="12.75" customHeight="1" x14ac:dyDescent="0.25">
      <c r="A3028" s="101"/>
      <c r="B3028" s="79"/>
      <c r="D3028" s="81"/>
      <c r="E3028" s="81"/>
      <c r="F3028" s="81"/>
      <c r="G3028" s="82"/>
      <c r="H3028" s="83"/>
      <c r="I3028" s="83"/>
      <c r="J3028" s="103"/>
    </row>
    <row r="3029" spans="1:10" ht="12.75" customHeight="1" x14ac:dyDescent="0.25">
      <c r="A3029" s="101">
        <v>16</v>
      </c>
      <c r="B3029" s="84" t="s">
        <v>20</v>
      </c>
      <c r="C3029" s="84" t="s">
        <v>21</v>
      </c>
      <c r="D3029" s="85" t="s">
        <v>22</v>
      </c>
      <c r="E3029" s="85" t="s">
        <v>23</v>
      </c>
      <c r="F3029" s="85"/>
      <c r="G3029" s="86" t="s">
        <v>24</v>
      </c>
      <c r="H3029" s="87" t="s">
        <v>25</v>
      </c>
      <c r="I3029" s="87" t="s">
        <v>26</v>
      </c>
      <c r="J3029" s="102"/>
    </row>
    <row r="3030" spans="1:10" ht="12.75" customHeight="1" x14ac:dyDescent="0.25">
      <c r="A3030" s="101"/>
      <c r="B3030" s="80">
        <f>Invoice!B4243</f>
        <v>0</v>
      </c>
      <c r="C3030" s="88">
        <f>Invoice!E4243</f>
        <v>0</v>
      </c>
      <c r="D3030" s="89">
        <f>Invoice!H4243</f>
        <v>0</v>
      </c>
      <c r="E3030" s="81">
        <f t="shared" si="170"/>
        <v>0</v>
      </c>
      <c r="F3030" s="81"/>
      <c r="G3030" s="82">
        <f t="shared" si="171"/>
        <v>0</v>
      </c>
      <c r="H3030" s="83">
        <f t="shared" si="172"/>
        <v>0</v>
      </c>
      <c r="I3030" s="83" t="e">
        <f t="shared" si="173"/>
        <v>#DIV/0!</v>
      </c>
      <c r="J3030" s="103" t="e">
        <f t="shared" si="174"/>
        <v>#DIV/0!</v>
      </c>
    </row>
    <row r="3031" spans="1:10" ht="12.75" customHeight="1" x14ac:dyDescent="0.25">
      <c r="A3031" s="101"/>
      <c r="D3031" s="81"/>
      <c r="E3031" s="81">
        <f>(E3030*Invoice!I4243)+((E3030-(E3030*Invoice!I4243))*Invoice!J4243)</f>
        <v>0</v>
      </c>
      <c r="F3031" s="81"/>
      <c r="G3031" s="90">
        <f>E3031/1.11</f>
        <v>0</v>
      </c>
      <c r="H3031" s="91">
        <f>G3031*11%</f>
        <v>0</v>
      </c>
      <c r="I3031" s="91" t="e">
        <f>G3031/B3030</f>
        <v>#DIV/0!</v>
      </c>
      <c r="J3031" s="104" t="e">
        <f>H3031/B3030</f>
        <v>#DIV/0!</v>
      </c>
    </row>
    <row r="3032" spans="1:10" ht="12.75" customHeight="1" x14ac:dyDescent="0.25">
      <c r="A3032" s="101"/>
      <c r="D3032" s="81" t="s">
        <v>23</v>
      </c>
      <c r="E3032" s="81">
        <f>E3030-E3031</f>
        <v>0</v>
      </c>
      <c r="F3032" s="81"/>
      <c r="G3032" s="82">
        <f>G3030-G3031</f>
        <v>0</v>
      </c>
      <c r="H3032" s="82">
        <f>H3030-H3031</f>
        <v>0</v>
      </c>
      <c r="I3032" s="82" t="e">
        <f>I3030-I3031</f>
        <v>#DIV/0!</v>
      </c>
      <c r="J3032" s="105" t="e">
        <f>J3030-J3031</f>
        <v>#DIV/0!</v>
      </c>
    </row>
    <row r="3033" spans="1:10" ht="12.75" customHeight="1" x14ac:dyDescent="0.25">
      <c r="A3033" s="101"/>
      <c r="D3033" s="81"/>
      <c r="E3033" s="81"/>
      <c r="F3033" s="81"/>
      <c r="G3033" s="82"/>
      <c r="H3033" s="83">
        <f>G3032+H3032</f>
        <v>0</v>
      </c>
      <c r="I3033" s="83"/>
      <c r="J3033" s="103"/>
    </row>
    <row r="3034" spans="1:10" ht="12.75" customHeight="1" x14ac:dyDescent="0.25">
      <c r="A3034" s="101"/>
      <c r="C3034" s="88"/>
      <c r="D3034" s="89"/>
      <c r="E3034" s="81"/>
      <c r="F3034" s="81"/>
      <c r="G3034" s="82"/>
      <c r="H3034" s="83"/>
      <c r="I3034" s="83"/>
      <c r="J3034" s="103"/>
    </row>
    <row r="3035" spans="1:10" ht="12.75" customHeight="1" x14ac:dyDescent="0.25">
      <c r="A3035" s="106"/>
      <c r="B3035" s="107"/>
      <c r="C3035" s="107"/>
      <c r="D3035" s="107"/>
      <c r="E3035" s="107"/>
      <c r="F3035" s="107"/>
      <c r="G3035" s="108">
        <f>G2942+G2948+G2954+G2960+G2966+G2972+G2978+G2984+G2990+G2996+G3002+G3008+G3014+G3020+G3026+G3032</f>
        <v>0</v>
      </c>
      <c r="H3035" s="108">
        <f>H2942+H2948+H2954+H2960+H2966+H2972+H2978+H2984+H2990+H2996+H3002+H3008+H3014+H3020+H3026+H3032</f>
        <v>0</v>
      </c>
      <c r="I3035" s="107"/>
      <c r="J3035" s="109">
        <f>H2943+H2949+H2955+H2961+H2967+H2973+H2979+H2985+H2991+H2997+H3003+H3009+H3015+H3021+H3027+H3033</f>
        <v>0</v>
      </c>
    </row>
    <row r="3037" spans="1:10" ht="12.75" customHeight="1" x14ac:dyDescent="0.25">
      <c r="A3037" s="94" t="s">
        <v>1</v>
      </c>
      <c r="B3037" s="95">
        <f>Invoice!E4334</f>
        <v>23050039</v>
      </c>
      <c r="C3037" s="96"/>
      <c r="D3037" s="97"/>
      <c r="E3037" s="97"/>
      <c r="F3037" s="97"/>
      <c r="G3037" s="98"/>
      <c r="H3037" s="99"/>
      <c r="I3037" s="99"/>
      <c r="J3037" s="100"/>
    </row>
    <row r="3038" spans="1:10" ht="12.75" customHeight="1" x14ac:dyDescent="0.25">
      <c r="A3038" s="101">
        <v>1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Invoice!B4342</f>
        <v>0</v>
      </c>
      <c r="C3039" s="88">
        <f>Invoice!E4342</f>
        <v>0</v>
      </c>
      <c r="D3039" s="89">
        <f>Invoice!H4342</f>
        <v>0</v>
      </c>
      <c r="E3039" s="81">
        <f>D3039*B3039</f>
        <v>0</v>
      </c>
      <c r="F3039" s="81"/>
      <c r="G3039" s="82">
        <f>E3039/1.11</f>
        <v>0</v>
      </c>
      <c r="H3039" s="83">
        <f>G3039*11%</f>
        <v>0</v>
      </c>
      <c r="I3039" s="83" t="e">
        <f>G3039/B3039</f>
        <v>#DIV/0!</v>
      </c>
      <c r="J3039" s="103" t="e">
        <f>H3039/B3039</f>
        <v>#DIV/0!</v>
      </c>
    </row>
    <row r="3040" spans="1:10" ht="12.75" customHeight="1" x14ac:dyDescent="0.25">
      <c r="A3040" s="101"/>
      <c r="D3040" s="81"/>
      <c r="E3040" s="81">
        <f>(E3039*Invoice!I4342)+((E3039-(E3039*Invoice!I4342))*Invoice!J4342)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2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Invoice!B4343</f>
        <v>0</v>
      </c>
      <c r="C3045" s="88">
        <f>Invoice!E4343</f>
        <v>0</v>
      </c>
      <c r="D3045" s="89">
        <f>Invoice!H4343</f>
        <v>0</v>
      </c>
      <c r="E3045" s="81">
        <f t="shared" ref="E3045:E3129" si="175">D3045*B3045</f>
        <v>0</v>
      </c>
      <c r="F3045" s="81"/>
      <c r="G3045" s="82">
        <f t="shared" ref="G3045:G3129" si="176">E3045/1.11</f>
        <v>0</v>
      </c>
      <c r="H3045" s="83">
        <f t="shared" ref="H3045:H3129" si="177">G3045*11%</f>
        <v>0</v>
      </c>
      <c r="I3045" s="83" t="e">
        <f t="shared" ref="I3045:I3129" si="178">G3045/B3045</f>
        <v>#DIV/0!</v>
      </c>
      <c r="J3045" s="103" t="e">
        <f t="shared" ref="J3045:J3129" si="179">H3045/B3045</f>
        <v>#DIV/0!</v>
      </c>
    </row>
    <row r="3046" spans="1:10" ht="12.75" customHeight="1" x14ac:dyDescent="0.25">
      <c r="A3046" s="101"/>
      <c r="D3046" s="81"/>
      <c r="E3046" s="81">
        <f>(E3045*Invoice!I4343)+((E3045-(E3045*Invoice!I4343))*Invoice!J4343)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3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Invoice!B4344</f>
        <v>0</v>
      </c>
      <c r="C3051" s="88">
        <f>Invoice!E4344</f>
        <v>0</v>
      </c>
      <c r="D3051" s="89">
        <f>Invoice!H4344</f>
        <v>0</v>
      </c>
      <c r="E3051" s="81">
        <f t="shared" si="175"/>
        <v>0</v>
      </c>
      <c r="F3051" s="81"/>
      <c r="G3051" s="82">
        <f t="shared" si="176"/>
        <v>0</v>
      </c>
      <c r="H3051" s="83">
        <f t="shared" si="177"/>
        <v>0</v>
      </c>
      <c r="I3051" s="83" t="e">
        <f t="shared" si="178"/>
        <v>#DIV/0!</v>
      </c>
      <c r="J3051" s="103" t="e">
        <f t="shared" si="179"/>
        <v>#DIV/0!</v>
      </c>
    </row>
    <row r="3052" spans="1:10" ht="12.75" customHeight="1" x14ac:dyDescent="0.25">
      <c r="A3052" s="101"/>
      <c r="D3052" s="81"/>
      <c r="E3052" s="81">
        <f>(E3051*Invoice!I4344)+((E3051-(E3051*Invoice!I4344))*Invoice!J4344)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4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Invoice!B4345</f>
        <v>0</v>
      </c>
      <c r="C3057" s="88">
        <f>Invoice!E4345</f>
        <v>0</v>
      </c>
      <c r="D3057" s="89">
        <f>Invoice!H4345</f>
        <v>0</v>
      </c>
      <c r="E3057" s="81">
        <f t="shared" si="175"/>
        <v>0</v>
      </c>
      <c r="F3057" s="81"/>
      <c r="G3057" s="82">
        <f t="shared" si="176"/>
        <v>0</v>
      </c>
      <c r="H3057" s="83">
        <f t="shared" si="177"/>
        <v>0</v>
      </c>
      <c r="I3057" s="83" t="e">
        <f t="shared" si="178"/>
        <v>#DIV/0!</v>
      </c>
      <c r="J3057" s="103" t="e">
        <f t="shared" si="179"/>
        <v>#DIV/0!</v>
      </c>
    </row>
    <row r="3058" spans="1:10" ht="12.75" customHeight="1" x14ac:dyDescent="0.25">
      <c r="A3058" s="101"/>
      <c r="D3058" s="81"/>
      <c r="E3058" s="81">
        <f>(E3057*Invoice!I4345)+((E3057-(E3057*Invoice!I4345))*Invoice!J4345)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5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Invoice!B4346</f>
        <v>0</v>
      </c>
      <c r="C3063" s="88">
        <f>Invoice!E4346</f>
        <v>0</v>
      </c>
      <c r="D3063" s="89">
        <f>Invoice!H4346</f>
        <v>0</v>
      </c>
      <c r="E3063" s="81">
        <f t="shared" si="175"/>
        <v>0</v>
      </c>
      <c r="F3063" s="81"/>
      <c r="G3063" s="82">
        <f t="shared" si="176"/>
        <v>0</v>
      </c>
      <c r="H3063" s="83">
        <f t="shared" si="177"/>
        <v>0</v>
      </c>
      <c r="I3063" s="83" t="e">
        <f t="shared" si="178"/>
        <v>#DIV/0!</v>
      </c>
      <c r="J3063" s="103" t="e">
        <f t="shared" si="179"/>
        <v>#DIV/0!</v>
      </c>
    </row>
    <row r="3064" spans="1:10" ht="12.75" customHeight="1" x14ac:dyDescent="0.25">
      <c r="A3064" s="101"/>
      <c r="D3064" s="81"/>
      <c r="E3064" s="81">
        <f>(E3063*Invoice!I4346)+((E3063-(E3063*Invoice!I4346))*Invoice!J4346)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B3067" s="79"/>
      <c r="D3067" s="81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1">
        <v>6</v>
      </c>
      <c r="B3068" s="84" t="s">
        <v>20</v>
      </c>
      <c r="C3068" s="84" t="s">
        <v>21</v>
      </c>
      <c r="D3068" s="85" t="s">
        <v>22</v>
      </c>
      <c r="E3068" s="85" t="s">
        <v>23</v>
      </c>
      <c r="F3068" s="85"/>
      <c r="G3068" s="86" t="s">
        <v>24</v>
      </c>
      <c r="H3068" s="87" t="s">
        <v>25</v>
      </c>
      <c r="I3068" s="87" t="s">
        <v>26</v>
      </c>
      <c r="J3068" s="102"/>
    </row>
    <row r="3069" spans="1:10" ht="12.75" customHeight="1" x14ac:dyDescent="0.25">
      <c r="A3069" s="101"/>
      <c r="B3069" s="80">
        <f>Invoice!B4347</f>
        <v>0</v>
      </c>
      <c r="C3069" s="88">
        <f>Invoice!E4347</f>
        <v>0</v>
      </c>
      <c r="D3069" s="89">
        <f>Invoice!H4347</f>
        <v>0</v>
      </c>
      <c r="E3069" s="81">
        <f t="shared" si="175"/>
        <v>0</v>
      </c>
      <c r="F3069" s="81"/>
      <c r="G3069" s="82">
        <f t="shared" si="176"/>
        <v>0</v>
      </c>
      <c r="H3069" s="83">
        <f t="shared" si="177"/>
        <v>0</v>
      </c>
      <c r="I3069" s="83" t="e">
        <f t="shared" si="178"/>
        <v>#DIV/0!</v>
      </c>
      <c r="J3069" s="103" t="e">
        <f t="shared" si="179"/>
        <v>#DIV/0!</v>
      </c>
    </row>
    <row r="3070" spans="1:10" ht="12.75" customHeight="1" x14ac:dyDescent="0.25">
      <c r="A3070" s="101"/>
      <c r="D3070" s="81"/>
      <c r="E3070" s="81">
        <f>(E3069*Invoice!I4347)+((E3069-(E3069*Invoice!I4347))*Invoice!J4347)</f>
        <v>0</v>
      </c>
      <c r="F3070" s="81"/>
      <c r="G3070" s="90">
        <f>E3070/1.11</f>
        <v>0</v>
      </c>
      <c r="H3070" s="91">
        <f>G3070*11%</f>
        <v>0</v>
      </c>
      <c r="I3070" s="91" t="e">
        <f>G3070/B3069</f>
        <v>#DIV/0!</v>
      </c>
      <c r="J3070" s="104" t="e">
        <f>H3070/B3069</f>
        <v>#DIV/0!</v>
      </c>
    </row>
    <row r="3071" spans="1:10" ht="12.75" customHeight="1" x14ac:dyDescent="0.25">
      <c r="A3071" s="101"/>
      <c r="D3071" s="81" t="s">
        <v>23</v>
      </c>
      <c r="E3071" s="81">
        <f>E3069-E3070</f>
        <v>0</v>
      </c>
      <c r="F3071" s="81"/>
      <c r="G3071" s="82">
        <f>G3069-G3070</f>
        <v>0</v>
      </c>
      <c r="H3071" s="82">
        <f>H3069-H3070</f>
        <v>0</v>
      </c>
      <c r="I3071" s="82" t="e">
        <f>I3069-I3070</f>
        <v>#DIV/0!</v>
      </c>
      <c r="J3071" s="105" t="e">
        <f>J3069-J3070</f>
        <v>#DIV/0!</v>
      </c>
    </row>
    <row r="3072" spans="1:10" ht="12.75" customHeight="1" x14ac:dyDescent="0.25">
      <c r="A3072" s="101"/>
      <c r="D3072" s="81"/>
      <c r="E3072" s="81"/>
      <c r="F3072" s="81"/>
      <c r="G3072" s="82"/>
      <c r="H3072" s="83">
        <f>G3071+H3071</f>
        <v>0</v>
      </c>
      <c r="I3072" s="83"/>
      <c r="J3072" s="103"/>
    </row>
    <row r="3073" spans="1:10" ht="12.75" customHeight="1" x14ac:dyDescent="0.25">
      <c r="A3073" s="101"/>
      <c r="B3073" s="79"/>
      <c r="D3073" s="81"/>
      <c r="E3073" s="81"/>
      <c r="F3073" s="81"/>
      <c r="G3073" s="82"/>
      <c r="H3073" s="83"/>
      <c r="I3073" s="83"/>
      <c r="J3073" s="103"/>
    </row>
    <row r="3074" spans="1:10" ht="12.75" customHeight="1" x14ac:dyDescent="0.25">
      <c r="A3074" s="101">
        <v>7</v>
      </c>
      <c r="B3074" s="84" t="s">
        <v>20</v>
      </c>
      <c r="C3074" s="84" t="s">
        <v>21</v>
      </c>
      <c r="D3074" s="85" t="s">
        <v>22</v>
      </c>
      <c r="E3074" s="85" t="s">
        <v>23</v>
      </c>
      <c r="F3074" s="85"/>
      <c r="G3074" s="86" t="s">
        <v>24</v>
      </c>
      <c r="H3074" s="87" t="s">
        <v>25</v>
      </c>
      <c r="I3074" s="87" t="s">
        <v>26</v>
      </c>
      <c r="J3074" s="102"/>
    </row>
    <row r="3075" spans="1:10" ht="12.75" customHeight="1" x14ac:dyDescent="0.25">
      <c r="A3075" s="101"/>
      <c r="B3075" s="80">
        <f>Invoice!B4348</f>
        <v>0</v>
      </c>
      <c r="C3075" s="88">
        <f>Invoice!E4348</f>
        <v>0</v>
      </c>
      <c r="D3075" s="89">
        <f>Invoice!H4348</f>
        <v>0</v>
      </c>
      <c r="E3075" s="81">
        <f t="shared" si="175"/>
        <v>0</v>
      </c>
      <c r="F3075" s="81"/>
      <c r="G3075" s="82">
        <f t="shared" si="176"/>
        <v>0</v>
      </c>
      <c r="H3075" s="83">
        <f t="shared" si="177"/>
        <v>0</v>
      </c>
      <c r="I3075" s="83" t="e">
        <f t="shared" si="178"/>
        <v>#DIV/0!</v>
      </c>
      <c r="J3075" s="103" t="e">
        <f t="shared" si="179"/>
        <v>#DIV/0!</v>
      </c>
    </row>
    <row r="3076" spans="1:10" ht="12.75" customHeight="1" x14ac:dyDescent="0.25">
      <c r="A3076" s="101"/>
      <c r="D3076" s="81"/>
      <c r="E3076" s="81">
        <f>(E3075*Invoice!I4348)+((E3075-(E3075*Invoice!I4348))*Invoice!J4348)</f>
        <v>0</v>
      </c>
      <c r="F3076" s="81"/>
      <c r="G3076" s="90">
        <f>E3076/1.11</f>
        <v>0</v>
      </c>
      <c r="H3076" s="91">
        <f>G3076*11%</f>
        <v>0</v>
      </c>
      <c r="I3076" s="91" t="e">
        <f>G3076/B3075</f>
        <v>#DIV/0!</v>
      </c>
      <c r="J3076" s="104" t="e">
        <f>H3076/B3075</f>
        <v>#DIV/0!</v>
      </c>
    </row>
    <row r="3077" spans="1:10" ht="12.75" customHeight="1" x14ac:dyDescent="0.25">
      <c r="A3077" s="101"/>
      <c r="D3077" s="81" t="s">
        <v>23</v>
      </c>
      <c r="E3077" s="81">
        <f>E3075-E3076</f>
        <v>0</v>
      </c>
      <c r="F3077" s="81"/>
      <c r="G3077" s="82">
        <f>G3075-G3076</f>
        <v>0</v>
      </c>
      <c r="H3077" s="82">
        <f>H3075-H3076</f>
        <v>0</v>
      </c>
      <c r="I3077" s="82" t="e">
        <f>I3075-I3076</f>
        <v>#DIV/0!</v>
      </c>
      <c r="J3077" s="105" t="e">
        <f>J3075-J3076</f>
        <v>#DIV/0!</v>
      </c>
    </row>
    <row r="3078" spans="1:10" ht="12.75" customHeight="1" x14ac:dyDescent="0.25">
      <c r="A3078" s="101"/>
      <c r="D3078" s="81"/>
      <c r="E3078" s="81"/>
      <c r="F3078" s="81"/>
      <c r="G3078" s="82"/>
      <c r="H3078" s="83">
        <f>G3077+H3077</f>
        <v>0</v>
      </c>
      <c r="I3078" s="83"/>
      <c r="J3078" s="103"/>
    </row>
    <row r="3079" spans="1:10" ht="12.75" customHeight="1" x14ac:dyDescent="0.25">
      <c r="A3079" s="101"/>
      <c r="B3079" s="79"/>
      <c r="D3079" s="81"/>
      <c r="E3079" s="81"/>
      <c r="F3079" s="81"/>
      <c r="G3079" s="82"/>
      <c r="H3079" s="83"/>
      <c r="I3079" s="83"/>
      <c r="J3079" s="103"/>
    </row>
    <row r="3080" spans="1:10" ht="12.75" customHeight="1" x14ac:dyDescent="0.25">
      <c r="A3080" s="101">
        <v>8</v>
      </c>
      <c r="B3080" s="84" t="s">
        <v>20</v>
      </c>
      <c r="C3080" s="84" t="s">
        <v>21</v>
      </c>
      <c r="D3080" s="85" t="s">
        <v>22</v>
      </c>
      <c r="E3080" s="85" t="s">
        <v>23</v>
      </c>
      <c r="F3080" s="85"/>
      <c r="G3080" s="86" t="s">
        <v>24</v>
      </c>
      <c r="H3080" s="87" t="s">
        <v>25</v>
      </c>
      <c r="I3080" s="87" t="s">
        <v>26</v>
      </c>
      <c r="J3080" s="102"/>
    </row>
    <row r="3081" spans="1:10" ht="12.75" customHeight="1" x14ac:dyDescent="0.25">
      <c r="A3081" s="101"/>
      <c r="B3081" s="80">
        <f>Invoice!B4349</f>
        <v>0</v>
      </c>
      <c r="C3081" s="88">
        <f>Invoice!E4349</f>
        <v>0</v>
      </c>
      <c r="D3081" s="89">
        <f>Invoice!H4349</f>
        <v>0</v>
      </c>
      <c r="E3081" s="81">
        <f t="shared" si="175"/>
        <v>0</v>
      </c>
      <c r="F3081" s="81"/>
      <c r="G3081" s="82">
        <f t="shared" si="176"/>
        <v>0</v>
      </c>
      <c r="H3081" s="83">
        <f t="shared" si="177"/>
        <v>0</v>
      </c>
      <c r="I3081" s="83" t="e">
        <f t="shared" si="178"/>
        <v>#DIV/0!</v>
      </c>
      <c r="J3081" s="103" t="e">
        <f t="shared" si="179"/>
        <v>#DIV/0!</v>
      </c>
    </row>
    <row r="3082" spans="1:10" ht="12.75" customHeight="1" x14ac:dyDescent="0.25">
      <c r="A3082" s="101"/>
      <c r="D3082" s="81"/>
      <c r="E3082" s="81">
        <f>(E3081*Invoice!I4349)+((E3081-(E3081*Invoice!I4349))*Invoice!J4349)</f>
        <v>0</v>
      </c>
      <c r="F3082" s="81"/>
      <c r="G3082" s="90">
        <f>E3082/1.11</f>
        <v>0</v>
      </c>
      <c r="H3082" s="91">
        <f>G3082*11%</f>
        <v>0</v>
      </c>
      <c r="I3082" s="91" t="e">
        <f>G3082/B3081</f>
        <v>#DIV/0!</v>
      </c>
      <c r="J3082" s="104" t="e">
        <f>H3082/B3081</f>
        <v>#DIV/0!</v>
      </c>
    </row>
    <row r="3083" spans="1:10" ht="12.75" customHeight="1" x14ac:dyDescent="0.25">
      <c r="A3083" s="101"/>
      <c r="D3083" s="81" t="s">
        <v>23</v>
      </c>
      <c r="E3083" s="81">
        <f>E3081-E3082</f>
        <v>0</v>
      </c>
      <c r="F3083" s="81"/>
      <c r="G3083" s="82">
        <f>G3081-G3082</f>
        <v>0</v>
      </c>
      <c r="H3083" s="82">
        <f>H3081-H3082</f>
        <v>0</v>
      </c>
      <c r="I3083" s="82" t="e">
        <f>I3081-I3082</f>
        <v>#DIV/0!</v>
      </c>
      <c r="J3083" s="105" t="e">
        <f>J3081-J3082</f>
        <v>#DIV/0!</v>
      </c>
    </row>
    <row r="3084" spans="1:10" ht="12.75" customHeight="1" x14ac:dyDescent="0.25">
      <c r="A3084" s="101"/>
      <c r="D3084" s="81"/>
      <c r="E3084" s="81"/>
      <c r="F3084" s="81"/>
      <c r="G3084" s="82"/>
      <c r="H3084" s="83">
        <f>G3083+H3083</f>
        <v>0</v>
      </c>
      <c r="I3084" s="83"/>
      <c r="J3084" s="103"/>
    </row>
    <row r="3085" spans="1:10" ht="12.75" customHeight="1" x14ac:dyDescent="0.25">
      <c r="A3085" s="101"/>
      <c r="B3085" s="79"/>
      <c r="D3085" s="81"/>
      <c r="E3085" s="81"/>
      <c r="F3085" s="81"/>
      <c r="G3085" s="82"/>
      <c r="H3085" s="83"/>
      <c r="I3085" s="83"/>
      <c r="J3085" s="103"/>
    </row>
    <row r="3086" spans="1:10" ht="12.75" customHeight="1" x14ac:dyDescent="0.25">
      <c r="A3086" s="101">
        <v>9</v>
      </c>
      <c r="B3086" s="84" t="s">
        <v>20</v>
      </c>
      <c r="C3086" s="84" t="s">
        <v>21</v>
      </c>
      <c r="D3086" s="85" t="s">
        <v>22</v>
      </c>
      <c r="E3086" s="85" t="s">
        <v>23</v>
      </c>
      <c r="F3086" s="85"/>
      <c r="G3086" s="86" t="s">
        <v>24</v>
      </c>
      <c r="H3086" s="87" t="s">
        <v>25</v>
      </c>
      <c r="I3086" s="87" t="s">
        <v>26</v>
      </c>
      <c r="J3086" s="102"/>
    </row>
    <row r="3087" spans="1:10" ht="12.75" customHeight="1" x14ac:dyDescent="0.25">
      <c r="A3087" s="101"/>
      <c r="B3087" s="80">
        <f>Invoice!B4350</f>
        <v>0</v>
      </c>
      <c r="C3087" s="88">
        <f>Invoice!E4350</f>
        <v>0</v>
      </c>
      <c r="D3087" s="89">
        <f>Invoice!H4350</f>
        <v>0</v>
      </c>
      <c r="E3087" s="81">
        <f t="shared" si="175"/>
        <v>0</v>
      </c>
      <c r="F3087" s="81"/>
      <c r="G3087" s="82">
        <f t="shared" si="176"/>
        <v>0</v>
      </c>
      <c r="H3087" s="83">
        <f t="shared" si="177"/>
        <v>0</v>
      </c>
      <c r="I3087" s="83" t="e">
        <f t="shared" si="178"/>
        <v>#DIV/0!</v>
      </c>
      <c r="J3087" s="103" t="e">
        <f t="shared" si="179"/>
        <v>#DIV/0!</v>
      </c>
    </row>
    <row r="3088" spans="1:10" ht="12.75" customHeight="1" x14ac:dyDescent="0.25">
      <c r="A3088" s="101"/>
      <c r="D3088" s="81"/>
      <c r="E3088" s="81">
        <f>(E3087*Invoice!I4350)+((E3087-(E3087*Invoice!I4350))*Invoice!J4350)</f>
        <v>0</v>
      </c>
      <c r="F3088" s="81"/>
      <c r="G3088" s="90">
        <f>E3088/1.11</f>
        <v>0</v>
      </c>
      <c r="H3088" s="91">
        <f>G3088*11%</f>
        <v>0</v>
      </c>
      <c r="I3088" s="91" t="e">
        <f>G3088/B3087</f>
        <v>#DIV/0!</v>
      </c>
      <c r="J3088" s="104" t="e">
        <f>H3088/B3087</f>
        <v>#DIV/0!</v>
      </c>
    </row>
    <row r="3089" spans="1:10" ht="12.75" customHeight="1" x14ac:dyDescent="0.25">
      <c r="A3089" s="101"/>
      <c r="D3089" s="81" t="s">
        <v>23</v>
      </c>
      <c r="E3089" s="81">
        <f>E3087-E3088</f>
        <v>0</v>
      </c>
      <c r="F3089" s="81"/>
      <c r="G3089" s="82">
        <f>G3087-G3088</f>
        <v>0</v>
      </c>
      <c r="H3089" s="82">
        <f>H3087-H3088</f>
        <v>0</v>
      </c>
      <c r="I3089" s="82" t="e">
        <f>I3087-I3088</f>
        <v>#DIV/0!</v>
      </c>
      <c r="J3089" s="105" t="e">
        <f>J3087-J3088</f>
        <v>#DIV/0!</v>
      </c>
    </row>
    <row r="3090" spans="1:10" ht="12.75" customHeight="1" x14ac:dyDescent="0.25">
      <c r="A3090" s="101"/>
      <c r="D3090" s="81"/>
      <c r="E3090" s="81"/>
      <c r="F3090" s="81"/>
      <c r="G3090" s="82"/>
      <c r="H3090" s="83">
        <f>G3089+H3089</f>
        <v>0</v>
      </c>
      <c r="I3090" s="83"/>
      <c r="J3090" s="103"/>
    </row>
    <row r="3091" spans="1:10" ht="12.75" customHeight="1" x14ac:dyDescent="0.25">
      <c r="A3091" s="101"/>
      <c r="B3091" s="79"/>
      <c r="D3091" s="81"/>
      <c r="E3091" s="81"/>
      <c r="F3091" s="81"/>
      <c r="G3091" s="82"/>
      <c r="H3091" s="83"/>
      <c r="I3091" s="83"/>
      <c r="J3091" s="103"/>
    </row>
    <row r="3092" spans="1:10" ht="12.75" customHeight="1" x14ac:dyDescent="0.25">
      <c r="A3092" s="101">
        <v>10</v>
      </c>
      <c r="B3092" s="84" t="s">
        <v>20</v>
      </c>
      <c r="C3092" s="84" t="s">
        <v>21</v>
      </c>
      <c r="D3092" s="85" t="s">
        <v>22</v>
      </c>
      <c r="E3092" s="85" t="s">
        <v>23</v>
      </c>
      <c r="F3092" s="85"/>
      <c r="G3092" s="86" t="s">
        <v>24</v>
      </c>
      <c r="H3092" s="87" t="s">
        <v>25</v>
      </c>
      <c r="I3092" s="87" t="s">
        <v>26</v>
      </c>
      <c r="J3092" s="102"/>
    </row>
    <row r="3093" spans="1:10" ht="12.75" customHeight="1" x14ac:dyDescent="0.25">
      <c r="A3093" s="101"/>
      <c r="B3093" s="80">
        <f>Invoice!B4351</f>
        <v>0</v>
      </c>
      <c r="C3093" s="88">
        <f>Invoice!E4351</f>
        <v>0</v>
      </c>
      <c r="D3093" s="89">
        <f>Invoice!H4351</f>
        <v>0</v>
      </c>
      <c r="E3093" s="81">
        <f t="shared" si="175"/>
        <v>0</v>
      </c>
      <c r="F3093" s="81"/>
      <c r="G3093" s="82">
        <f t="shared" si="176"/>
        <v>0</v>
      </c>
      <c r="H3093" s="83">
        <f t="shared" si="177"/>
        <v>0</v>
      </c>
      <c r="I3093" s="83" t="e">
        <f t="shared" si="178"/>
        <v>#DIV/0!</v>
      </c>
      <c r="J3093" s="103" t="e">
        <f t="shared" si="179"/>
        <v>#DIV/0!</v>
      </c>
    </row>
    <row r="3094" spans="1:10" ht="12.75" customHeight="1" x14ac:dyDescent="0.25">
      <c r="A3094" s="101"/>
      <c r="D3094" s="81"/>
      <c r="E3094" s="81">
        <f>(E3093*Invoice!I4351)+((E3093-(E3093*Invoice!I4351))*Invoice!J4351)</f>
        <v>0</v>
      </c>
      <c r="F3094" s="81"/>
      <c r="G3094" s="90">
        <f>E3094/1.11</f>
        <v>0</v>
      </c>
      <c r="H3094" s="91">
        <f>G3094*11%</f>
        <v>0</v>
      </c>
      <c r="I3094" s="91" t="e">
        <f>G3094/B3093</f>
        <v>#DIV/0!</v>
      </c>
      <c r="J3094" s="104" t="e">
        <f>H3094/B3093</f>
        <v>#DIV/0!</v>
      </c>
    </row>
    <row r="3095" spans="1:10" ht="12.75" customHeight="1" x14ac:dyDescent="0.25">
      <c r="A3095" s="101"/>
      <c r="D3095" s="81" t="s">
        <v>23</v>
      </c>
      <c r="E3095" s="81">
        <f>E3093-E3094</f>
        <v>0</v>
      </c>
      <c r="F3095" s="81"/>
      <c r="G3095" s="82">
        <f>G3093-G3094</f>
        <v>0</v>
      </c>
      <c r="H3095" s="82">
        <f>H3093-H3094</f>
        <v>0</v>
      </c>
      <c r="I3095" s="82" t="e">
        <f>I3093-I3094</f>
        <v>#DIV/0!</v>
      </c>
      <c r="J3095" s="105" t="e">
        <f>J3093-J3094</f>
        <v>#DIV/0!</v>
      </c>
    </row>
    <row r="3096" spans="1:10" ht="12.75" customHeight="1" x14ac:dyDescent="0.25">
      <c r="A3096" s="101"/>
      <c r="D3096" s="81"/>
      <c r="E3096" s="81"/>
      <c r="F3096" s="81"/>
      <c r="G3096" s="82"/>
      <c r="H3096" s="83">
        <f>G3095+H3095</f>
        <v>0</v>
      </c>
      <c r="I3096" s="83"/>
      <c r="J3096" s="103"/>
    </row>
    <row r="3097" spans="1:10" ht="12.75" customHeight="1" x14ac:dyDescent="0.25">
      <c r="A3097" s="101"/>
      <c r="B3097" s="79"/>
      <c r="D3097" s="81"/>
      <c r="E3097" s="81"/>
      <c r="F3097" s="81"/>
      <c r="G3097" s="82"/>
      <c r="H3097" s="83"/>
      <c r="I3097" s="83"/>
      <c r="J3097" s="103"/>
    </row>
    <row r="3098" spans="1:10" ht="12.75" customHeight="1" x14ac:dyDescent="0.25">
      <c r="A3098" s="101">
        <v>11</v>
      </c>
      <c r="B3098" s="84" t="s">
        <v>20</v>
      </c>
      <c r="C3098" s="84" t="s">
        <v>21</v>
      </c>
      <c r="D3098" s="85" t="s">
        <v>22</v>
      </c>
      <c r="E3098" s="85" t="s">
        <v>23</v>
      </c>
      <c r="F3098" s="85"/>
      <c r="G3098" s="86" t="s">
        <v>24</v>
      </c>
      <c r="H3098" s="87" t="s">
        <v>25</v>
      </c>
      <c r="I3098" s="87" t="s">
        <v>26</v>
      </c>
      <c r="J3098" s="102"/>
    </row>
    <row r="3099" spans="1:10" ht="12.75" customHeight="1" x14ac:dyDescent="0.25">
      <c r="A3099" s="101"/>
      <c r="B3099" s="80">
        <f>Invoice!B4352</f>
        <v>0</v>
      </c>
      <c r="C3099" s="88">
        <f>Invoice!E4352</f>
        <v>0</v>
      </c>
      <c r="D3099" s="89">
        <f>Invoice!H4352</f>
        <v>0</v>
      </c>
      <c r="E3099" s="81">
        <f t="shared" si="175"/>
        <v>0</v>
      </c>
      <c r="F3099" s="81"/>
      <c r="G3099" s="82">
        <f t="shared" si="176"/>
        <v>0</v>
      </c>
      <c r="H3099" s="83">
        <f t="shared" si="177"/>
        <v>0</v>
      </c>
      <c r="I3099" s="83" t="e">
        <f t="shared" si="178"/>
        <v>#DIV/0!</v>
      </c>
      <c r="J3099" s="103" t="e">
        <f t="shared" si="179"/>
        <v>#DIV/0!</v>
      </c>
    </row>
    <row r="3100" spans="1:10" ht="12.75" customHeight="1" x14ac:dyDescent="0.25">
      <c r="A3100" s="101"/>
      <c r="D3100" s="81"/>
      <c r="E3100" s="81">
        <f>(E3099*Invoice!I4352)+((E3099-(E3099*Invoice!I4352))*Invoice!J4352)</f>
        <v>0</v>
      </c>
      <c r="F3100" s="81"/>
      <c r="G3100" s="90">
        <f>E3100/1.11</f>
        <v>0</v>
      </c>
      <c r="H3100" s="91">
        <f>G3100*11%</f>
        <v>0</v>
      </c>
      <c r="I3100" s="91" t="e">
        <f>G3100/B3099</f>
        <v>#DIV/0!</v>
      </c>
      <c r="J3100" s="104" t="e">
        <f>H3100/B3099</f>
        <v>#DIV/0!</v>
      </c>
    </row>
    <row r="3101" spans="1:10" ht="12.75" customHeight="1" x14ac:dyDescent="0.25">
      <c r="A3101" s="101"/>
      <c r="D3101" s="81" t="s">
        <v>23</v>
      </c>
      <c r="E3101" s="81">
        <f>E3099-E3100</f>
        <v>0</v>
      </c>
      <c r="F3101" s="81"/>
      <c r="G3101" s="82">
        <f>G3099-G3100</f>
        <v>0</v>
      </c>
      <c r="H3101" s="82">
        <f>H3099-H3100</f>
        <v>0</v>
      </c>
      <c r="I3101" s="82" t="e">
        <f>I3099-I3100</f>
        <v>#DIV/0!</v>
      </c>
      <c r="J3101" s="105" t="e">
        <f>J3099-J3100</f>
        <v>#DIV/0!</v>
      </c>
    </row>
    <row r="3102" spans="1:10" ht="12.75" customHeight="1" x14ac:dyDescent="0.25">
      <c r="A3102" s="101"/>
      <c r="D3102" s="81"/>
      <c r="E3102" s="81"/>
      <c r="F3102" s="81"/>
      <c r="G3102" s="82"/>
      <c r="H3102" s="83">
        <f>G3101+H3101</f>
        <v>0</v>
      </c>
      <c r="I3102" s="83"/>
      <c r="J3102" s="103"/>
    </row>
    <row r="3103" spans="1:10" ht="12.75" customHeight="1" x14ac:dyDescent="0.25">
      <c r="A3103" s="101"/>
      <c r="B3103" s="79"/>
      <c r="D3103" s="81"/>
      <c r="E3103" s="81"/>
      <c r="F3103" s="81"/>
      <c r="G3103" s="82"/>
      <c r="H3103" s="83"/>
      <c r="I3103" s="83"/>
      <c r="J3103" s="103"/>
    </row>
    <row r="3104" spans="1:10" ht="12.75" customHeight="1" x14ac:dyDescent="0.25">
      <c r="A3104" s="101">
        <v>12</v>
      </c>
      <c r="B3104" s="84" t="s">
        <v>20</v>
      </c>
      <c r="C3104" s="84" t="s">
        <v>21</v>
      </c>
      <c r="D3104" s="85" t="s">
        <v>22</v>
      </c>
      <c r="E3104" s="85" t="s">
        <v>23</v>
      </c>
      <c r="F3104" s="85"/>
      <c r="G3104" s="86" t="s">
        <v>24</v>
      </c>
      <c r="H3104" s="87" t="s">
        <v>25</v>
      </c>
      <c r="I3104" s="87" t="s">
        <v>26</v>
      </c>
      <c r="J3104" s="102"/>
    </row>
    <row r="3105" spans="1:10" ht="12.75" customHeight="1" x14ac:dyDescent="0.25">
      <c r="A3105" s="101"/>
      <c r="B3105" s="80">
        <f>Invoice!B4353</f>
        <v>0</v>
      </c>
      <c r="C3105" s="88">
        <f>Invoice!E4353</f>
        <v>0</v>
      </c>
      <c r="D3105" s="89">
        <f>Invoice!H4353</f>
        <v>0</v>
      </c>
      <c r="E3105" s="81">
        <f t="shared" si="175"/>
        <v>0</v>
      </c>
      <c r="F3105" s="81"/>
      <c r="G3105" s="82">
        <f t="shared" si="176"/>
        <v>0</v>
      </c>
      <c r="H3105" s="83">
        <f t="shared" si="177"/>
        <v>0</v>
      </c>
      <c r="I3105" s="83" t="e">
        <f t="shared" si="178"/>
        <v>#DIV/0!</v>
      </c>
      <c r="J3105" s="103" t="e">
        <f t="shared" si="179"/>
        <v>#DIV/0!</v>
      </c>
    </row>
    <row r="3106" spans="1:10" ht="12.75" customHeight="1" x14ac:dyDescent="0.25">
      <c r="A3106" s="101"/>
      <c r="D3106" s="81"/>
      <c r="E3106" s="81">
        <f>(E3105*Invoice!I4353)+((E3105-(E3105*Invoice!I4353))*Invoice!J4353)</f>
        <v>0</v>
      </c>
      <c r="F3106" s="81"/>
      <c r="G3106" s="90">
        <f>E3106/1.11</f>
        <v>0</v>
      </c>
      <c r="H3106" s="91">
        <f>G3106*11%</f>
        <v>0</v>
      </c>
      <c r="I3106" s="91" t="e">
        <f>G3106/B3105</f>
        <v>#DIV/0!</v>
      </c>
      <c r="J3106" s="104" t="e">
        <f>H3106/B3105</f>
        <v>#DIV/0!</v>
      </c>
    </row>
    <row r="3107" spans="1:10" ht="12.75" customHeight="1" x14ac:dyDescent="0.25">
      <c r="A3107" s="101"/>
      <c r="D3107" s="81" t="s">
        <v>23</v>
      </c>
      <c r="E3107" s="81">
        <f>E3105-E3106</f>
        <v>0</v>
      </c>
      <c r="F3107" s="81"/>
      <c r="G3107" s="82">
        <f>G3105-G3106</f>
        <v>0</v>
      </c>
      <c r="H3107" s="82">
        <f>H3105-H3106</f>
        <v>0</v>
      </c>
      <c r="I3107" s="82" t="e">
        <f>I3105-I3106</f>
        <v>#DIV/0!</v>
      </c>
      <c r="J3107" s="105" t="e">
        <f>J3105-J3106</f>
        <v>#DIV/0!</v>
      </c>
    </row>
    <row r="3108" spans="1:10" ht="12.75" customHeight="1" x14ac:dyDescent="0.25">
      <c r="A3108" s="101"/>
      <c r="D3108" s="81"/>
      <c r="E3108" s="81"/>
      <c r="F3108" s="81"/>
      <c r="G3108" s="82"/>
      <c r="H3108" s="83">
        <f>G3107+H3107</f>
        <v>0</v>
      </c>
      <c r="I3108" s="83"/>
      <c r="J3108" s="103"/>
    </row>
    <row r="3109" spans="1:10" ht="12.75" customHeight="1" x14ac:dyDescent="0.25">
      <c r="A3109" s="101"/>
      <c r="B3109" s="79"/>
      <c r="D3109" s="81"/>
      <c r="E3109" s="81"/>
      <c r="F3109" s="81"/>
      <c r="G3109" s="82"/>
      <c r="H3109" s="83"/>
      <c r="I3109" s="83"/>
      <c r="J3109" s="103"/>
    </row>
    <row r="3110" spans="1:10" ht="12.75" customHeight="1" x14ac:dyDescent="0.25">
      <c r="A3110" s="101">
        <v>13</v>
      </c>
      <c r="B3110" s="84" t="s">
        <v>20</v>
      </c>
      <c r="C3110" s="84" t="s">
        <v>21</v>
      </c>
      <c r="D3110" s="85" t="s">
        <v>22</v>
      </c>
      <c r="E3110" s="85" t="s">
        <v>23</v>
      </c>
      <c r="F3110" s="85"/>
      <c r="G3110" s="86" t="s">
        <v>24</v>
      </c>
      <c r="H3110" s="87" t="s">
        <v>25</v>
      </c>
      <c r="I3110" s="87" t="s">
        <v>26</v>
      </c>
      <c r="J3110" s="102"/>
    </row>
    <row r="3111" spans="1:10" ht="12.75" customHeight="1" x14ac:dyDescent="0.25">
      <c r="A3111" s="101"/>
      <c r="B3111" s="80">
        <f>Invoice!B4354</f>
        <v>0</v>
      </c>
      <c r="C3111" s="88">
        <f>Invoice!E4354</f>
        <v>0</v>
      </c>
      <c r="D3111" s="89">
        <f>Invoice!H4354</f>
        <v>0</v>
      </c>
      <c r="E3111" s="81">
        <f t="shared" si="175"/>
        <v>0</v>
      </c>
      <c r="F3111" s="81"/>
      <c r="G3111" s="82">
        <f t="shared" si="176"/>
        <v>0</v>
      </c>
      <c r="H3111" s="83">
        <f t="shared" si="177"/>
        <v>0</v>
      </c>
      <c r="I3111" s="83" t="e">
        <f t="shared" si="178"/>
        <v>#DIV/0!</v>
      </c>
      <c r="J3111" s="103" t="e">
        <f t="shared" si="179"/>
        <v>#DIV/0!</v>
      </c>
    </row>
    <row r="3112" spans="1:10" ht="12.75" customHeight="1" x14ac:dyDescent="0.25">
      <c r="A3112" s="101"/>
      <c r="D3112" s="81"/>
      <c r="E3112" s="81">
        <f>(E3111*Invoice!I4354)+((E3111-(E3111*Invoice!I4354))*Invoice!J4354)</f>
        <v>0</v>
      </c>
      <c r="F3112" s="81"/>
      <c r="G3112" s="90">
        <f>E3112/1.11</f>
        <v>0</v>
      </c>
      <c r="H3112" s="91">
        <f>G3112*11%</f>
        <v>0</v>
      </c>
      <c r="I3112" s="91" t="e">
        <f>G3112/B3111</f>
        <v>#DIV/0!</v>
      </c>
      <c r="J3112" s="104" t="e">
        <f>H3112/B3111</f>
        <v>#DIV/0!</v>
      </c>
    </row>
    <row r="3113" spans="1:10" ht="12.75" customHeight="1" x14ac:dyDescent="0.25">
      <c r="A3113" s="101"/>
      <c r="D3113" s="81" t="s">
        <v>23</v>
      </c>
      <c r="E3113" s="81">
        <f>E3111-E3112</f>
        <v>0</v>
      </c>
      <c r="F3113" s="81"/>
      <c r="G3113" s="82">
        <f>G3111-G3112</f>
        <v>0</v>
      </c>
      <c r="H3113" s="82">
        <f>H3111-H3112</f>
        <v>0</v>
      </c>
      <c r="I3113" s="82" t="e">
        <f>I3111-I3112</f>
        <v>#DIV/0!</v>
      </c>
      <c r="J3113" s="105" t="e">
        <f>J3111-J3112</f>
        <v>#DIV/0!</v>
      </c>
    </row>
    <row r="3114" spans="1:10" ht="12.75" customHeight="1" x14ac:dyDescent="0.25">
      <c r="A3114" s="101"/>
      <c r="D3114" s="81"/>
      <c r="E3114" s="81"/>
      <c r="F3114" s="81"/>
      <c r="G3114" s="82"/>
      <c r="H3114" s="83">
        <f>G3113+H3113</f>
        <v>0</v>
      </c>
      <c r="I3114" s="83"/>
      <c r="J3114" s="103"/>
    </row>
    <row r="3115" spans="1:10" ht="12.75" customHeight="1" x14ac:dyDescent="0.25">
      <c r="A3115" s="101"/>
      <c r="B3115" s="79"/>
      <c r="D3115" s="81"/>
      <c r="E3115" s="81"/>
      <c r="F3115" s="81"/>
      <c r="G3115" s="82"/>
      <c r="H3115" s="83"/>
      <c r="I3115" s="83"/>
      <c r="J3115" s="103"/>
    </row>
    <row r="3116" spans="1:10" ht="12.75" customHeight="1" x14ac:dyDescent="0.25">
      <c r="A3116" s="101">
        <v>14</v>
      </c>
      <c r="B3116" s="84" t="s">
        <v>20</v>
      </c>
      <c r="C3116" s="84" t="s">
        <v>21</v>
      </c>
      <c r="D3116" s="85" t="s">
        <v>22</v>
      </c>
      <c r="E3116" s="85" t="s">
        <v>23</v>
      </c>
      <c r="F3116" s="85"/>
      <c r="G3116" s="86" t="s">
        <v>24</v>
      </c>
      <c r="H3116" s="87" t="s">
        <v>25</v>
      </c>
      <c r="I3116" s="87" t="s">
        <v>26</v>
      </c>
      <c r="J3116" s="102"/>
    </row>
    <row r="3117" spans="1:10" ht="12.75" customHeight="1" x14ac:dyDescent="0.25">
      <c r="A3117" s="101"/>
      <c r="B3117" s="80">
        <f>Invoice!B4355</f>
        <v>0</v>
      </c>
      <c r="C3117" s="88">
        <f>Invoice!E4355</f>
        <v>0</v>
      </c>
      <c r="D3117" s="89">
        <f>Invoice!H4355</f>
        <v>0</v>
      </c>
      <c r="E3117" s="81">
        <f t="shared" si="175"/>
        <v>0</v>
      </c>
      <c r="F3117" s="81"/>
      <c r="G3117" s="82">
        <f t="shared" si="176"/>
        <v>0</v>
      </c>
      <c r="H3117" s="83">
        <f t="shared" si="177"/>
        <v>0</v>
      </c>
      <c r="I3117" s="83" t="e">
        <f t="shared" si="178"/>
        <v>#DIV/0!</v>
      </c>
      <c r="J3117" s="103" t="e">
        <f t="shared" si="179"/>
        <v>#DIV/0!</v>
      </c>
    </row>
    <row r="3118" spans="1:10" ht="12.75" customHeight="1" x14ac:dyDescent="0.25">
      <c r="A3118" s="101"/>
      <c r="D3118" s="81"/>
      <c r="E3118" s="81">
        <f>(E3117*Invoice!I4355)+((E3117-(E3117*Invoice!I4355))*Invoice!J4355)</f>
        <v>0</v>
      </c>
      <c r="F3118" s="81"/>
      <c r="G3118" s="90">
        <f>E3118/1.11</f>
        <v>0</v>
      </c>
      <c r="H3118" s="91">
        <f>G3118*11%</f>
        <v>0</v>
      </c>
      <c r="I3118" s="91" t="e">
        <f>G3118/B3117</f>
        <v>#DIV/0!</v>
      </c>
      <c r="J3118" s="104" t="e">
        <f>H3118/B3117</f>
        <v>#DIV/0!</v>
      </c>
    </row>
    <row r="3119" spans="1:10" ht="12.75" customHeight="1" x14ac:dyDescent="0.25">
      <c r="A3119" s="101"/>
      <c r="D3119" s="81" t="s">
        <v>23</v>
      </c>
      <c r="E3119" s="81">
        <f>E3117-E3118</f>
        <v>0</v>
      </c>
      <c r="F3119" s="81"/>
      <c r="G3119" s="82">
        <f>G3117-G3118</f>
        <v>0</v>
      </c>
      <c r="H3119" s="82">
        <f>H3117-H3118</f>
        <v>0</v>
      </c>
      <c r="I3119" s="82" t="e">
        <f>I3117-I3118</f>
        <v>#DIV/0!</v>
      </c>
      <c r="J3119" s="105" t="e">
        <f>J3117-J3118</f>
        <v>#DIV/0!</v>
      </c>
    </row>
    <row r="3120" spans="1:10" ht="12.75" customHeight="1" x14ac:dyDescent="0.25">
      <c r="A3120" s="101"/>
      <c r="D3120" s="81"/>
      <c r="E3120" s="81"/>
      <c r="F3120" s="81"/>
      <c r="G3120" s="82"/>
      <c r="H3120" s="83">
        <f>G3119+H3119</f>
        <v>0</v>
      </c>
      <c r="I3120" s="83"/>
      <c r="J3120" s="103"/>
    </row>
    <row r="3121" spans="1:10" ht="12.75" customHeight="1" x14ac:dyDescent="0.25">
      <c r="A3121" s="101"/>
      <c r="B3121" s="79"/>
      <c r="D3121" s="81"/>
      <c r="E3121" s="81"/>
      <c r="F3121" s="81"/>
      <c r="G3121" s="82"/>
      <c r="H3121" s="83"/>
      <c r="I3121" s="83"/>
      <c r="J3121" s="103"/>
    </row>
    <row r="3122" spans="1:10" ht="12.75" customHeight="1" x14ac:dyDescent="0.25">
      <c r="A3122" s="101">
        <v>15</v>
      </c>
      <c r="B3122" s="84" t="s">
        <v>20</v>
      </c>
      <c r="C3122" s="84" t="s">
        <v>21</v>
      </c>
      <c r="D3122" s="85" t="s">
        <v>22</v>
      </c>
      <c r="E3122" s="85" t="s">
        <v>23</v>
      </c>
      <c r="F3122" s="85"/>
      <c r="G3122" s="86" t="s">
        <v>24</v>
      </c>
      <c r="H3122" s="87" t="s">
        <v>25</v>
      </c>
      <c r="I3122" s="87" t="s">
        <v>26</v>
      </c>
      <c r="J3122" s="102"/>
    </row>
    <row r="3123" spans="1:10" ht="12.75" customHeight="1" x14ac:dyDescent="0.25">
      <c r="A3123" s="101"/>
      <c r="B3123" s="80">
        <f>Invoice!B4356</f>
        <v>0</v>
      </c>
      <c r="C3123" s="88">
        <f>Invoice!E4356</f>
        <v>0</v>
      </c>
      <c r="D3123" s="89">
        <f>Invoice!H4356</f>
        <v>0</v>
      </c>
      <c r="E3123" s="81">
        <f t="shared" si="175"/>
        <v>0</v>
      </c>
      <c r="F3123" s="81"/>
      <c r="G3123" s="82">
        <f t="shared" si="176"/>
        <v>0</v>
      </c>
      <c r="H3123" s="83">
        <f t="shared" si="177"/>
        <v>0</v>
      </c>
      <c r="I3123" s="83" t="e">
        <f t="shared" si="178"/>
        <v>#DIV/0!</v>
      </c>
      <c r="J3123" s="103" t="e">
        <f t="shared" si="179"/>
        <v>#DIV/0!</v>
      </c>
    </row>
    <row r="3124" spans="1:10" ht="12.75" customHeight="1" x14ac:dyDescent="0.25">
      <c r="A3124" s="101"/>
      <c r="D3124" s="81"/>
      <c r="E3124" s="81">
        <f>(E3123*Invoice!I4356)+((E3123-(E3123*Invoice!I4356))*Invoice!J4356)</f>
        <v>0</v>
      </c>
      <c r="F3124" s="81"/>
      <c r="G3124" s="90">
        <f>E3124/1.11</f>
        <v>0</v>
      </c>
      <c r="H3124" s="91">
        <f>G3124*11%</f>
        <v>0</v>
      </c>
      <c r="I3124" s="91" t="e">
        <f>G3124/B3123</f>
        <v>#DIV/0!</v>
      </c>
      <c r="J3124" s="104" t="e">
        <f>H3124/B3123</f>
        <v>#DIV/0!</v>
      </c>
    </row>
    <row r="3125" spans="1:10" ht="12.75" customHeight="1" x14ac:dyDescent="0.25">
      <c r="A3125" s="101"/>
      <c r="D3125" s="81" t="s">
        <v>23</v>
      </c>
      <c r="E3125" s="81">
        <f>E3123-E3124</f>
        <v>0</v>
      </c>
      <c r="F3125" s="81"/>
      <c r="G3125" s="82">
        <f>G3123-G3124</f>
        <v>0</v>
      </c>
      <c r="H3125" s="82">
        <f>H3123-H3124</f>
        <v>0</v>
      </c>
      <c r="I3125" s="82" t="e">
        <f>I3123-I3124</f>
        <v>#DIV/0!</v>
      </c>
      <c r="J3125" s="105" t="e">
        <f>J3123-J3124</f>
        <v>#DIV/0!</v>
      </c>
    </row>
    <row r="3126" spans="1:10" ht="12.75" customHeight="1" x14ac:dyDescent="0.25">
      <c r="A3126" s="101"/>
      <c r="D3126" s="81"/>
      <c r="E3126" s="81"/>
      <c r="F3126" s="81"/>
      <c r="G3126" s="82"/>
      <c r="H3126" s="83">
        <f>G3125+H3125</f>
        <v>0</v>
      </c>
      <c r="I3126" s="83"/>
      <c r="J3126" s="103"/>
    </row>
    <row r="3127" spans="1:10" ht="12.75" customHeight="1" x14ac:dyDescent="0.25">
      <c r="A3127" s="101"/>
      <c r="B3127" s="79"/>
      <c r="D3127" s="81"/>
      <c r="E3127" s="81"/>
      <c r="F3127" s="81"/>
      <c r="G3127" s="82"/>
      <c r="H3127" s="83"/>
      <c r="I3127" s="83"/>
      <c r="J3127" s="103"/>
    </row>
    <row r="3128" spans="1:10" ht="12.75" customHeight="1" x14ac:dyDescent="0.25">
      <c r="A3128" s="101">
        <v>16</v>
      </c>
      <c r="B3128" s="84" t="s">
        <v>20</v>
      </c>
      <c r="C3128" s="84" t="s">
        <v>21</v>
      </c>
      <c r="D3128" s="85" t="s">
        <v>22</v>
      </c>
      <c r="E3128" s="85" t="s">
        <v>23</v>
      </c>
      <c r="F3128" s="85"/>
      <c r="G3128" s="86" t="s">
        <v>24</v>
      </c>
      <c r="H3128" s="87" t="s">
        <v>25</v>
      </c>
      <c r="I3128" s="87" t="s">
        <v>26</v>
      </c>
      <c r="J3128" s="102"/>
    </row>
    <row r="3129" spans="1:10" ht="12.75" customHeight="1" x14ac:dyDescent="0.25">
      <c r="A3129" s="101"/>
      <c r="B3129" s="80">
        <f>Invoice!B4357</f>
        <v>0</v>
      </c>
      <c r="C3129" s="88">
        <f>Invoice!E4357</f>
        <v>0</v>
      </c>
      <c r="D3129" s="89">
        <f>Invoice!H4357</f>
        <v>0</v>
      </c>
      <c r="E3129" s="81">
        <f t="shared" si="175"/>
        <v>0</v>
      </c>
      <c r="F3129" s="81"/>
      <c r="G3129" s="82">
        <f t="shared" si="176"/>
        <v>0</v>
      </c>
      <c r="H3129" s="83">
        <f t="shared" si="177"/>
        <v>0</v>
      </c>
      <c r="I3129" s="83" t="e">
        <f t="shared" si="178"/>
        <v>#DIV/0!</v>
      </c>
      <c r="J3129" s="103" t="e">
        <f t="shared" si="179"/>
        <v>#DIV/0!</v>
      </c>
    </row>
    <row r="3130" spans="1:10" ht="12.75" customHeight="1" x14ac:dyDescent="0.25">
      <c r="A3130" s="101"/>
      <c r="D3130" s="81"/>
      <c r="E3130" s="81">
        <f>(E3129*Invoice!I4357)+((E3129-(E3129*Invoice!I4357))*Invoice!J4357)</f>
        <v>0</v>
      </c>
      <c r="F3130" s="81"/>
      <c r="G3130" s="90">
        <f>E3130/1.11</f>
        <v>0</v>
      </c>
      <c r="H3130" s="91">
        <f>G3130*11%</f>
        <v>0</v>
      </c>
      <c r="I3130" s="91" t="e">
        <f>G3130/B3129</f>
        <v>#DIV/0!</v>
      </c>
      <c r="J3130" s="104" t="e">
        <f>H3130/B3129</f>
        <v>#DIV/0!</v>
      </c>
    </row>
    <row r="3131" spans="1:10" ht="12.75" customHeight="1" x14ac:dyDescent="0.25">
      <c r="A3131" s="101"/>
      <c r="D3131" s="81" t="s">
        <v>23</v>
      </c>
      <c r="E3131" s="81">
        <f>E3129-E3130</f>
        <v>0</v>
      </c>
      <c r="F3131" s="81"/>
      <c r="G3131" s="82">
        <f>G3129-G3130</f>
        <v>0</v>
      </c>
      <c r="H3131" s="82">
        <f>H3129-H3130</f>
        <v>0</v>
      </c>
      <c r="I3131" s="82" t="e">
        <f>I3129-I3130</f>
        <v>#DIV/0!</v>
      </c>
      <c r="J3131" s="105" t="e">
        <f>J3129-J3130</f>
        <v>#DIV/0!</v>
      </c>
    </row>
    <row r="3132" spans="1:10" ht="12.75" customHeight="1" x14ac:dyDescent="0.25">
      <c r="A3132" s="101"/>
      <c r="D3132" s="81"/>
      <c r="E3132" s="81"/>
      <c r="F3132" s="81"/>
      <c r="G3132" s="82"/>
      <c r="H3132" s="83">
        <f>G3131+H3131</f>
        <v>0</v>
      </c>
      <c r="I3132" s="83"/>
      <c r="J3132" s="103"/>
    </row>
    <row r="3133" spans="1:10" ht="12.75" customHeight="1" x14ac:dyDescent="0.25">
      <c r="A3133" s="101"/>
      <c r="C3133" s="88"/>
      <c r="D3133" s="89"/>
      <c r="E3133" s="81"/>
      <c r="F3133" s="81"/>
      <c r="G3133" s="82"/>
      <c r="H3133" s="83"/>
      <c r="I3133" s="83"/>
      <c r="J3133" s="103"/>
    </row>
    <row r="3134" spans="1:10" ht="12.75" customHeight="1" x14ac:dyDescent="0.25">
      <c r="A3134" s="106"/>
      <c r="B3134" s="107"/>
      <c r="C3134" s="107"/>
      <c r="D3134" s="107"/>
      <c r="E3134" s="107"/>
      <c r="F3134" s="107"/>
      <c r="G3134" s="108">
        <f>G3041+G3047+G3053+G3059+G3065+G3071+G3077+G3083+G3089+G3095+G3101+G3107+G3113+G3119+G3125+G3131</f>
        <v>0</v>
      </c>
      <c r="H3134" s="108">
        <f>H3041+H3047+H3053+H3059+H3065+H3071+H3077+H3083+H3089+H3095+H3101+H3107+H3113+H3119+H3125+H3131</f>
        <v>0</v>
      </c>
      <c r="I3134" s="107"/>
      <c r="J3134" s="109">
        <f>H3042+H3048+H3054+H3060+H3066+H3072+H3078+H3084+H3090+H3096+H3102+H3108+H3114+H3120+H3126+H3132</f>
        <v>0</v>
      </c>
    </row>
    <row r="3136" spans="1:10" ht="12.75" customHeight="1" x14ac:dyDescent="0.25">
      <c r="A3136" s="94" t="s">
        <v>1</v>
      </c>
      <c r="B3136" s="95">
        <f>Invoice!E4448</f>
        <v>23050040</v>
      </c>
      <c r="C3136" s="96"/>
      <c r="D3136" s="97"/>
      <c r="E3136" s="97"/>
      <c r="F3136" s="97"/>
      <c r="G3136" s="98"/>
      <c r="H3136" s="99"/>
      <c r="I3136" s="99"/>
      <c r="J3136" s="100"/>
    </row>
    <row r="3137" spans="1:10" ht="12.75" customHeight="1" x14ac:dyDescent="0.25">
      <c r="A3137" s="101">
        <v>1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Invoice!B4456</f>
        <v>0</v>
      </c>
      <c r="C3138" s="88">
        <f>Invoice!E4456</f>
        <v>0</v>
      </c>
      <c r="D3138" s="89">
        <f>Invoice!H4456</f>
        <v>0</v>
      </c>
      <c r="E3138" s="81">
        <f>D3138*B3138</f>
        <v>0</v>
      </c>
      <c r="F3138" s="81"/>
      <c r="G3138" s="82">
        <f>E3138/1.11</f>
        <v>0</v>
      </c>
      <c r="H3138" s="83">
        <f>G3138*11%</f>
        <v>0</v>
      </c>
      <c r="I3138" s="83" t="e">
        <f>G3138/B3138</f>
        <v>#DIV/0!</v>
      </c>
      <c r="J3138" s="103" t="e">
        <f>H3138/B3138</f>
        <v>#DIV/0!</v>
      </c>
    </row>
    <row r="3139" spans="1:10" ht="12.75" customHeight="1" x14ac:dyDescent="0.25">
      <c r="A3139" s="101"/>
      <c r="D3139" s="81"/>
      <c r="E3139" s="81">
        <f>(E3138*Invoice!I4456)+((E3138-(E3138*Invoice!I4456))*Invoice!J4456)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2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Invoice!B4457</f>
        <v>0</v>
      </c>
      <c r="C3144" s="88">
        <f>Invoice!E4457</f>
        <v>0</v>
      </c>
      <c r="D3144" s="89">
        <f>Invoice!H4457</f>
        <v>0</v>
      </c>
      <c r="E3144" s="81">
        <f t="shared" ref="E3144:E3228" si="180">D3144*B3144</f>
        <v>0</v>
      </c>
      <c r="F3144" s="81"/>
      <c r="G3144" s="82">
        <f t="shared" ref="G3144:G3228" si="181">E3144/1.11</f>
        <v>0</v>
      </c>
      <c r="H3144" s="83">
        <f t="shared" ref="H3144:H3228" si="182">G3144*11%</f>
        <v>0</v>
      </c>
      <c r="I3144" s="83" t="e">
        <f t="shared" ref="I3144:I3228" si="183">G3144/B3144</f>
        <v>#DIV/0!</v>
      </c>
      <c r="J3144" s="103" t="e">
        <f t="shared" ref="J3144:J3228" si="184">H3144/B3144</f>
        <v>#DIV/0!</v>
      </c>
    </row>
    <row r="3145" spans="1:10" ht="12.75" customHeight="1" x14ac:dyDescent="0.25">
      <c r="A3145" s="101"/>
      <c r="D3145" s="81"/>
      <c r="E3145" s="81">
        <f>(E3144*Invoice!I4457)+((E3144-(E3144*Invoice!I4457))*Invoice!J4457)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3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Invoice!B4458</f>
        <v>0</v>
      </c>
      <c r="C3150" s="88">
        <f>Invoice!E4458</f>
        <v>0</v>
      </c>
      <c r="D3150" s="89">
        <f>Invoice!H4458</f>
        <v>0</v>
      </c>
      <c r="E3150" s="81">
        <f t="shared" si="180"/>
        <v>0</v>
      </c>
      <c r="F3150" s="81"/>
      <c r="G3150" s="82">
        <f t="shared" si="181"/>
        <v>0</v>
      </c>
      <c r="H3150" s="83">
        <f t="shared" si="182"/>
        <v>0</v>
      </c>
      <c r="I3150" s="83" t="e">
        <f t="shared" si="183"/>
        <v>#DIV/0!</v>
      </c>
      <c r="J3150" s="103" t="e">
        <f t="shared" si="184"/>
        <v>#DIV/0!</v>
      </c>
    </row>
    <row r="3151" spans="1:10" ht="12.75" customHeight="1" x14ac:dyDescent="0.25">
      <c r="A3151" s="101"/>
      <c r="D3151" s="81"/>
      <c r="E3151" s="81">
        <f>(E3150*Invoice!I4458)+((E3150-(E3150*Invoice!I4458))*Invoice!J4458)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4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Invoice!B4459</f>
        <v>0</v>
      </c>
      <c r="C3156" s="88">
        <f>Invoice!E4459</f>
        <v>0</v>
      </c>
      <c r="D3156" s="89">
        <f>Invoice!H4459</f>
        <v>0</v>
      </c>
      <c r="E3156" s="81">
        <f t="shared" si="180"/>
        <v>0</v>
      </c>
      <c r="F3156" s="81"/>
      <c r="G3156" s="82">
        <f t="shared" si="181"/>
        <v>0</v>
      </c>
      <c r="H3156" s="83">
        <f t="shared" si="182"/>
        <v>0</v>
      </c>
      <c r="I3156" s="83" t="e">
        <f t="shared" si="183"/>
        <v>#DIV/0!</v>
      </c>
      <c r="J3156" s="103" t="e">
        <f t="shared" si="184"/>
        <v>#DIV/0!</v>
      </c>
    </row>
    <row r="3157" spans="1:10" ht="12.75" customHeight="1" x14ac:dyDescent="0.25">
      <c r="A3157" s="101"/>
      <c r="D3157" s="81"/>
      <c r="E3157" s="81">
        <f>(E3156*Invoice!I4459)+((E3156-(E3156*Invoice!I4459))*Invoice!J4459)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5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Invoice!B4460</f>
        <v>0</v>
      </c>
      <c r="C3162" s="88">
        <f>Invoice!E4460</f>
        <v>0</v>
      </c>
      <c r="D3162" s="89">
        <f>Invoice!H4460</f>
        <v>0</v>
      </c>
      <c r="E3162" s="81">
        <f t="shared" si="180"/>
        <v>0</v>
      </c>
      <c r="F3162" s="81"/>
      <c r="G3162" s="82">
        <f t="shared" si="181"/>
        <v>0</v>
      </c>
      <c r="H3162" s="83">
        <f t="shared" si="182"/>
        <v>0</v>
      </c>
      <c r="I3162" s="83" t="e">
        <f t="shared" si="183"/>
        <v>#DIV/0!</v>
      </c>
      <c r="J3162" s="103" t="e">
        <f t="shared" si="184"/>
        <v>#DIV/0!</v>
      </c>
    </row>
    <row r="3163" spans="1:10" ht="12.75" customHeight="1" x14ac:dyDescent="0.25">
      <c r="A3163" s="101"/>
      <c r="D3163" s="81"/>
      <c r="E3163" s="81">
        <f>(E3162*Invoice!I4460)+((E3162-(E3162*Invoice!I4460))*Invoice!J4460)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B3166" s="79"/>
      <c r="D3166" s="81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1">
        <v>6</v>
      </c>
      <c r="B3167" s="84" t="s">
        <v>20</v>
      </c>
      <c r="C3167" s="84" t="s">
        <v>21</v>
      </c>
      <c r="D3167" s="85" t="s">
        <v>22</v>
      </c>
      <c r="E3167" s="85" t="s">
        <v>23</v>
      </c>
      <c r="F3167" s="85"/>
      <c r="G3167" s="86" t="s">
        <v>24</v>
      </c>
      <c r="H3167" s="87" t="s">
        <v>25</v>
      </c>
      <c r="I3167" s="87" t="s">
        <v>26</v>
      </c>
      <c r="J3167" s="102"/>
    </row>
    <row r="3168" spans="1:10" ht="12.75" customHeight="1" x14ac:dyDescent="0.25">
      <c r="A3168" s="101"/>
      <c r="B3168" s="80">
        <f>Invoice!B4461</f>
        <v>0</v>
      </c>
      <c r="C3168" s="88">
        <f>Invoice!E4461</f>
        <v>0</v>
      </c>
      <c r="D3168" s="89">
        <f>Invoice!H4461</f>
        <v>0</v>
      </c>
      <c r="E3168" s="81">
        <f t="shared" si="180"/>
        <v>0</v>
      </c>
      <c r="F3168" s="81"/>
      <c r="G3168" s="82">
        <f t="shared" si="181"/>
        <v>0</v>
      </c>
      <c r="H3168" s="83">
        <f t="shared" si="182"/>
        <v>0</v>
      </c>
      <c r="I3168" s="83" t="e">
        <f t="shared" si="183"/>
        <v>#DIV/0!</v>
      </c>
      <c r="J3168" s="103" t="e">
        <f t="shared" si="184"/>
        <v>#DIV/0!</v>
      </c>
    </row>
    <row r="3169" spans="1:10" ht="12.75" customHeight="1" x14ac:dyDescent="0.25">
      <c r="A3169" s="101"/>
      <c r="D3169" s="81"/>
      <c r="E3169" s="81">
        <f>(E3168*Invoice!I4461)+((E3168-(E3168*Invoice!I4461))*Invoice!J4461)</f>
        <v>0</v>
      </c>
      <c r="F3169" s="81"/>
      <c r="G3169" s="90">
        <f>E3169/1.11</f>
        <v>0</v>
      </c>
      <c r="H3169" s="91">
        <f>G3169*11%</f>
        <v>0</v>
      </c>
      <c r="I3169" s="91" t="e">
        <f>G3169/B3168</f>
        <v>#DIV/0!</v>
      </c>
      <c r="J3169" s="104" t="e">
        <f>H3169/B3168</f>
        <v>#DIV/0!</v>
      </c>
    </row>
    <row r="3170" spans="1:10" ht="12.75" customHeight="1" x14ac:dyDescent="0.25">
      <c r="A3170" s="101"/>
      <c r="D3170" s="81" t="s">
        <v>23</v>
      </c>
      <c r="E3170" s="81">
        <f>E3168-E3169</f>
        <v>0</v>
      </c>
      <c r="F3170" s="81"/>
      <c r="G3170" s="82">
        <f>G3168-G3169</f>
        <v>0</v>
      </c>
      <c r="H3170" s="82">
        <f>H3168-H3169</f>
        <v>0</v>
      </c>
      <c r="I3170" s="82" t="e">
        <f>I3168-I3169</f>
        <v>#DIV/0!</v>
      </c>
      <c r="J3170" s="105" t="e">
        <f>J3168-J3169</f>
        <v>#DIV/0!</v>
      </c>
    </row>
    <row r="3171" spans="1:10" ht="12.75" customHeight="1" x14ac:dyDescent="0.25">
      <c r="A3171" s="101"/>
      <c r="D3171" s="81"/>
      <c r="E3171" s="81"/>
      <c r="F3171" s="81"/>
      <c r="G3171" s="82"/>
      <c r="H3171" s="83">
        <f>G3170+H3170</f>
        <v>0</v>
      </c>
      <c r="I3171" s="83"/>
      <c r="J3171" s="103"/>
    </row>
    <row r="3172" spans="1:10" ht="12.75" customHeight="1" x14ac:dyDescent="0.25">
      <c r="A3172" s="101"/>
      <c r="B3172" s="79"/>
      <c r="D3172" s="81"/>
      <c r="E3172" s="81"/>
      <c r="F3172" s="81"/>
      <c r="G3172" s="82"/>
      <c r="H3172" s="83"/>
      <c r="I3172" s="83"/>
      <c r="J3172" s="103"/>
    </row>
    <row r="3173" spans="1:10" ht="12.75" customHeight="1" x14ac:dyDescent="0.25">
      <c r="A3173" s="101">
        <v>7</v>
      </c>
      <c r="B3173" s="84" t="s">
        <v>20</v>
      </c>
      <c r="C3173" s="84" t="s">
        <v>21</v>
      </c>
      <c r="D3173" s="85" t="s">
        <v>22</v>
      </c>
      <c r="E3173" s="85" t="s">
        <v>23</v>
      </c>
      <c r="F3173" s="85"/>
      <c r="G3173" s="86" t="s">
        <v>24</v>
      </c>
      <c r="H3173" s="87" t="s">
        <v>25</v>
      </c>
      <c r="I3173" s="87" t="s">
        <v>26</v>
      </c>
      <c r="J3173" s="102"/>
    </row>
    <row r="3174" spans="1:10" ht="12.75" customHeight="1" x14ac:dyDescent="0.25">
      <c r="A3174" s="101"/>
      <c r="B3174" s="80">
        <f>Invoice!B4462</f>
        <v>0</v>
      </c>
      <c r="C3174" s="88">
        <f>Invoice!E4462</f>
        <v>0</v>
      </c>
      <c r="D3174" s="89">
        <f>Invoice!H4462</f>
        <v>0</v>
      </c>
      <c r="E3174" s="81">
        <f t="shared" si="180"/>
        <v>0</v>
      </c>
      <c r="F3174" s="81"/>
      <c r="G3174" s="82">
        <f t="shared" si="181"/>
        <v>0</v>
      </c>
      <c r="H3174" s="83">
        <f t="shared" si="182"/>
        <v>0</v>
      </c>
      <c r="I3174" s="83" t="e">
        <f t="shared" si="183"/>
        <v>#DIV/0!</v>
      </c>
      <c r="J3174" s="103" t="e">
        <f t="shared" si="184"/>
        <v>#DIV/0!</v>
      </c>
    </row>
    <row r="3175" spans="1:10" ht="12.75" customHeight="1" x14ac:dyDescent="0.25">
      <c r="A3175" s="101"/>
      <c r="D3175" s="81"/>
      <c r="E3175" s="81">
        <f>(E3174*Invoice!I4462)+((E3174-(E3174*Invoice!I4462))*Invoice!J4462)</f>
        <v>0</v>
      </c>
      <c r="F3175" s="81"/>
      <c r="G3175" s="90">
        <f>E3175/1.11</f>
        <v>0</v>
      </c>
      <c r="H3175" s="91">
        <f>G3175*11%</f>
        <v>0</v>
      </c>
      <c r="I3175" s="91" t="e">
        <f>G3175/B3174</f>
        <v>#DIV/0!</v>
      </c>
      <c r="J3175" s="104" t="e">
        <f>H3175/B3174</f>
        <v>#DIV/0!</v>
      </c>
    </row>
    <row r="3176" spans="1:10" ht="12.75" customHeight="1" x14ac:dyDescent="0.25">
      <c r="A3176" s="101"/>
      <c r="D3176" s="81" t="s">
        <v>23</v>
      </c>
      <c r="E3176" s="81">
        <f>E3174-E3175</f>
        <v>0</v>
      </c>
      <c r="F3176" s="81"/>
      <c r="G3176" s="82">
        <f>G3174-G3175</f>
        <v>0</v>
      </c>
      <c r="H3176" s="82">
        <f>H3174-H3175</f>
        <v>0</v>
      </c>
      <c r="I3176" s="82" t="e">
        <f>I3174-I3175</f>
        <v>#DIV/0!</v>
      </c>
      <c r="J3176" s="105" t="e">
        <f>J3174-J3175</f>
        <v>#DIV/0!</v>
      </c>
    </row>
    <row r="3177" spans="1:10" ht="12.75" customHeight="1" x14ac:dyDescent="0.25">
      <c r="A3177" s="101"/>
      <c r="D3177" s="81"/>
      <c r="E3177" s="81"/>
      <c r="F3177" s="81"/>
      <c r="G3177" s="82"/>
      <c r="H3177" s="83">
        <f>G3176+H3176</f>
        <v>0</v>
      </c>
      <c r="I3177" s="83"/>
      <c r="J3177" s="103"/>
    </row>
    <row r="3178" spans="1:10" ht="12.75" customHeight="1" x14ac:dyDescent="0.25">
      <c r="A3178" s="101"/>
      <c r="B3178" s="79"/>
      <c r="D3178" s="81"/>
      <c r="E3178" s="81"/>
      <c r="F3178" s="81"/>
      <c r="G3178" s="82"/>
      <c r="H3178" s="83"/>
      <c r="I3178" s="83"/>
      <c r="J3178" s="103"/>
    </row>
    <row r="3179" spans="1:10" ht="12.75" customHeight="1" x14ac:dyDescent="0.25">
      <c r="A3179" s="101">
        <v>8</v>
      </c>
      <c r="B3179" s="84" t="s">
        <v>20</v>
      </c>
      <c r="C3179" s="84" t="s">
        <v>21</v>
      </c>
      <c r="D3179" s="85" t="s">
        <v>22</v>
      </c>
      <c r="E3179" s="85" t="s">
        <v>23</v>
      </c>
      <c r="F3179" s="85"/>
      <c r="G3179" s="86" t="s">
        <v>24</v>
      </c>
      <c r="H3179" s="87" t="s">
        <v>25</v>
      </c>
      <c r="I3179" s="87" t="s">
        <v>26</v>
      </c>
      <c r="J3179" s="102"/>
    </row>
    <row r="3180" spans="1:10" ht="12.75" customHeight="1" x14ac:dyDescent="0.25">
      <c r="A3180" s="101"/>
      <c r="B3180" s="80">
        <f>Invoice!B4463</f>
        <v>0</v>
      </c>
      <c r="C3180" s="88">
        <f>Invoice!E4463</f>
        <v>0</v>
      </c>
      <c r="D3180" s="89">
        <f>Invoice!H4463</f>
        <v>0</v>
      </c>
      <c r="E3180" s="81">
        <f t="shared" si="180"/>
        <v>0</v>
      </c>
      <c r="F3180" s="81"/>
      <c r="G3180" s="82">
        <f t="shared" si="181"/>
        <v>0</v>
      </c>
      <c r="H3180" s="83">
        <f t="shared" si="182"/>
        <v>0</v>
      </c>
      <c r="I3180" s="83" t="e">
        <f t="shared" si="183"/>
        <v>#DIV/0!</v>
      </c>
      <c r="J3180" s="103" t="e">
        <f t="shared" si="184"/>
        <v>#DIV/0!</v>
      </c>
    </row>
    <row r="3181" spans="1:10" ht="12.75" customHeight="1" x14ac:dyDescent="0.25">
      <c r="A3181" s="101"/>
      <c r="D3181" s="81"/>
      <c r="E3181" s="81">
        <f>(E3180*Invoice!I4463)+((E3180-(E3180*Invoice!I4463))*Invoice!J4463)</f>
        <v>0</v>
      </c>
      <c r="F3181" s="81"/>
      <c r="G3181" s="90">
        <f>E3181/1.11</f>
        <v>0</v>
      </c>
      <c r="H3181" s="91">
        <f>G3181*11%</f>
        <v>0</v>
      </c>
      <c r="I3181" s="91" t="e">
        <f>G3181/B3180</f>
        <v>#DIV/0!</v>
      </c>
      <c r="J3181" s="104" t="e">
        <f>H3181/B3180</f>
        <v>#DIV/0!</v>
      </c>
    </row>
    <row r="3182" spans="1:10" ht="12.75" customHeight="1" x14ac:dyDescent="0.25">
      <c r="A3182" s="101"/>
      <c r="D3182" s="81" t="s">
        <v>23</v>
      </c>
      <c r="E3182" s="81">
        <f>E3180-E3181</f>
        <v>0</v>
      </c>
      <c r="F3182" s="81"/>
      <c r="G3182" s="82">
        <f>G3180-G3181</f>
        <v>0</v>
      </c>
      <c r="H3182" s="82">
        <f>H3180-H3181</f>
        <v>0</v>
      </c>
      <c r="I3182" s="82" t="e">
        <f>I3180-I3181</f>
        <v>#DIV/0!</v>
      </c>
      <c r="J3182" s="105" t="e">
        <f>J3180-J3181</f>
        <v>#DIV/0!</v>
      </c>
    </row>
    <row r="3183" spans="1:10" ht="12.75" customHeight="1" x14ac:dyDescent="0.25">
      <c r="A3183" s="101"/>
      <c r="D3183" s="81"/>
      <c r="E3183" s="81"/>
      <c r="F3183" s="81"/>
      <c r="G3183" s="82"/>
      <c r="H3183" s="83">
        <f>G3182+H3182</f>
        <v>0</v>
      </c>
      <c r="I3183" s="83"/>
      <c r="J3183" s="103"/>
    </row>
    <row r="3184" spans="1:10" ht="12.75" customHeight="1" x14ac:dyDescent="0.25">
      <c r="A3184" s="101"/>
      <c r="B3184" s="79"/>
      <c r="D3184" s="81"/>
      <c r="E3184" s="81"/>
      <c r="F3184" s="81"/>
      <c r="G3184" s="82"/>
      <c r="H3184" s="83"/>
      <c r="I3184" s="83"/>
      <c r="J3184" s="103"/>
    </row>
    <row r="3185" spans="1:10" ht="12.75" customHeight="1" x14ac:dyDescent="0.25">
      <c r="A3185" s="101">
        <v>9</v>
      </c>
      <c r="B3185" s="84" t="s">
        <v>20</v>
      </c>
      <c r="C3185" s="84" t="s">
        <v>21</v>
      </c>
      <c r="D3185" s="85" t="s">
        <v>22</v>
      </c>
      <c r="E3185" s="85" t="s">
        <v>23</v>
      </c>
      <c r="F3185" s="85"/>
      <c r="G3185" s="86" t="s">
        <v>24</v>
      </c>
      <c r="H3185" s="87" t="s">
        <v>25</v>
      </c>
      <c r="I3185" s="87" t="s">
        <v>26</v>
      </c>
      <c r="J3185" s="102"/>
    </row>
    <row r="3186" spans="1:10" ht="12.75" customHeight="1" x14ac:dyDescent="0.25">
      <c r="A3186" s="101"/>
      <c r="B3186" s="80">
        <f>Invoice!B4464</f>
        <v>0</v>
      </c>
      <c r="C3186" s="88">
        <f>Invoice!E4464</f>
        <v>0</v>
      </c>
      <c r="D3186" s="89">
        <f>Invoice!H4464</f>
        <v>0</v>
      </c>
      <c r="E3186" s="81">
        <f t="shared" si="180"/>
        <v>0</v>
      </c>
      <c r="F3186" s="81"/>
      <c r="G3186" s="82">
        <f t="shared" si="181"/>
        <v>0</v>
      </c>
      <c r="H3186" s="83">
        <f t="shared" si="182"/>
        <v>0</v>
      </c>
      <c r="I3186" s="83" t="e">
        <f t="shared" si="183"/>
        <v>#DIV/0!</v>
      </c>
      <c r="J3186" s="103" t="e">
        <f t="shared" si="184"/>
        <v>#DIV/0!</v>
      </c>
    </row>
    <row r="3187" spans="1:10" ht="12.75" customHeight="1" x14ac:dyDescent="0.25">
      <c r="A3187" s="101"/>
      <c r="D3187" s="81"/>
      <c r="E3187" s="81">
        <f>(E3186*Invoice!I4464)+((E3186-(E3186*Invoice!I4464))*Invoice!J4464)</f>
        <v>0</v>
      </c>
      <c r="F3187" s="81"/>
      <c r="G3187" s="90">
        <f>E3187/1.11</f>
        <v>0</v>
      </c>
      <c r="H3187" s="91">
        <f>G3187*11%</f>
        <v>0</v>
      </c>
      <c r="I3187" s="91" t="e">
        <f>G3187/B3186</f>
        <v>#DIV/0!</v>
      </c>
      <c r="J3187" s="104" t="e">
        <f>H3187/B3186</f>
        <v>#DIV/0!</v>
      </c>
    </row>
    <row r="3188" spans="1:10" ht="12.75" customHeight="1" x14ac:dyDescent="0.25">
      <c r="A3188" s="101"/>
      <c r="D3188" s="81" t="s">
        <v>23</v>
      </c>
      <c r="E3188" s="81">
        <f>E3186-E3187</f>
        <v>0</v>
      </c>
      <c r="F3188" s="81"/>
      <c r="G3188" s="82">
        <f>G3186-G3187</f>
        <v>0</v>
      </c>
      <c r="H3188" s="82">
        <f>H3186-H3187</f>
        <v>0</v>
      </c>
      <c r="I3188" s="82" t="e">
        <f>I3186-I3187</f>
        <v>#DIV/0!</v>
      </c>
      <c r="J3188" s="105" t="e">
        <f>J3186-J3187</f>
        <v>#DIV/0!</v>
      </c>
    </row>
    <row r="3189" spans="1:10" ht="12.75" customHeight="1" x14ac:dyDescent="0.25">
      <c r="A3189" s="101"/>
      <c r="D3189" s="81"/>
      <c r="E3189" s="81"/>
      <c r="F3189" s="81"/>
      <c r="G3189" s="82"/>
      <c r="H3189" s="83">
        <f>G3188+H3188</f>
        <v>0</v>
      </c>
      <c r="I3189" s="83"/>
      <c r="J3189" s="103"/>
    </row>
    <row r="3190" spans="1:10" ht="12.75" customHeight="1" x14ac:dyDescent="0.25">
      <c r="A3190" s="101"/>
      <c r="B3190" s="79"/>
      <c r="D3190" s="81"/>
      <c r="E3190" s="81"/>
      <c r="F3190" s="81"/>
      <c r="G3190" s="82"/>
      <c r="H3190" s="83"/>
      <c r="I3190" s="83"/>
      <c r="J3190" s="103"/>
    </row>
    <row r="3191" spans="1:10" ht="12.75" customHeight="1" x14ac:dyDescent="0.25">
      <c r="A3191" s="101">
        <v>10</v>
      </c>
      <c r="B3191" s="84" t="s">
        <v>20</v>
      </c>
      <c r="C3191" s="84" t="s">
        <v>21</v>
      </c>
      <c r="D3191" s="85" t="s">
        <v>22</v>
      </c>
      <c r="E3191" s="85" t="s">
        <v>23</v>
      </c>
      <c r="F3191" s="85"/>
      <c r="G3191" s="86" t="s">
        <v>24</v>
      </c>
      <c r="H3191" s="87" t="s">
        <v>25</v>
      </c>
      <c r="I3191" s="87" t="s">
        <v>26</v>
      </c>
      <c r="J3191" s="102"/>
    </row>
    <row r="3192" spans="1:10" ht="12.75" customHeight="1" x14ac:dyDescent="0.25">
      <c r="A3192" s="101"/>
      <c r="B3192" s="80">
        <f>Invoice!B4465</f>
        <v>0</v>
      </c>
      <c r="C3192" s="88">
        <f>Invoice!E4465</f>
        <v>0</v>
      </c>
      <c r="D3192" s="89">
        <f>Invoice!H4465</f>
        <v>0</v>
      </c>
      <c r="E3192" s="81">
        <f t="shared" si="180"/>
        <v>0</v>
      </c>
      <c r="F3192" s="81"/>
      <c r="G3192" s="82">
        <f t="shared" si="181"/>
        <v>0</v>
      </c>
      <c r="H3192" s="83">
        <f t="shared" si="182"/>
        <v>0</v>
      </c>
      <c r="I3192" s="83" t="e">
        <f t="shared" si="183"/>
        <v>#DIV/0!</v>
      </c>
      <c r="J3192" s="103" t="e">
        <f t="shared" si="184"/>
        <v>#DIV/0!</v>
      </c>
    </row>
    <row r="3193" spans="1:10" ht="12.75" customHeight="1" x14ac:dyDescent="0.25">
      <c r="A3193" s="101"/>
      <c r="D3193" s="81"/>
      <c r="E3193" s="81">
        <f>(E3192*Invoice!I4465)+((E3192-(E3192*Invoice!I4465))*Invoice!J4465)</f>
        <v>0</v>
      </c>
      <c r="F3193" s="81"/>
      <c r="G3193" s="90">
        <f>E3193/1.11</f>
        <v>0</v>
      </c>
      <c r="H3193" s="91">
        <f>G3193*11%</f>
        <v>0</v>
      </c>
      <c r="I3193" s="91" t="e">
        <f>G3193/B3192</f>
        <v>#DIV/0!</v>
      </c>
      <c r="J3193" s="104" t="e">
        <f>H3193/B3192</f>
        <v>#DIV/0!</v>
      </c>
    </row>
    <row r="3194" spans="1:10" ht="12.75" customHeight="1" x14ac:dyDescent="0.25">
      <c r="A3194" s="101"/>
      <c r="D3194" s="81" t="s">
        <v>23</v>
      </c>
      <c r="E3194" s="81">
        <f>E3192-E3193</f>
        <v>0</v>
      </c>
      <c r="F3194" s="81"/>
      <c r="G3194" s="82">
        <f>G3192-G3193</f>
        <v>0</v>
      </c>
      <c r="H3194" s="82">
        <f>H3192-H3193</f>
        <v>0</v>
      </c>
      <c r="I3194" s="82" t="e">
        <f>I3192-I3193</f>
        <v>#DIV/0!</v>
      </c>
      <c r="J3194" s="105" t="e">
        <f>J3192-J3193</f>
        <v>#DIV/0!</v>
      </c>
    </row>
    <row r="3195" spans="1:10" ht="12.75" customHeight="1" x14ac:dyDescent="0.25">
      <c r="A3195" s="101"/>
      <c r="D3195" s="81"/>
      <c r="E3195" s="81"/>
      <c r="F3195" s="81"/>
      <c r="G3195" s="82"/>
      <c r="H3195" s="83">
        <f>G3194+H3194</f>
        <v>0</v>
      </c>
      <c r="I3195" s="83"/>
      <c r="J3195" s="103"/>
    </row>
    <row r="3196" spans="1:10" ht="12.75" customHeight="1" x14ac:dyDescent="0.25">
      <c r="A3196" s="101"/>
      <c r="B3196" s="79"/>
      <c r="D3196" s="81"/>
      <c r="E3196" s="81"/>
      <c r="F3196" s="81"/>
      <c r="G3196" s="82"/>
      <c r="H3196" s="83"/>
      <c r="I3196" s="83"/>
      <c r="J3196" s="103"/>
    </row>
    <row r="3197" spans="1:10" ht="12.75" customHeight="1" x14ac:dyDescent="0.25">
      <c r="A3197" s="101">
        <v>11</v>
      </c>
      <c r="B3197" s="84" t="s">
        <v>20</v>
      </c>
      <c r="C3197" s="84" t="s">
        <v>21</v>
      </c>
      <c r="D3197" s="85" t="s">
        <v>22</v>
      </c>
      <c r="E3197" s="85" t="s">
        <v>23</v>
      </c>
      <c r="F3197" s="85"/>
      <c r="G3197" s="86" t="s">
        <v>24</v>
      </c>
      <c r="H3197" s="87" t="s">
        <v>25</v>
      </c>
      <c r="I3197" s="87" t="s">
        <v>26</v>
      </c>
      <c r="J3197" s="102"/>
    </row>
    <row r="3198" spans="1:10" ht="12.75" customHeight="1" x14ac:dyDescent="0.25">
      <c r="A3198" s="101"/>
      <c r="B3198" s="80">
        <f>Invoice!B4466</f>
        <v>0</v>
      </c>
      <c r="C3198" s="88">
        <f>Invoice!E4466</f>
        <v>0</v>
      </c>
      <c r="D3198" s="89">
        <f>Invoice!H4466</f>
        <v>0</v>
      </c>
      <c r="E3198" s="81">
        <f t="shared" si="180"/>
        <v>0</v>
      </c>
      <c r="F3198" s="81"/>
      <c r="G3198" s="82">
        <f t="shared" si="181"/>
        <v>0</v>
      </c>
      <c r="H3198" s="83">
        <f t="shared" si="182"/>
        <v>0</v>
      </c>
      <c r="I3198" s="83" t="e">
        <f t="shared" si="183"/>
        <v>#DIV/0!</v>
      </c>
      <c r="J3198" s="103" t="e">
        <f t="shared" si="184"/>
        <v>#DIV/0!</v>
      </c>
    </row>
    <row r="3199" spans="1:10" ht="12.75" customHeight="1" x14ac:dyDescent="0.25">
      <c r="A3199" s="101"/>
      <c r="D3199" s="81"/>
      <c r="E3199" s="81">
        <f>(E3198*Invoice!I4466)+((E3198-(E3198*Invoice!I4466))*Invoice!J4466)</f>
        <v>0</v>
      </c>
      <c r="F3199" s="81"/>
      <c r="G3199" s="90">
        <f>E3199/1.11</f>
        <v>0</v>
      </c>
      <c r="H3199" s="91">
        <f>G3199*11%</f>
        <v>0</v>
      </c>
      <c r="I3199" s="91" t="e">
        <f>G3199/B3198</f>
        <v>#DIV/0!</v>
      </c>
      <c r="J3199" s="104" t="e">
        <f>H3199/B3198</f>
        <v>#DIV/0!</v>
      </c>
    </row>
    <row r="3200" spans="1:10" ht="12.75" customHeight="1" x14ac:dyDescent="0.25">
      <c r="A3200" s="101"/>
      <c r="D3200" s="81" t="s">
        <v>23</v>
      </c>
      <c r="E3200" s="81">
        <f>E3198-E3199</f>
        <v>0</v>
      </c>
      <c r="F3200" s="81"/>
      <c r="G3200" s="82">
        <f>G3198-G3199</f>
        <v>0</v>
      </c>
      <c r="H3200" s="82">
        <f>H3198-H3199</f>
        <v>0</v>
      </c>
      <c r="I3200" s="82" t="e">
        <f>I3198-I3199</f>
        <v>#DIV/0!</v>
      </c>
      <c r="J3200" s="105" t="e">
        <f>J3198-J3199</f>
        <v>#DIV/0!</v>
      </c>
    </row>
    <row r="3201" spans="1:10" ht="12.75" customHeight="1" x14ac:dyDescent="0.25">
      <c r="A3201" s="101"/>
      <c r="D3201" s="81"/>
      <c r="E3201" s="81"/>
      <c r="F3201" s="81"/>
      <c r="G3201" s="82"/>
      <c r="H3201" s="83">
        <f>G3200+H3200</f>
        <v>0</v>
      </c>
      <c r="I3201" s="83"/>
      <c r="J3201" s="103"/>
    </row>
    <row r="3202" spans="1:10" ht="12.75" customHeight="1" x14ac:dyDescent="0.25">
      <c r="A3202" s="101"/>
      <c r="B3202" s="79"/>
      <c r="D3202" s="81"/>
      <c r="E3202" s="81"/>
      <c r="F3202" s="81"/>
      <c r="G3202" s="82"/>
      <c r="H3202" s="83"/>
      <c r="I3202" s="83"/>
      <c r="J3202" s="103"/>
    </row>
    <row r="3203" spans="1:10" ht="12.75" customHeight="1" x14ac:dyDescent="0.25">
      <c r="A3203" s="101">
        <v>12</v>
      </c>
      <c r="B3203" s="84" t="s">
        <v>20</v>
      </c>
      <c r="C3203" s="84" t="s">
        <v>21</v>
      </c>
      <c r="D3203" s="85" t="s">
        <v>22</v>
      </c>
      <c r="E3203" s="85" t="s">
        <v>23</v>
      </c>
      <c r="F3203" s="85"/>
      <c r="G3203" s="86" t="s">
        <v>24</v>
      </c>
      <c r="H3203" s="87" t="s">
        <v>25</v>
      </c>
      <c r="I3203" s="87" t="s">
        <v>26</v>
      </c>
      <c r="J3203" s="102"/>
    </row>
    <row r="3204" spans="1:10" ht="12.75" customHeight="1" x14ac:dyDescent="0.25">
      <c r="A3204" s="101"/>
      <c r="B3204" s="80">
        <f>Invoice!B4467</f>
        <v>0</v>
      </c>
      <c r="C3204" s="88">
        <f>Invoice!E4467</f>
        <v>0</v>
      </c>
      <c r="D3204" s="89">
        <f>Invoice!H4467</f>
        <v>0</v>
      </c>
      <c r="E3204" s="81">
        <f t="shared" si="180"/>
        <v>0</v>
      </c>
      <c r="F3204" s="81"/>
      <c r="G3204" s="82">
        <f t="shared" si="181"/>
        <v>0</v>
      </c>
      <c r="H3204" s="83">
        <f t="shared" si="182"/>
        <v>0</v>
      </c>
      <c r="I3204" s="83" t="e">
        <f t="shared" si="183"/>
        <v>#DIV/0!</v>
      </c>
      <c r="J3204" s="103" t="e">
        <f t="shared" si="184"/>
        <v>#DIV/0!</v>
      </c>
    </row>
    <row r="3205" spans="1:10" ht="12.75" customHeight="1" x14ac:dyDescent="0.25">
      <c r="A3205" s="101"/>
      <c r="D3205" s="81"/>
      <c r="E3205" s="81">
        <f>(E3204*Invoice!I4467)+((E3204-(E3204*Invoice!I4467))*Invoice!J4467)</f>
        <v>0</v>
      </c>
      <c r="F3205" s="81"/>
      <c r="G3205" s="90">
        <f>E3205/1.11</f>
        <v>0</v>
      </c>
      <c r="H3205" s="91">
        <f>G3205*11%</f>
        <v>0</v>
      </c>
      <c r="I3205" s="91" t="e">
        <f>G3205/B3204</f>
        <v>#DIV/0!</v>
      </c>
      <c r="J3205" s="104" t="e">
        <f>H3205/B3204</f>
        <v>#DIV/0!</v>
      </c>
    </row>
    <row r="3206" spans="1:10" ht="12.75" customHeight="1" x14ac:dyDescent="0.25">
      <c r="A3206" s="101"/>
      <c r="D3206" s="81" t="s">
        <v>23</v>
      </c>
      <c r="E3206" s="81">
        <f>E3204-E3205</f>
        <v>0</v>
      </c>
      <c r="F3206" s="81"/>
      <c r="G3206" s="82">
        <f>G3204-G3205</f>
        <v>0</v>
      </c>
      <c r="H3206" s="82">
        <f>H3204-H3205</f>
        <v>0</v>
      </c>
      <c r="I3206" s="82" t="e">
        <f>I3204-I3205</f>
        <v>#DIV/0!</v>
      </c>
      <c r="J3206" s="105" t="e">
        <f>J3204-J3205</f>
        <v>#DIV/0!</v>
      </c>
    </row>
    <row r="3207" spans="1:10" ht="12.75" customHeight="1" x14ac:dyDescent="0.25">
      <c r="A3207" s="101"/>
      <c r="D3207" s="81"/>
      <c r="E3207" s="81"/>
      <c r="F3207" s="81"/>
      <c r="G3207" s="82"/>
      <c r="H3207" s="83">
        <f>G3206+H3206</f>
        <v>0</v>
      </c>
      <c r="I3207" s="83"/>
      <c r="J3207" s="103"/>
    </row>
    <row r="3208" spans="1:10" ht="12.75" customHeight="1" x14ac:dyDescent="0.25">
      <c r="A3208" s="101"/>
      <c r="B3208" s="79"/>
      <c r="D3208" s="81"/>
      <c r="E3208" s="81"/>
      <c r="F3208" s="81"/>
      <c r="G3208" s="82"/>
      <c r="H3208" s="83"/>
      <c r="I3208" s="83"/>
      <c r="J3208" s="103"/>
    </row>
    <row r="3209" spans="1:10" ht="12.75" customHeight="1" x14ac:dyDescent="0.25">
      <c r="A3209" s="101">
        <v>13</v>
      </c>
      <c r="B3209" s="84" t="s">
        <v>20</v>
      </c>
      <c r="C3209" s="84" t="s">
        <v>21</v>
      </c>
      <c r="D3209" s="85" t="s">
        <v>22</v>
      </c>
      <c r="E3209" s="85" t="s">
        <v>23</v>
      </c>
      <c r="F3209" s="85"/>
      <c r="G3209" s="86" t="s">
        <v>24</v>
      </c>
      <c r="H3209" s="87" t="s">
        <v>25</v>
      </c>
      <c r="I3209" s="87" t="s">
        <v>26</v>
      </c>
      <c r="J3209" s="102"/>
    </row>
    <row r="3210" spans="1:10" ht="12.75" customHeight="1" x14ac:dyDescent="0.25">
      <c r="A3210" s="101"/>
      <c r="B3210" s="80">
        <f>Invoice!B4468</f>
        <v>0</v>
      </c>
      <c r="C3210" s="88">
        <f>Invoice!E4468</f>
        <v>0</v>
      </c>
      <c r="D3210" s="89">
        <f>Invoice!H4468</f>
        <v>0</v>
      </c>
      <c r="E3210" s="81">
        <f t="shared" si="180"/>
        <v>0</v>
      </c>
      <c r="F3210" s="81"/>
      <c r="G3210" s="82">
        <f t="shared" si="181"/>
        <v>0</v>
      </c>
      <c r="H3210" s="83">
        <f t="shared" si="182"/>
        <v>0</v>
      </c>
      <c r="I3210" s="83" t="e">
        <f t="shared" si="183"/>
        <v>#DIV/0!</v>
      </c>
      <c r="J3210" s="103" t="e">
        <f t="shared" si="184"/>
        <v>#DIV/0!</v>
      </c>
    </row>
    <row r="3211" spans="1:10" ht="12.75" customHeight="1" x14ac:dyDescent="0.25">
      <c r="A3211" s="101"/>
      <c r="D3211" s="81"/>
      <c r="E3211" s="81">
        <f>(E3210*Invoice!I4468)+((E3210-(E3210*Invoice!I4468))*Invoice!J4468)</f>
        <v>0</v>
      </c>
      <c r="F3211" s="81"/>
      <c r="G3211" s="90">
        <f>E3211/1.11</f>
        <v>0</v>
      </c>
      <c r="H3211" s="91">
        <f>G3211*11%</f>
        <v>0</v>
      </c>
      <c r="I3211" s="91" t="e">
        <f>G3211/B3210</f>
        <v>#DIV/0!</v>
      </c>
      <c r="J3211" s="104" t="e">
        <f>H3211/B3210</f>
        <v>#DIV/0!</v>
      </c>
    </row>
    <row r="3212" spans="1:10" ht="12.75" customHeight="1" x14ac:dyDescent="0.25">
      <c r="A3212" s="101"/>
      <c r="D3212" s="81" t="s">
        <v>23</v>
      </c>
      <c r="E3212" s="81">
        <f>E3210-E3211</f>
        <v>0</v>
      </c>
      <c r="F3212" s="81"/>
      <c r="G3212" s="82">
        <f>G3210-G3211</f>
        <v>0</v>
      </c>
      <c r="H3212" s="82">
        <f>H3210-H3211</f>
        <v>0</v>
      </c>
      <c r="I3212" s="82" t="e">
        <f>I3210-I3211</f>
        <v>#DIV/0!</v>
      </c>
      <c r="J3212" s="105" t="e">
        <f>J3210-J3211</f>
        <v>#DIV/0!</v>
      </c>
    </row>
    <row r="3213" spans="1:10" ht="12.75" customHeight="1" x14ac:dyDescent="0.25">
      <c r="A3213" s="101"/>
      <c r="D3213" s="81"/>
      <c r="E3213" s="81"/>
      <c r="F3213" s="81"/>
      <c r="G3213" s="82"/>
      <c r="H3213" s="83">
        <f>G3212+H3212</f>
        <v>0</v>
      </c>
      <c r="I3213" s="83"/>
      <c r="J3213" s="103"/>
    </row>
    <row r="3214" spans="1:10" ht="12.75" customHeight="1" x14ac:dyDescent="0.25">
      <c r="A3214" s="101"/>
      <c r="B3214" s="79"/>
      <c r="D3214" s="81"/>
      <c r="E3214" s="81"/>
      <c r="F3214" s="81"/>
      <c r="G3214" s="82"/>
      <c r="H3214" s="83"/>
      <c r="I3214" s="83"/>
      <c r="J3214" s="103"/>
    </row>
    <row r="3215" spans="1:10" ht="12.75" customHeight="1" x14ac:dyDescent="0.25">
      <c r="A3215" s="101">
        <v>14</v>
      </c>
      <c r="B3215" s="84" t="s">
        <v>20</v>
      </c>
      <c r="C3215" s="84" t="s">
        <v>21</v>
      </c>
      <c r="D3215" s="85" t="s">
        <v>22</v>
      </c>
      <c r="E3215" s="85" t="s">
        <v>23</v>
      </c>
      <c r="F3215" s="85"/>
      <c r="G3215" s="86" t="s">
        <v>24</v>
      </c>
      <c r="H3215" s="87" t="s">
        <v>25</v>
      </c>
      <c r="I3215" s="87" t="s">
        <v>26</v>
      </c>
      <c r="J3215" s="102"/>
    </row>
    <row r="3216" spans="1:10" ht="12.75" customHeight="1" x14ac:dyDescent="0.25">
      <c r="A3216" s="101"/>
      <c r="B3216" s="80">
        <f>Invoice!B4469</f>
        <v>0</v>
      </c>
      <c r="C3216" s="88">
        <f>Invoice!E4469</f>
        <v>0</v>
      </c>
      <c r="D3216" s="89">
        <f>Invoice!H4469</f>
        <v>0</v>
      </c>
      <c r="E3216" s="81">
        <f t="shared" si="180"/>
        <v>0</v>
      </c>
      <c r="F3216" s="81"/>
      <c r="G3216" s="82">
        <f t="shared" si="181"/>
        <v>0</v>
      </c>
      <c r="H3216" s="83">
        <f t="shared" si="182"/>
        <v>0</v>
      </c>
      <c r="I3216" s="83" t="e">
        <f t="shared" si="183"/>
        <v>#DIV/0!</v>
      </c>
      <c r="J3216" s="103" t="e">
        <f t="shared" si="184"/>
        <v>#DIV/0!</v>
      </c>
    </row>
    <row r="3217" spans="1:10" ht="12.75" customHeight="1" x14ac:dyDescent="0.25">
      <c r="A3217" s="101"/>
      <c r="D3217" s="81"/>
      <c r="E3217" s="81">
        <f>(E3216*Invoice!I4469)+((E3216-(E3216*Invoice!I4469))*Invoice!J4469)</f>
        <v>0</v>
      </c>
      <c r="F3217" s="81"/>
      <c r="G3217" s="90">
        <f>E3217/1.11</f>
        <v>0</v>
      </c>
      <c r="H3217" s="91">
        <f>G3217*11%</f>
        <v>0</v>
      </c>
      <c r="I3217" s="91" t="e">
        <f>G3217/B3216</f>
        <v>#DIV/0!</v>
      </c>
      <c r="J3217" s="104" t="e">
        <f>H3217/B3216</f>
        <v>#DIV/0!</v>
      </c>
    </row>
    <row r="3218" spans="1:10" ht="12.75" customHeight="1" x14ac:dyDescent="0.25">
      <c r="A3218" s="101"/>
      <c r="D3218" s="81" t="s">
        <v>23</v>
      </c>
      <c r="E3218" s="81">
        <f>E3216-E3217</f>
        <v>0</v>
      </c>
      <c r="F3218" s="81"/>
      <c r="G3218" s="82">
        <f>G3216-G3217</f>
        <v>0</v>
      </c>
      <c r="H3218" s="82">
        <f>H3216-H3217</f>
        <v>0</v>
      </c>
      <c r="I3218" s="82" t="e">
        <f>I3216-I3217</f>
        <v>#DIV/0!</v>
      </c>
      <c r="J3218" s="105" t="e">
        <f>J3216-J3217</f>
        <v>#DIV/0!</v>
      </c>
    </row>
    <row r="3219" spans="1:10" ht="12.75" customHeight="1" x14ac:dyDescent="0.25">
      <c r="A3219" s="101"/>
      <c r="D3219" s="81"/>
      <c r="E3219" s="81"/>
      <c r="F3219" s="81"/>
      <c r="G3219" s="82"/>
      <c r="H3219" s="83">
        <f>G3218+H3218</f>
        <v>0</v>
      </c>
      <c r="I3219" s="83"/>
      <c r="J3219" s="103"/>
    </row>
    <row r="3220" spans="1:10" ht="12.75" customHeight="1" x14ac:dyDescent="0.25">
      <c r="A3220" s="101"/>
      <c r="B3220" s="79"/>
      <c r="D3220" s="81"/>
      <c r="E3220" s="81"/>
      <c r="F3220" s="81"/>
      <c r="G3220" s="82"/>
      <c r="H3220" s="83"/>
      <c r="I3220" s="83"/>
      <c r="J3220" s="103"/>
    </row>
    <row r="3221" spans="1:10" ht="12.75" customHeight="1" x14ac:dyDescent="0.25">
      <c r="A3221" s="101">
        <v>15</v>
      </c>
      <c r="B3221" s="84" t="s">
        <v>20</v>
      </c>
      <c r="C3221" s="84" t="s">
        <v>21</v>
      </c>
      <c r="D3221" s="85" t="s">
        <v>22</v>
      </c>
      <c r="E3221" s="85" t="s">
        <v>23</v>
      </c>
      <c r="F3221" s="85"/>
      <c r="G3221" s="86" t="s">
        <v>24</v>
      </c>
      <c r="H3221" s="87" t="s">
        <v>25</v>
      </c>
      <c r="I3221" s="87" t="s">
        <v>26</v>
      </c>
      <c r="J3221" s="102"/>
    </row>
    <row r="3222" spans="1:10" ht="12.75" customHeight="1" x14ac:dyDescent="0.25">
      <c r="A3222" s="101"/>
      <c r="B3222" s="80">
        <f>Invoice!B4470</f>
        <v>0</v>
      </c>
      <c r="C3222" s="88">
        <f>Invoice!E4470</f>
        <v>0</v>
      </c>
      <c r="D3222" s="89">
        <f>Invoice!H4470</f>
        <v>0</v>
      </c>
      <c r="E3222" s="81">
        <f t="shared" si="180"/>
        <v>0</v>
      </c>
      <c r="F3222" s="81"/>
      <c r="G3222" s="82">
        <f t="shared" si="181"/>
        <v>0</v>
      </c>
      <c r="H3222" s="83">
        <f t="shared" si="182"/>
        <v>0</v>
      </c>
      <c r="I3222" s="83" t="e">
        <f t="shared" si="183"/>
        <v>#DIV/0!</v>
      </c>
      <c r="J3222" s="103" t="e">
        <f t="shared" si="184"/>
        <v>#DIV/0!</v>
      </c>
    </row>
    <row r="3223" spans="1:10" ht="12.75" customHeight="1" x14ac:dyDescent="0.25">
      <c r="A3223" s="101"/>
      <c r="D3223" s="81"/>
      <c r="E3223" s="81">
        <f>(E3222*Invoice!I4470)+((E3222-(E3222*Invoice!I4470))*Invoice!J4470)</f>
        <v>0</v>
      </c>
      <c r="F3223" s="81"/>
      <c r="G3223" s="90">
        <f>E3223/1.11</f>
        <v>0</v>
      </c>
      <c r="H3223" s="91">
        <f>G3223*11%</f>
        <v>0</v>
      </c>
      <c r="I3223" s="91" t="e">
        <f>G3223/B3222</f>
        <v>#DIV/0!</v>
      </c>
      <c r="J3223" s="104" t="e">
        <f>H3223/B3222</f>
        <v>#DIV/0!</v>
      </c>
    </row>
    <row r="3224" spans="1:10" ht="12.75" customHeight="1" x14ac:dyDescent="0.25">
      <c r="A3224" s="101"/>
      <c r="D3224" s="81" t="s">
        <v>23</v>
      </c>
      <c r="E3224" s="81">
        <f>E3222-E3223</f>
        <v>0</v>
      </c>
      <c r="F3224" s="81"/>
      <c r="G3224" s="82">
        <f>G3222-G3223</f>
        <v>0</v>
      </c>
      <c r="H3224" s="82">
        <f>H3222-H3223</f>
        <v>0</v>
      </c>
      <c r="I3224" s="82" t="e">
        <f>I3222-I3223</f>
        <v>#DIV/0!</v>
      </c>
      <c r="J3224" s="105" t="e">
        <f>J3222-J3223</f>
        <v>#DIV/0!</v>
      </c>
    </row>
    <row r="3225" spans="1:10" ht="12.75" customHeight="1" x14ac:dyDescent="0.25">
      <c r="A3225" s="101"/>
      <c r="D3225" s="81"/>
      <c r="E3225" s="81"/>
      <c r="F3225" s="81"/>
      <c r="G3225" s="82"/>
      <c r="H3225" s="83">
        <f>G3224+H3224</f>
        <v>0</v>
      </c>
      <c r="I3225" s="83"/>
      <c r="J3225" s="103"/>
    </row>
    <row r="3226" spans="1:10" ht="12.75" customHeight="1" x14ac:dyDescent="0.25">
      <c r="A3226" s="101"/>
      <c r="B3226" s="79"/>
      <c r="D3226" s="81"/>
      <c r="E3226" s="81"/>
      <c r="F3226" s="81"/>
      <c r="G3226" s="82"/>
      <c r="H3226" s="83"/>
      <c r="I3226" s="83"/>
      <c r="J3226" s="103"/>
    </row>
    <row r="3227" spans="1:10" ht="12.75" customHeight="1" x14ac:dyDescent="0.25">
      <c r="A3227" s="101">
        <v>16</v>
      </c>
      <c r="B3227" s="84" t="s">
        <v>20</v>
      </c>
      <c r="C3227" s="84" t="s">
        <v>21</v>
      </c>
      <c r="D3227" s="85" t="s">
        <v>22</v>
      </c>
      <c r="E3227" s="85" t="s">
        <v>23</v>
      </c>
      <c r="F3227" s="85"/>
      <c r="G3227" s="86" t="s">
        <v>24</v>
      </c>
      <c r="H3227" s="87" t="s">
        <v>25</v>
      </c>
      <c r="I3227" s="87" t="s">
        <v>26</v>
      </c>
      <c r="J3227" s="102"/>
    </row>
    <row r="3228" spans="1:10" ht="12.75" customHeight="1" x14ac:dyDescent="0.25">
      <c r="A3228" s="101"/>
      <c r="B3228" s="80">
        <f>Invoice!B4471</f>
        <v>0</v>
      </c>
      <c r="C3228" s="88">
        <f>Invoice!E4471</f>
        <v>0</v>
      </c>
      <c r="D3228" s="89">
        <f>Invoice!H4471</f>
        <v>0</v>
      </c>
      <c r="E3228" s="81">
        <f t="shared" si="180"/>
        <v>0</v>
      </c>
      <c r="F3228" s="81"/>
      <c r="G3228" s="82">
        <f t="shared" si="181"/>
        <v>0</v>
      </c>
      <c r="H3228" s="83">
        <f t="shared" si="182"/>
        <v>0</v>
      </c>
      <c r="I3228" s="83" t="e">
        <f t="shared" si="183"/>
        <v>#DIV/0!</v>
      </c>
      <c r="J3228" s="103" t="e">
        <f t="shared" si="184"/>
        <v>#DIV/0!</v>
      </c>
    </row>
    <row r="3229" spans="1:10" ht="12.75" customHeight="1" x14ac:dyDescent="0.25">
      <c r="A3229" s="101"/>
      <c r="D3229" s="81"/>
      <c r="E3229" s="81">
        <f>(E3228*Invoice!I4471)+((E3228-(E3228*Invoice!I4471))*Invoice!J4471)</f>
        <v>0</v>
      </c>
      <c r="F3229" s="81"/>
      <c r="G3229" s="90">
        <f>E3229/1.11</f>
        <v>0</v>
      </c>
      <c r="H3229" s="91">
        <f>G3229*11%</f>
        <v>0</v>
      </c>
      <c r="I3229" s="91" t="e">
        <f>G3229/B3228</f>
        <v>#DIV/0!</v>
      </c>
      <c r="J3229" s="104" t="e">
        <f>H3229/B3228</f>
        <v>#DIV/0!</v>
      </c>
    </row>
    <row r="3230" spans="1:10" ht="12.75" customHeight="1" x14ac:dyDescent="0.25">
      <c r="A3230" s="101"/>
      <c r="D3230" s="81" t="s">
        <v>23</v>
      </c>
      <c r="E3230" s="81">
        <f>E3228-E3229</f>
        <v>0</v>
      </c>
      <c r="F3230" s="81"/>
      <c r="G3230" s="82">
        <f>G3228-G3229</f>
        <v>0</v>
      </c>
      <c r="H3230" s="82">
        <f>H3228-H3229</f>
        <v>0</v>
      </c>
      <c r="I3230" s="82" t="e">
        <f>I3228-I3229</f>
        <v>#DIV/0!</v>
      </c>
      <c r="J3230" s="105" t="e">
        <f>J3228-J3229</f>
        <v>#DIV/0!</v>
      </c>
    </row>
    <row r="3231" spans="1:10" ht="12.75" customHeight="1" x14ac:dyDescent="0.25">
      <c r="A3231" s="101"/>
      <c r="D3231" s="81"/>
      <c r="E3231" s="81"/>
      <c r="F3231" s="81"/>
      <c r="G3231" s="82"/>
      <c r="H3231" s="83">
        <f>G3230+H3230</f>
        <v>0</v>
      </c>
      <c r="I3231" s="83"/>
      <c r="J3231" s="103"/>
    </row>
    <row r="3232" spans="1:10" ht="12.75" customHeight="1" x14ac:dyDescent="0.25">
      <c r="A3232" s="101"/>
      <c r="C3232" s="88"/>
      <c r="D3232" s="89"/>
      <c r="E3232" s="81"/>
      <c r="F3232" s="81"/>
      <c r="G3232" s="82"/>
      <c r="H3232" s="83"/>
      <c r="I3232" s="83"/>
      <c r="J3232" s="103"/>
    </row>
    <row r="3233" spans="1:10" ht="12.75" customHeight="1" x14ac:dyDescent="0.25">
      <c r="A3233" s="106"/>
      <c r="B3233" s="107"/>
      <c r="C3233" s="107"/>
      <c r="D3233" s="107"/>
      <c r="E3233" s="107"/>
      <c r="F3233" s="107"/>
      <c r="G3233" s="108">
        <f>G3140+G3146+G3152+G3158+G3164+G3170+G3176+G3182+G3188+G3194+G3200+G3206+G3212+G3218+G3224+G3230</f>
        <v>0</v>
      </c>
      <c r="H3233" s="108">
        <f>H3140+H3146+H3152+H3158+H3164+H3170+H3176+H3182+H3188+H3194+H3200+H3206+H3212+H3218+H3224+H3230</f>
        <v>0</v>
      </c>
      <c r="I3233" s="107"/>
      <c r="J3233" s="109">
        <f>H3141+H3147+H3153+H3159+H3165+H3171+H3177+H3183+H3189+H3195+H3201+H3207+H3213+H3219+H3225+H3231</f>
        <v>0</v>
      </c>
    </row>
    <row r="3235" spans="1:10" ht="12.75" customHeight="1" x14ac:dyDescent="0.25">
      <c r="A3235" s="94" t="s">
        <v>1</v>
      </c>
      <c r="B3235" s="95">
        <f>Invoice!E4562</f>
        <v>23050041</v>
      </c>
      <c r="C3235" s="96"/>
      <c r="D3235" s="97"/>
      <c r="E3235" s="97"/>
      <c r="F3235" s="97"/>
      <c r="G3235" s="98"/>
      <c r="H3235" s="99"/>
      <c r="I3235" s="99"/>
      <c r="J3235" s="100"/>
    </row>
    <row r="3236" spans="1:10" ht="12.75" customHeight="1" x14ac:dyDescent="0.25">
      <c r="A3236" s="101">
        <v>1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Invoice!B4570</f>
        <v>0</v>
      </c>
      <c r="C3237" s="88">
        <f>Invoice!E4570</f>
        <v>0</v>
      </c>
      <c r="D3237" s="89">
        <f>Invoice!H4570</f>
        <v>0</v>
      </c>
      <c r="E3237" s="81">
        <f>D3237*B3237</f>
        <v>0</v>
      </c>
      <c r="F3237" s="81"/>
      <c r="G3237" s="82">
        <f>E3237/1.11</f>
        <v>0</v>
      </c>
      <c r="H3237" s="83">
        <f>G3237*11%</f>
        <v>0</v>
      </c>
      <c r="I3237" s="83" t="e">
        <f>G3237/B3237</f>
        <v>#DIV/0!</v>
      </c>
      <c r="J3237" s="103" t="e">
        <f>H3237/B3237</f>
        <v>#DIV/0!</v>
      </c>
    </row>
    <row r="3238" spans="1:10" ht="12.75" customHeight="1" x14ac:dyDescent="0.25">
      <c r="A3238" s="101"/>
      <c r="D3238" s="81"/>
      <c r="E3238" s="81">
        <f>(E3237*Invoice!I4570)+((E3237-(E3237*Invoice!I4570))*Invoice!J4570)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2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Invoice!B4571</f>
        <v>0</v>
      </c>
      <c r="C3243" s="88">
        <f>Invoice!E4571</f>
        <v>0</v>
      </c>
      <c r="D3243" s="89">
        <f>Invoice!H4571</f>
        <v>0</v>
      </c>
      <c r="E3243" s="81">
        <f t="shared" ref="E3243:E3327" si="185">D3243*B3243</f>
        <v>0</v>
      </c>
      <c r="F3243" s="81"/>
      <c r="G3243" s="82">
        <f t="shared" ref="G3243:G3327" si="186">E3243/1.11</f>
        <v>0</v>
      </c>
      <c r="H3243" s="83">
        <f t="shared" ref="H3243:H3327" si="187">G3243*11%</f>
        <v>0</v>
      </c>
      <c r="I3243" s="83" t="e">
        <f t="shared" ref="I3243:I3327" si="188">G3243/B3243</f>
        <v>#DIV/0!</v>
      </c>
      <c r="J3243" s="103" t="e">
        <f t="shared" ref="J3243:J3327" si="189">H3243/B3243</f>
        <v>#DIV/0!</v>
      </c>
    </row>
    <row r="3244" spans="1:10" ht="12.75" customHeight="1" x14ac:dyDescent="0.25">
      <c r="A3244" s="101"/>
      <c r="D3244" s="81"/>
      <c r="E3244" s="81">
        <f>(E3243*Invoice!I4571)+((E3243-(E3243*Invoice!I4571))*Invoice!J4571)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3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Invoice!B4572</f>
        <v>0</v>
      </c>
      <c r="C3249" s="88">
        <f>Invoice!E4572</f>
        <v>0</v>
      </c>
      <c r="D3249" s="89">
        <f>Invoice!H4572</f>
        <v>0</v>
      </c>
      <c r="E3249" s="81">
        <f t="shared" si="185"/>
        <v>0</v>
      </c>
      <c r="F3249" s="81"/>
      <c r="G3249" s="82">
        <f t="shared" si="186"/>
        <v>0</v>
      </c>
      <c r="H3249" s="83">
        <f t="shared" si="187"/>
        <v>0</v>
      </c>
      <c r="I3249" s="83" t="e">
        <f t="shared" si="188"/>
        <v>#DIV/0!</v>
      </c>
      <c r="J3249" s="103" t="e">
        <f t="shared" si="189"/>
        <v>#DIV/0!</v>
      </c>
    </row>
    <row r="3250" spans="1:10" ht="12.75" customHeight="1" x14ac:dyDescent="0.25">
      <c r="A3250" s="101"/>
      <c r="D3250" s="81"/>
      <c r="E3250" s="81">
        <f>(E3249*Invoice!I4572)+((E3249-(E3249*Invoice!I4572))*Invoice!J4572)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4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Invoice!B4573</f>
        <v>0</v>
      </c>
      <c r="C3255" s="88">
        <f>Invoice!E4573</f>
        <v>0</v>
      </c>
      <c r="D3255" s="89">
        <f>Invoice!H4573</f>
        <v>0</v>
      </c>
      <c r="E3255" s="81">
        <f t="shared" si="185"/>
        <v>0</v>
      </c>
      <c r="F3255" s="81"/>
      <c r="G3255" s="82">
        <f t="shared" si="186"/>
        <v>0</v>
      </c>
      <c r="H3255" s="83">
        <f t="shared" si="187"/>
        <v>0</v>
      </c>
      <c r="I3255" s="83" t="e">
        <f t="shared" si="188"/>
        <v>#DIV/0!</v>
      </c>
      <c r="J3255" s="103" t="e">
        <f t="shared" si="189"/>
        <v>#DIV/0!</v>
      </c>
    </row>
    <row r="3256" spans="1:10" ht="12.75" customHeight="1" x14ac:dyDescent="0.25">
      <c r="A3256" s="101"/>
      <c r="D3256" s="81"/>
      <c r="E3256" s="81">
        <f>(E3255*Invoice!I4573)+((E3255-(E3255*Invoice!I4573))*Invoice!J4573)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5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Invoice!B4574</f>
        <v>0</v>
      </c>
      <c r="C3261" s="88">
        <f>Invoice!E4574</f>
        <v>0</v>
      </c>
      <c r="D3261" s="89">
        <f>Invoice!H4574</f>
        <v>0</v>
      </c>
      <c r="E3261" s="81">
        <f t="shared" si="185"/>
        <v>0</v>
      </c>
      <c r="F3261" s="81"/>
      <c r="G3261" s="82">
        <f t="shared" si="186"/>
        <v>0</v>
      </c>
      <c r="H3261" s="83">
        <f t="shared" si="187"/>
        <v>0</v>
      </c>
      <c r="I3261" s="83" t="e">
        <f t="shared" si="188"/>
        <v>#DIV/0!</v>
      </c>
      <c r="J3261" s="103" t="e">
        <f t="shared" si="189"/>
        <v>#DIV/0!</v>
      </c>
    </row>
    <row r="3262" spans="1:10" ht="12.75" customHeight="1" x14ac:dyDescent="0.25">
      <c r="A3262" s="101"/>
      <c r="D3262" s="81"/>
      <c r="E3262" s="81">
        <f>(E3261*Invoice!I4574)+((E3261-(E3261*Invoice!I4574))*Invoice!J4574)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B3265" s="79"/>
      <c r="D3265" s="81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1">
        <v>6</v>
      </c>
      <c r="B3266" s="84" t="s">
        <v>20</v>
      </c>
      <c r="C3266" s="84" t="s">
        <v>21</v>
      </c>
      <c r="D3266" s="85" t="s">
        <v>22</v>
      </c>
      <c r="E3266" s="85" t="s">
        <v>23</v>
      </c>
      <c r="F3266" s="85"/>
      <c r="G3266" s="86" t="s">
        <v>24</v>
      </c>
      <c r="H3266" s="87" t="s">
        <v>25</v>
      </c>
      <c r="I3266" s="87" t="s">
        <v>26</v>
      </c>
      <c r="J3266" s="102"/>
    </row>
    <row r="3267" spans="1:10" ht="12.75" customHeight="1" x14ac:dyDescent="0.25">
      <c r="A3267" s="101"/>
      <c r="B3267" s="80">
        <f>Invoice!B4575</f>
        <v>0</v>
      </c>
      <c r="C3267" s="88">
        <f>Invoice!E4575</f>
        <v>0</v>
      </c>
      <c r="D3267" s="89">
        <f>Invoice!H4575</f>
        <v>0</v>
      </c>
      <c r="E3267" s="81">
        <f t="shared" si="185"/>
        <v>0</v>
      </c>
      <c r="F3267" s="81"/>
      <c r="G3267" s="82">
        <f t="shared" si="186"/>
        <v>0</v>
      </c>
      <c r="H3267" s="83">
        <f t="shared" si="187"/>
        <v>0</v>
      </c>
      <c r="I3267" s="83" t="e">
        <f t="shared" si="188"/>
        <v>#DIV/0!</v>
      </c>
      <c r="J3267" s="103" t="e">
        <f t="shared" si="189"/>
        <v>#DIV/0!</v>
      </c>
    </row>
    <row r="3268" spans="1:10" ht="12.75" customHeight="1" x14ac:dyDescent="0.25">
      <c r="A3268" s="101"/>
      <c r="D3268" s="81"/>
      <c r="E3268" s="81">
        <f>(E3267*Invoice!I4575)+((E3267-(E3267*Invoice!I4575))*Invoice!J4575)</f>
        <v>0</v>
      </c>
      <c r="F3268" s="81"/>
      <c r="G3268" s="90">
        <f>E3268/1.11</f>
        <v>0</v>
      </c>
      <c r="H3268" s="91">
        <f>G3268*11%</f>
        <v>0</v>
      </c>
      <c r="I3268" s="91" t="e">
        <f>G3268/B3267</f>
        <v>#DIV/0!</v>
      </c>
      <c r="J3268" s="104" t="e">
        <f>H3268/B3267</f>
        <v>#DIV/0!</v>
      </c>
    </row>
    <row r="3269" spans="1:10" ht="12.75" customHeight="1" x14ac:dyDescent="0.25">
      <c r="A3269" s="101"/>
      <c r="D3269" s="81" t="s">
        <v>23</v>
      </c>
      <c r="E3269" s="81">
        <f>E3267-E3268</f>
        <v>0</v>
      </c>
      <c r="F3269" s="81"/>
      <c r="G3269" s="82">
        <f>G3267-G3268</f>
        <v>0</v>
      </c>
      <c r="H3269" s="82">
        <f>H3267-H3268</f>
        <v>0</v>
      </c>
      <c r="I3269" s="82" t="e">
        <f>I3267-I3268</f>
        <v>#DIV/0!</v>
      </c>
      <c r="J3269" s="105" t="e">
        <f>J3267-J3268</f>
        <v>#DIV/0!</v>
      </c>
    </row>
    <row r="3270" spans="1:10" ht="12.75" customHeight="1" x14ac:dyDescent="0.25">
      <c r="A3270" s="101"/>
      <c r="D3270" s="81"/>
      <c r="E3270" s="81"/>
      <c r="F3270" s="81"/>
      <c r="G3270" s="82"/>
      <c r="H3270" s="83">
        <f>G3269+H3269</f>
        <v>0</v>
      </c>
      <c r="I3270" s="83"/>
      <c r="J3270" s="103"/>
    </row>
    <row r="3271" spans="1:10" ht="12.75" customHeight="1" x14ac:dyDescent="0.25">
      <c r="A3271" s="101"/>
      <c r="B3271" s="79"/>
      <c r="D3271" s="81"/>
      <c r="E3271" s="81"/>
      <c r="F3271" s="81"/>
      <c r="G3271" s="82"/>
      <c r="H3271" s="83"/>
      <c r="I3271" s="83"/>
      <c r="J3271" s="103"/>
    </row>
    <row r="3272" spans="1:10" ht="12.75" customHeight="1" x14ac:dyDescent="0.25">
      <c r="A3272" s="101">
        <v>7</v>
      </c>
      <c r="B3272" s="84" t="s">
        <v>20</v>
      </c>
      <c r="C3272" s="84" t="s">
        <v>21</v>
      </c>
      <c r="D3272" s="85" t="s">
        <v>22</v>
      </c>
      <c r="E3272" s="85" t="s">
        <v>23</v>
      </c>
      <c r="F3272" s="85"/>
      <c r="G3272" s="86" t="s">
        <v>24</v>
      </c>
      <c r="H3272" s="87" t="s">
        <v>25</v>
      </c>
      <c r="I3272" s="87" t="s">
        <v>26</v>
      </c>
      <c r="J3272" s="102"/>
    </row>
    <row r="3273" spans="1:10" ht="12.75" customHeight="1" x14ac:dyDescent="0.25">
      <c r="A3273" s="101"/>
      <c r="B3273" s="80">
        <f>Invoice!B4576</f>
        <v>0</v>
      </c>
      <c r="C3273" s="88">
        <f>Invoice!E4576</f>
        <v>0</v>
      </c>
      <c r="D3273" s="89">
        <f>Invoice!H4576</f>
        <v>0</v>
      </c>
      <c r="E3273" s="81">
        <f t="shared" si="185"/>
        <v>0</v>
      </c>
      <c r="F3273" s="81"/>
      <c r="G3273" s="82">
        <f t="shared" si="186"/>
        <v>0</v>
      </c>
      <c r="H3273" s="83">
        <f t="shared" si="187"/>
        <v>0</v>
      </c>
      <c r="I3273" s="83" t="e">
        <f t="shared" si="188"/>
        <v>#DIV/0!</v>
      </c>
      <c r="J3273" s="103" t="e">
        <f t="shared" si="189"/>
        <v>#DIV/0!</v>
      </c>
    </row>
    <row r="3274" spans="1:10" ht="12.75" customHeight="1" x14ac:dyDescent="0.25">
      <c r="A3274" s="101"/>
      <c r="D3274" s="81"/>
      <c r="E3274" s="81">
        <f>(E3273*Invoice!I4576)+((E3273-(E3273*Invoice!I4576))*Invoice!J4576)</f>
        <v>0</v>
      </c>
      <c r="F3274" s="81"/>
      <c r="G3274" s="90">
        <f>E3274/1.11</f>
        <v>0</v>
      </c>
      <c r="H3274" s="91">
        <f>G3274*11%</f>
        <v>0</v>
      </c>
      <c r="I3274" s="91" t="e">
        <f>G3274/B3273</f>
        <v>#DIV/0!</v>
      </c>
      <c r="J3274" s="104" t="e">
        <f>H3274/B3273</f>
        <v>#DIV/0!</v>
      </c>
    </row>
    <row r="3275" spans="1:10" ht="12.75" customHeight="1" x14ac:dyDescent="0.25">
      <c r="A3275" s="101"/>
      <c r="D3275" s="81" t="s">
        <v>23</v>
      </c>
      <c r="E3275" s="81">
        <f>E3273-E3274</f>
        <v>0</v>
      </c>
      <c r="F3275" s="81"/>
      <c r="G3275" s="82">
        <f>G3273-G3274</f>
        <v>0</v>
      </c>
      <c r="H3275" s="82">
        <f>H3273-H3274</f>
        <v>0</v>
      </c>
      <c r="I3275" s="82" t="e">
        <f>I3273-I3274</f>
        <v>#DIV/0!</v>
      </c>
      <c r="J3275" s="105" t="e">
        <f>J3273-J3274</f>
        <v>#DIV/0!</v>
      </c>
    </row>
    <row r="3276" spans="1:10" ht="12.75" customHeight="1" x14ac:dyDescent="0.25">
      <c r="A3276" s="101"/>
      <c r="D3276" s="81"/>
      <c r="E3276" s="81"/>
      <c r="F3276" s="81"/>
      <c r="G3276" s="82"/>
      <c r="H3276" s="83">
        <f>G3275+H3275</f>
        <v>0</v>
      </c>
      <c r="I3276" s="83"/>
      <c r="J3276" s="103"/>
    </row>
    <row r="3277" spans="1:10" ht="12.75" customHeight="1" x14ac:dyDescent="0.25">
      <c r="A3277" s="101"/>
      <c r="B3277" s="79"/>
      <c r="D3277" s="81"/>
      <c r="E3277" s="81"/>
      <c r="F3277" s="81"/>
      <c r="G3277" s="82"/>
      <c r="H3277" s="83"/>
      <c r="I3277" s="83"/>
      <c r="J3277" s="103"/>
    </row>
    <row r="3278" spans="1:10" ht="12.75" customHeight="1" x14ac:dyDescent="0.25">
      <c r="A3278" s="101">
        <v>8</v>
      </c>
      <c r="B3278" s="84" t="s">
        <v>20</v>
      </c>
      <c r="C3278" s="84" t="s">
        <v>21</v>
      </c>
      <c r="D3278" s="85" t="s">
        <v>22</v>
      </c>
      <c r="E3278" s="85" t="s">
        <v>23</v>
      </c>
      <c r="F3278" s="85"/>
      <c r="G3278" s="86" t="s">
        <v>24</v>
      </c>
      <c r="H3278" s="87" t="s">
        <v>25</v>
      </c>
      <c r="I3278" s="87" t="s">
        <v>26</v>
      </c>
      <c r="J3278" s="102"/>
    </row>
    <row r="3279" spans="1:10" ht="12.75" customHeight="1" x14ac:dyDescent="0.25">
      <c r="A3279" s="101"/>
      <c r="B3279" s="80">
        <f>Invoice!B4577</f>
        <v>0</v>
      </c>
      <c r="C3279" s="88">
        <f>Invoice!E4577</f>
        <v>0</v>
      </c>
      <c r="D3279" s="89">
        <f>Invoice!H4577</f>
        <v>0</v>
      </c>
      <c r="E3279" s="81">
        <f t="shared" si="185"/>
        <v>0</v>
      </c>
      <c r="F3279" s="81"/>
      <c r="G3279" s="82">
        <f t="shared" si="186"/>
        <v>0</v>
      </c>
      <c r="H3279" s="83">
        <f t="shared" si="187"/>
        <v>0</v>
      </c>
      <c r="I3279" s="83" t="e">
        <f t="shared" si="188"/>
        <v>#DIV/0!</v>
      </c>
      <c r="J3279" s="103" t="e">
        <f t="shared" si="189"/>
        <v>#DIV/0!</v>
      </c>
    </row>
    <row r="3280" spans="1:10" ht="12.75" customHeight="1" x14ac:dyDescent="0.25">
      <c r="A3280" s="101"/>
      <c r="D3280" s="81"/>
      <c r="E3280" s="81">
        <f>(E3279*Invoice!I4577)+((E3279-(E3279*Invoice!I4577))*Invoice!J4577)</f>
        <v>0</v>
      </c>
      <c r="F3280" s="81"/>
      <c r="G3280" s="90">
        <f>E3280/1.11</f>
        <v>0</v>
      </c>
      <c r="H3280" s="91">
        <f>G3280*11%</f>
        <v>0</v>
      </c>
      <c r="I3280" s="91" t="e">
        <f>G3280/B3279</f>
        <v>#DIV/0!</v>
      </c>
      <c r="J3280" s="104" t="e">
        <f>H3280/B3279</f>
        <v>#DIV/0!</v>
      </c>
    </row>
    <row r="3281" spans="1:10" ht="12.75" customHeight="1" x14ac:dyDescent="0.25">
      <c r="A3281" s="101"/>
      <c r="D3281" s="81" t="s">
        <v>23</v>
      </c>
      <c r="E3281" s="81">
        <f>E3279-E3280</f>
        <v>0</v>
      </c>
      <c r="F3281" s="81"/>
      <c r="G3281" s="82">
        <f>G3279-G3280</f>
        <v>0</v>
      </c>
      <c r="H3281" s="82">
        <f>H3279-H3280</f>
        <v>0</v>
      </c>
      <c r="I3281" s="82" t="e">
        <f>I3279-I3280</f>
        <v>#DIV/0!</v>
      </c>
      <c r="J3281" s="105" t="e">
        <f>J3279-J3280</f>
        <v>#DIV/0!</v>
      </c>
    </row>
    <row r="3282" spans="1:10" ht="12.75" customHeight="1" x14ac:dyDescent="0.25">
      <c r="A3282" s="101"/>
      <c r="D3282" s="81"/>
      <c r="E3282" s="81"/>
      <c r="F3282" s="81"/>
      <c r="G3282" s="82"/>
      <c r="H3282" s="83">
        <f>G3281+H3281</f>
        <v>0</v>
      </c>
      <c r="I3282" s="83"/>
      <c r="J3282" s="103"/>
    </row>
    <row r="3283" spans="1:10" ht="12.75" customHeight="1" x14ac:dyDescent="0.25">
      <c r="A3283" s="101"/>
      <c r="B3283" s="79"/>
      <c r="D3283" s="81"/>
      <c r="E3283" s="81"/>
      <c r="F3283" s="81"/>
      <c r="G3283" s="82"/>
      <c r="H3283" s="83"/>
      <c r="I3283" s="83"/>
      <c r="J3283" s="103"/>
    </row>
    <row r="3284" spans="1:10" ht="12.75" customHeight="1" x14ac:dyDescent="0.25">
      <c r="A3284" s="101">
        <v>9</v>
      </c>
      <c r="B3284" s="84" t="s">
        <v>20</v>
      </c>
      <c r="C3284" s="84" t="s">
        <v>21</v>
      </c>
      <c r="D3284" s="85" t="s">
        <v>22</v>
      </c>
      <c r="E3284" s="85" t="s">
        <v>23</v>
      </c>
      <c r="F3284" s="85"/>
      <c r="G3284" s="86" t="s">
        <v>24</v>
      </c>
      <c r="H3284" s="87" t="s">
        <v>25</v>
      </c>
      <c r="I3284" s="87" t="s">
        <v>26</v>
      </c>
      <c r="J3284" s="102"/>
    </row>
    <row r="3285" spans="1:10" ht="12.75" customHeight="1" x14ac:dyDescent="0.25">
      <c r="A3285" s="101"/>
      <c r="B3285" s="80">
        <f>Invoice!B4578</f>
        <v>0</v>
      </c>
      <c r="C3285" s="88">
        <f>Invoice!E4578</f>
        <v>0</v>
      </c>
      <c r="D3285" s="89">
        <f>Invoice!H4578</f>
        <v>0</v>
      </c>
      <c r="E3285" s="81">
        <f t="shared" si="185"/>
        <v>0</v>
      </c>
      <c r="F3285" s="81"/>
      <c r="G3285" s="82">
        <f t="shared" si="186"/>
        <v>0</v>
      </c>
      <c r="H3285" s="83">
        <f t="shared" si="187"/>
        <v>0</v>
      </c>
      <c r="I3285" s="83" t="e">
        <f t="shared" si="188"/>
        <v>#DIV/0!</v>
      </c>
      <c r="J3285" s="103" t="e">
        <f t="shared" si="189"/>
        <v>#DIV/0!</v>
      </c>
    </row>
    <row r="3286" spans="1:10" ht="12.75" customHeight="1" x14ac:dyDescent="0.25">
      <c r="A3286" s="101"/>
      <c r="D3286" s="81"/>
      <c r="E3286" s="81">
        <f>(E3285*Invoice!I4578)+((E3285-(E3285*Invoice!I4578))*Invoice!J4578)</f>
        <v>0</v>
      </c>
      <c r="F3286" s="81"/>
      <c r="G3286" s="90">
        <f>E3286/1.11</f>
        <v>0</v>
      </c>
      <c r="H3286" s="91">
        <f>G3286*11%</f>
        <v>0</v>
      </c>
      <c r="I3286" s="91" t="e">
        <f>G3286/B3285</f>
        <v>#DIV/0!</v>
      </c>
      <c r="J3286" s="104" t="e">
        <f>H3286/B3285</f>
        <v>#DIV/0!</v>
      </c>
    </row>
    <row r="3287" spans="1:10" ht="12.75" customHeight="1" x14ac:dyDescent="0.25">
      <c r="A3287" s="101"/>
      <c r="D3287" s="81" t="s">
        <v>23</v>
      </c>
      <c r="E3287" s="81">
        <f>E3285-E3286</f>
        <v>0</v>
      </c>
      <c r="F3287" s="81"/>
      <c r="G3287" s="82">
        <f>G3285-G3286</f>
        <v>0</v>
      </c>
      <c r="H3287" s="82">
        <f>H3285-H3286</f>
        <v>0</v>
      </c>
      <c r="I3287" s="82" t="e">
        <f>I3285-I3286</f>
        <v>#DIV/0!</v>
      </c>
      <c r="J3287" s="105" t="e">
        <f>J3285-J3286</f>
        <v>#DIV/0!</v>
      </c>
    </row>
    <row r="3288" spans="1:10" ht="12.75" customHeight="1" x14ac:dyDescent="0.25">
      <c r="A3288" s="101"/>
      <c r="D3288" s="81"/>
      <c r="E3288" s="81"/>
      <c r="F3288" s="81"/>
      <c r="G3288" s="82"/>
      <c r="H3288" s="83">
        <f>G3287+H3287</f>
        <v>0</v>
      </c>
      <c r="I3288" s="83"/>
      <c r="J3288" s="103"/>
    </row>
    <row r="3289" spans="1:10" ht="12.75" customHeight="1" x14ac:dyDescent="0.25">
      <c r="A3289" s="101"/>
      <c r="B3289" s="79"/>
      <c r="D3289" s="81"/>
      <c r="E3289" s="81"/>
      <c r="F3289" s="81"/>
      <c r="G3289" s="82"/>
      <c r="H3289" s="83"/>
      <c r="I3289" s="83"/>
      <c r="J3289" s="103"/>
    </row>
    <row r="3290" spans="1:10" ht="12.75" customHeight="1" x14ac:dyDescent="0.25">
      <c r="A3290" s="101">
        <v>10</v>
      </c>
      <c r="B3290" s="84" t="s">
        <v>20</v>
      </c>
      <c r="C3290" s="84" t="s">
        <v>21</v>
      </c>
      <c r="D3290" s="85" t="s">
        <v>22</v>
      </c>
      <c r="E3290" s="85" t="s">
        <v>23</v>
      </c>
      <c r="F3290" s="85"/>
      <c r="G3290" s="86" t="s">
        <v>24</v>
      </c>
      <c r="H3290" s="87" t="s">
        <v>25</v>
      </c>
      <c r="I3290" s="87" t="s">
        <v>26</v>
      </c>
      <c r="J3290" s="102"/>
    </row>
    <row r="3291" spans="1:10" ht="12.75" customHeight="1" x14ac:dyDescent="0.25">
      <c r="A3291" s="101"/>
      <c r="B3291" s="80">
        <f>Invoice!B4579</f>
        <v>0</v>
      </c>
      <c r="C3291" s="88">
        <f>Invoice!E4579</f>
        <v>0</v>
      </c>
      <c r="D3291" s="89">
        <f>Invoice!H4579</f>
        <v>0</v>
      </c>
      <c r="E3291" s="81">
        <f t="shared" si="185"/>
        <v>0</v>
      </c>
      <c r="F3291" s="81"/>
      <c r="G3291" s="82">
        <f t="shared" si="186"/>
        <v>0</v>
      </c>
      <c r="H3291" s="83">
        <f t="shared" si="187"/>
        <v>0</v>
      </c>
      <c r="I3291" s="83" t="e">
        <f t="shared" si="188"/>
        <v>#DIV/0!</v>
      </c>
      <c r="J3291" s="103" t="e">
        <f t="shared" si="189"/>
        <v>#DIV/0!</v>
      </c>
    </row>
    <row r="3292" spans="1:10" ht="12.75" customHeight="1" x14ac:dyDescent="0.25">
      <c r="A3292" s="101"/>
      <c r="D3292" s="81"/>
      <c r="E3292" s="81">
        <f>(E3291*Invoice!I4579)+((E3291-(E3291*Invoice!I4579))*Invoice!J4579)</f>
        <v>0</v>
      </c>
      <c r="F3292" s="81"/>
      <c r="G3292" s="90">
        <f>E3292/1.11</f>
        <v>0</v>
      </c>
      <c r="H3292" s="91">
        <f>G3292*11%</f>
        <v>0</v>
      </c>
      <c r="I3292" s="91" t="e">
        <f>G3292/B3291</f>
        <v>#DIV/0!</v>
      </c>
      <c r="J3292" s="104" t="e">
        <f>H3292/B3291</f>
        <v>#DIV/0!</v>
      </c>
    </row>
    <row r="3293" spans="1:10" ht="12.75" customHeight="1" x14ac:dyDescent="0.25">
      <c r="A3293" s="101"/>
      <c r="D3293" s="81" t="s">
        <v>23</v>
      </c>
      <c r="E3293" s="81">
        <f>E3291-E3292</f>
        <v>0</v>
      </c>
      <c r="F3293" s="81"/>
      <c r="G3293" s="82">
        <f>G3291-G3292</f>
        <v>0</v>
      </c>
      <c r="H3293" s="82">
        <f>H3291-H3292</f>
        <v>0</v>
      </c>
      <c r="I3293" s="82" t="e">
        <f>I3291-I3292</f>
        <v>#DIV/0!</v>
      </c>
      <c r="J3293" s="105" t="e">
        <f>J3291-J3292</f>
        <v>#DIV/0!</v>
      </c>
    </row>
    <row r="3294" spans="1:10" ht="12.75" customHeight="1" x14ac:dyDescent="0.25">
      <c r="A3294" s="101"/>
      <c r="D3294" s="81"/>
      <c r="E3294" s="81"/>
      <c r="F3294" s="81"/>
      <c r="G3294" s="82"/>
      <c r="H3294" s="83">
        <f>G3293+H3293</f>
        <v>0</v>
      </c>
      <c r="I3294" s="83"/>
      <c r="J3294" s="103"/>
    </row>
    <row r="3295" spans="1:10" ht="12.75" customHeight="1" x14ac:dyDescent="0.25">
      <c r="A3295" s="101"/>
      <c r="B3295" s="79"/>
      <c r="D3295" s="81"/>
      <c r="E3295" s="81"/>
      <c r="F3295" s="81"/>
      <c r="G3295" s="82"/>
      <c r="H3295" s="83"/>
      <c r="I3295" s="83"/>
      <c r="J3295" s="103"/>
    </row>
    <row r="3296" spans="1:10" ht="12.75" customHeight="1" x14ac:dyDescent="0.25">
      <c r="A3296" s="101">
        <v>11</v>
      </c>
      <c r="B3296" s="84" t="s">
        <v>20</v>
      </c>
      <c r="C3296" s="84" t="s">
        <v>21</v>
      </c>
      <c r="D3296" s="85" t="s">
        <v>22</v>
      </c>
      <c r="E3296" s="85" t="s">
        <v>23</v>
      </c>
      <c r="F3296" s="85"/>
      <c r="G3296" s="86" t="s">
        <v>24</v>
      </c>
      <c r="H3296" s="87" t="s">
        <v>25</v>
      </c>
      <c r="I3296" s="87" t="s">
        <v>26</v>
      </c>
      <c r="J3296" s="102"/>
    </row>
    <row r="3297" spans="1:10" ht="12.75" customHeight="1" x14ac:dyDescent="0.25">
      <c r="A3297" s="101"/>
      <c r="B3297" s="80">
        <f>Invoice!B4580</f>
        <v>0</v>
      </c>
      <c r="C3297" s="88">
        <f>Invoice!E4580</f>
        <v>0</v>
      </c>
      <c r="D3297" s="89">
        <f>Invoice!H4580</f>
        <v>0</v>
      </c>
      <c r="E3297" s="81">
        <f t="shared" si="185"/>
        <v>0</v>
      </c>
      <c r="F3297" s="81"/>
      <c r="G3297" s="82">
        <f t="shared" si="186"/>
        <v>0</v>
      </c>
      <c r="H3297" s="83">
        <f t="shared" si="187"/>
        <v>0</v>
      </c>
      <c r="I3297" s="83" t="e">
        <f t="shared" si="188"/>
        <v>#DIV/0!</v>
      </c>
      <c r="J3297" s="103" t="e">
        <f t="shared" si="189"/>
        <v>#DIV/0!</v>
      </c>
    </row>
    <row r="3298" spans="1:10" ht="12.75" customHeight="1" x14ac:dyDescent="0.25">
      <c r="A3298" s="101"/>
      <c r="D3298" s="81"/>
      <c r="E3298" s="81">
        <f>(E3297*Invoice!I4580)+((E3297-(E3297*Invoice!I4580))*Invoice!J4580)</f>
        <v>0</v>
      </c>
      <c r="F3298" s="81"/>
      <c r="G3298" s="90">
        <f>E3298/1.11</f>
        <v>0</v>
      </c>
      <c r="H3298" s="91">
        <f>G3298*11%</f>
        <v>0</v>
      </c>
      <c r="I3298" s="91" t="e">
        <f>G3298/B3297</f>
        <v>#DIV/0!</v>
      </c>
      <c r="J3298" s="104" t="e">
        <f>H3298/B3297</f>
        <v>#DIV/0!</v>
      </c>
    </row>
    <row r="3299" spans="1:10" ht="12.75" customHeight="1" x14ac:dyDescent="0.25">
      <c r="A3299" s="101"/>
      <c r="D3299" s="81" t="s">
        <v>23</v>
      </c>
      <c r="E3299" s="81">
        <f>E3297-E3298</f>
        <v>0</v>
      </c>
      <c r="F3299" s="81"/>
      <c r="G3299" s="82">
        <f>G3297-G3298</f>
        <v>0</v>
      </c>
      <c r="H3299" s="82">
        <f>H3297-H3298</f>
        <v>0</v>
      </c>
      <c r="I3299" s="82" t="e">
        <f>I3297-I3298</f>
        <v>#DIV/0!</v>
      </c>
      <c r="J3299" s="105" t="e">
        <f>J3297-J3298</f>
        <v>#DIV/0!</v>
      </c>
    </row>
    <row r="3300" spans="1:10" ht="12.75" customHeight="1" x14ac:dyDescent="0.25">
      <c r="A3300" s="101"/>
      <c r="D3300" s="81"/>
      <c r="E3300" s="81"/>
      <c r="F3300" s="81"/>
      <c r="G3300" s="82"/>
      <c r="H3300" s="83">
        <f>G3299+H3299</f>
        <v>0</v>
      </c>
      <c r="I3300" s="83"/>
      <c r="J3300" s="103"/>
    </row>
    <row r="3301" spans="1:10" ht="12.75" customHeight="1" x14ac:dyDescent="0.25">
      <c r="A3301" s="101"/>
      <c r="B3301" s="79"/>
      <c r="D3301" s="81"/>
      <c r="E3301" s="81"/>
      <c r="F3301" s="81"/>
      <c r="G3301" s="82"/>
      <c r="H3301" s="83"/>
      <c r="I3301" s="83"/>
      <c r="J3301" s="103"/>
    </row>
    <row r="3302" spans="1:10" ht="12.75" customHeight="1" x14ac:dyDescent="0.25">
      <c r="A3302" s="101">
        <v>12</v>
      </c>
      <c r="B3302" s="84" t="s">
        <v>20</v>
      </c>
      <c r="C3302" s="84" t="s">
        <v>21</v>
      </c>
      <c r="D3302" s="85" t="s">
        <v>22</v>
      </c>
      <c r="E3302" s="85" t="s">
        <v>23</v>
      </c>
      <c r="F3302" s="85"/>
      <c r="G3302" s="86" t="s">
        <v>24</v>
      </c>
      <c r="H3302" s="87" t="s">
        <v>25</v>
      </c>
      <c r="I3302" s="87" t="s">
        <v>26</v>
      </c>
      <c r="J3302" s="102"/>
    </row>
    <row r="3303" spans="1:10" ht="12.75" customHeight="1" x14ac:dyDescent="0.25">
      <c r="A3303" s="101"/>
      <c r="B3303" s="80">
        <f>Invoice!B4581</f>
        <v>0</v>
      </c>
      <c r="C3303" s="88">
        <f>Invoice!E4581</f>
        <v>0</v>
      </c>
      <c r="D3303" s="89">
        <f>Invoice!H4581</f>
        <v>0</v>
      </c>
      <c r="E3303" s="81">
        <f t="shared" si="185"/>
        <v>0</v>
      </c>
      <c r="F3303" s="81"/>
      <c r="G3303" s="82">
        <f t="shared" si="186"/>
        <v>0</v>
      </c>
      <c r="H3303" s="83">
        <f t="shared" si="187"/>
        <v>0</v>
      </c>
      <c r="I3303" s="83" t="e">
        <f t="shared" si="188"/>
        <v>#DIV/0!</v>
      </c>
      <c r="J3303" s="103" t="e">
        <f t="shared" si="189"/>
        <v>#DIV/0!</v>
      </c>
    </row>
    <row r="3304" spans="1:10" ht="12.75" customHeight="1" x14ac:dyDescent="0.25">
      <c r="A3304" s="101"/>
      <c r="D3304" s="81"/>
      <c r="E3304" s="81">
        <f>(E3303*Invoice!I4581)+((E3303-(E3303*Invoice!I4581))*Invoice!J4581)</f>
        <v>0</v>
      </c>
      <c r="F3304" s="81"/>
      <c r="G3304" s="90">
        <f>E3304/1.11</f>
        <v>0</v>
      </c>
      <c r="H3304" s="91">
        <f>G3304*11%</f>
        <v>0</v>
      </c>
      <c r="I3304" s="91" t="e">
        <f>G3304/B3303</f>
        <v>#DIV/0!</v>
      </c>
      <c r="J3304" s="104" t="e">
        <f>H3304/B3303</f>
        <v>#DIV/0!</v>
      </c>
    </row>
    <row r="3305" spans="1:10" ht="12.75" customHeight="1" x14ac:dyDescent="0.25">
      <c r="A3305" s="101"/>
      <c r="D3305" s="81" t="s">
        <v>23</v>
      </c>
      <c r="E3305" s="81">
        <f>E3303-E3304</f>
        <v>0</v>
      </c>
      <c r="F3305" s="81"/>
      <c r="G3305" s="82">
        <f>G3303-G3304</f>
        <v>0</v>
      </c>
      <c r="H3305" s="82">
        <f>H3303-H3304</f>
        <v>0</v>
      </c>
      <c r="I3305" s="82" t="e">
        <f>I3303-I3304</f>
        <v>#DIV/0!</v>
      </c>
      <c r="J3305" s="105" t="e">
        <f>J3303-J3304</f>
        <v>#DIV/0!</v>
      </c>
    </row>
    <row r="3306" spans="1:10" ht="12.75" customHeight="1" x14ac:dyDescent="0.25">
      <c r="A3306" s="101"/>
      <c r="D3306" s="81"/>
      <c r="E3306" s="81"/>
      <c r="F3306" s="81"/>
      <c r="G3306" s="82"/>
      <c r="H3306" s="83">
        <f>G3305+H3305</f>
        <v>0</v>
      </c>
      <c r="I3306" s="83"/>
      <c r="J3306" s="103"/>
    </row>
    <row r="3307" spans="1:10" ht="12.75" customHeight="1" x14ac:dyDescent="0.25">
      <c r="A3307" s="101"/>
      <c r="B3307" s="79"/>
      <c r="D3307" s="81"/>
      <c r="E3307" s="81"/>
      <c r="F3307" s="81"/>
      <c r="G3307" s="82"/>
      <c r="H3307" s="83"/>
      <c r="I3307" s="83"/>
      <c r="J3307" s="103"/>
    </row>
    <row r="3308" spans="1:10" ht="12.75" customHeight="1" x14ac:dyDescent="0.25">
      <c r="A3308" s="101">
        <v>13</v>
      </c>
      <c r="B3308" s="84" t="s">
        <v>20</v>
      </c>
      <c r="C3308" s="84" t="s">
        <v>21</v>
      </c>
      <c r="D3308" s="85" t="s">
        <v>22</v>
      </c>
      <c r="E3308" s="85" t="s">
        <v>23</v>
      </c>
      <c r="F3308" s="85"/>
      <c r="G3308" s="86" t="s">
        <v>24</v>
      </c>
      <c r="H3308" s="87" t="s">
        <v>25</v>
      </c>
      <c r="I3308" s="87" t="s">
        <v>26</v>
      </c>
      <c r="J3308" s="102"/>
    </row>
    <row r="3309" spans="1:10" ht="12.75" customHeight="1" x14ac:dyDescent="0.25">
      <c r="A3309" s="101"/>
      <c r="B3309" s="80">
        <f>Invoice!B4582</f>
        <v>0</v>
      </c>
      <c r="C3309" s="88">
        <f>Invoice!E4582</f>
        <v>0</v>
      </c>
      <c r="D3309" s="89">
        <f>Invoice!H4582</f>
        <v>0</v>
      </c>
      <c r="E3309" s="81">
        <f t="shared" si="185"/>
        <v>0</v>
      </c>
      <c r="F3309" s="81"/>
      <c r="G3309" s="82">
        <f t="shared" si="186"/>
        <v>0</v>
      </c>
      <c r="H3309" s="83">
        <f t="shared" si="187"/>
        <v>0</v>
      </c>
      <c r="I3309" s="83" t="e">
        <f t="shared" si="188"/>
        <v>#DIV/0!</v>
      </c>
      <c r="J3309" s="103" t="e">
        <f t="shared" si="189"/>
        <v>#DIV/0!</v>
      </c>
    </row>
    <row r="3310" spans="1:10" ht="12.75" customHeight="1" x14ac:dyDescent="0.25">
      <c r="A3310" s="101"/>
      <c r="D3310" s="81"/>
      <c r="E3310" s="81">
        <f>(E3309*Invoice!I4582)+((E3309-(E3309*Invoice!I4582))*Invoice!J4582)</f>
        <v>0</v>
      </c>
      <c r="F3310" s="81"/>
      <c r="G3310" s="90">
        <f>E3310/1.11</f>
        <v>0</v>
      </c>
      <c r="H3310" s="91">
        <f>G3310*11%</f>
        <v>0</v>
      </c>
      <c r="I3310" s="91" t="e">
        <f>G3310/B3309</f>
        <v>#DIV/0!</v>
      </c>
      <c r="J3310" s="104" t="e">
        <f>H3310/B3309</f>
        <v>#DIV/0!</v>
      </c>
    </row>
    <row r="3311" spans="1:10" ht="12.75" customHeight="1" x14ac:dyDescent="0.25">
      <c r="A3311" s="101"/>
      <c r="D3311" s="81" t="s">
        <v>23</v>
      </c>
      <c r="E3311" s="81">
        <f>E3309-E3310</f>
        <v>0</v>
      </c>
      <c r="F3311" s="81"/>
      <c r="G3311" s="82">
        <f>G3309-G3310</f>
        <v>0</v>
      </c>
      <c r="H3311" s="82">
        <f>H3309-H3310</f>
        <v>0</v>
      </c>
      <c r="I3311" s="82" t="e">
        <f>I3309-I3310</f>
        <v>#DIV/0!</v>
      </c>
      <c r="J3311" s="105" t="e">
        <f>J3309-J3310</f>
        <v>#DIV/0!</v>
      </c>
    </row>
    <row r="3312" spans="1:10" ht="12.75" customHeight="1" x14ac:dyDescent="0.25">
      <c r="A3312" s="101"/>
      <c r="D3312" s="81"/>
      <c r="E3312" s="81"/>
      <c r="F3312" s="81"/>
      <c r="G3312" s="82"/>
      <c r="H3312" s="83">
        <f>G3311+H3311</f>
        <v>0</v>
      </c>
      <c r="I3312" s="83"/>
      <c r="J3312" s="103"/>
    </row>
    <row r="3313" spans="1:10" ht="12.75" customHeight="1" x14ac:dyDescent="0.25">
      <c r="A3313" s="101"/>
      <c r="B3313" s="79"/>
      <c r="D3313" s="81"/>
      <c r="E3313" s="81"/>
      <c r="F3313" s="81"/>
      <c r="G3313" s="82"/>
      <c r="H3313" s="83"/>
      <c r="I3313" s="83"/>
      <c r="J3313" s="103"/>
    </row>
    <row r="3314" spans="1:10" ht="12.75" customHeight="1" x14ac:dyDescent="0.25">
      <c r="A3314" s="101">
        <v>14</v>
      </c>
      <c r="B3314" s="84" t="s">
        <v>20</v>
      </c>
      <c r="C3314" s="84" t="s">
        <v>21</v>
      </c>
      <c r="D3314" s="85" t="s">
        <v>22</v>
      </c>
      <c r="E3314" s="85" t="s">
        <v>23</v>
      </c>
      <c r="F3314" s="85"/>
      <c r="G3314" s="86" t="s">
        <v>24</v>
      </c>
      <c r="H3314" s="87" t="s">
        <v>25</v>
      </c>
      <c r="I3314" s="87" t="s">
        <v>26</v>
      </c>
      <c r="J3314" s="102"/>
    </row>
    <row r="3315" spans="1:10" ht="12.75" customHeight="1" x14ac:dyDescent="0.25">
      <c r="A3315" s="101"/>
      <c r="B3315" s="80">
        <f>Invoice!B4583</f>
        <v>0</v>
      </c>
      <c r="C3315" s="88">
        <f>Invoice!E4583</f>
        <v>0</v>
      </c>
      <c r="D3315" s="89">
        <f>Invoice!H4583</f>
        <v>0</v>
      </c>
      <c r="E3315" s="81">
        <f t="shared" si="185"/>
        <v>0</v>
      </c>
      <c r="F3315" s="81"/>
      <c r="G3315" s="82">
        <f t="shared" si="186"/>
        <v>0</v>
      </c>
      <c r="H3315" s="83">
        <f t="shared" si="187"/>
        <v>0</v>
      </c>
      <c r="I3315" s="83" t="e">
        <f t="shared" si="188"/>
        <v>#DIV/0!</v>
      </c>
      <c r="J3315" s="103" t="e">
        <f t="shared" si="189"/>
        <v>#DIV/0!</v>
      </c>
    </row>
    <row r="3316" spans="1:10" ht="12.75" customHeight="1" x14ac:dyDescent="0.25">
      <c r="A3316" s="101"/>
      <c r="D3316" s="81"/>
      <c r="E3316" s="81">
        <f>(E3315*Invoice!I4583)+((E3315-(E3315*Invoice!I4583))*Invoice!J4583)</f>
        <v>0</v>
      </c>
      <c r="F3316" s="81"/>
      <c r="G3316" s="90">
        <f>E3316/1.11</f>
        <v>0</v>
      </c>
      <c r="H3316" s="91">
        <f>G3316*11%</f>
        <v>0</v>
      </c>
      <c r="I3316" s="91" t="e">
        <f>G3316/B3315</f>
        <v>#DIV/0!</v>
      </c>
      <c r="J3316" s="104" t="e">
        <f>H3316/B3315</f>
        <v>#DIV/0!</v>
      </c>
    </row>
    <row r="3317" spans="1:10" ht="12.75" customHeight="1" x14ac:dyDescent="0.25">
      <c r="A3317" s="101"/>
      <c r="D3317" s="81" t="s">
        <v>23</v>
      </c>
      <c r="E3317" s="81">
        <f>E3315-E3316</f>
        <v>0</v>
      </c>
      <c r="F3317" s="81"/>
      <c r="G3317" s="82">
        <f>G3315-G3316</f>
        <v>0</v>
      </c>
      <c r="H3317" s="82">
        <f>H3315-H3316</f>
        <v>0</v>
      </c>
      <c r="I3317" s="82" t="e">
        <f>I3315-I3316</f>
        <v>#DIV/0!</v>
      </c>
      <c r="J3317" s="105" t="e">
        <f>J3315-J3316</f>
        <v>#DIV/0!</v>
      </c>
    </row>
    <row r="3318" spans="1:10" ht="12.75" customHeight="1" x14ac:dyDescent="0.25">
      <c r="A3318" s="101"/>
      <c r="D3318" s="81"/>
      <c r="E3318" s="81"/>
      <c r="F3318" s="81"/>
      <c r="G3318" s="82"/>
      <c r="H3318" s="83">
        <f>G3317+H3317</f>
        <v>0</v>
      </c>
      <c r="I3318" s="83"/>
      <c r="J3318" s="103"/>
    </row>
    <row r="3319" spans="1:10" ht="12.75" customHeight="1" x14ac:dyDescent="0.25">
      <c r="A3319" s="101"/>
      <c r="B3319" s="79"/>
      <c r="D3319" s="81"/>
      <c r="E3319" s="81"/>
      <c r="F3319" s="81"/>
      <c r="G3319" s="82"/>
      <c r="H3319" s="83"/>
      <c r="I3319" s="83"/>
      <c r="J3319" s="103"/>
    </row>
    <row r="3320" spans="1:10" ht="12.75" customHeight="1" x14ac:dyDescent="0.25">
      <c r="A3320" s="101">
        <v>15</v>
      </c>
      <c r="B3320" s="84" t="s">
        <v>20</v>
      </c>
      <c r="C3320" s="84" t="s">
        <v>21</v>
      </c>
      <c r="D3320" s="85" t="s">
        <v>22</v>
      </c>
      <c r="E3320" s="85" t="s">
        <v>23</v>
      </c>
      <c r="F3320" s="85"/>
      <c r="G3320" s="86" t="s">
        <v>24</v>
      </c>
      <c r="H3320" s="87" t="s">
        <v>25</v>
      </c>
      <c r="I3320" s="87" t="s">
        <v>26</v>
      </c>
      <c r="J3320" s="102"/>
    </row>
    <row r="3321" spans="1:10" ht="12.75" customHeight="1" x14ac:dyDescent="0.25">
      <c r="A3321" s="101"/>
      <c r="B3321" s="80">
        <f>Invoice!B4584</f>
        <v>0</v>
      </c>
      <c r="C3321" s="88">
        <f>Invoice!E4584</f>
        <v>0</v>
      </c>
      <c r="D3321" s="89">
        <f>Invoice!H4584</f>
        <v>0</v>
      </c>
      <c r="E3321" s="81">
        <f t="shared" si="185"/>
        <v>0</v>
      </c>
      <c r="F3321" s="81"/>
      <c r="G3321" s="82">
        <f t="shared" si="186"/>
        <v>0</v>
      </c>
      <c r="H3321" s="83">
        <f t="shared" si="187"/>
        <v>0</v>
      </c>
      <c r="I3321" s="83" t="e">
        <f t="shared" si="188"/>
        <v>#DIV/0!</v>
      </c>
      <c r="J3321" s="103" t="e">
        <f t="shared" si="189"/>
        <v>#DIV/0!</v>
      </c>
    </row>
    <row r="3322" spans="1:10" ht="12.75" customHeight="1" x14ac:dyDescent="0.25">
      <c r="A3322" s="101"/>
      <c r="D3322" s="81"/>
      <c r="E3322" s="81">
        <f>(E3321*Invoice!I4584)+((E3321-(E3321*Invoice!I4584))*Invoice!J4584)</f>
        <v>0</v>
      </c>
      <c r="F3322" s="81"/>
      <c r="G3322" s="90">
        <f>E3322/1.11</f>
        <v>0</v>
      </c>
      <c r="H3322" s="91">
        <f>G3322*11%</f>
        <v>0</v>
      </c>
      <c r="I3322" s="91" t="e">
        <f>G3322/B3321</f>
        <v>#DIV/0!</v>
      </c>
      <c r="J3322" s="104" t="e">
        <f>H3322/B3321</f>
        <v>#DIV/0!</v>
      </c>
    </row>
    <row r="3323" spans="1:10" ht="12.75" customHeight="1" x14ac:dyDescent="0.25">
      <c r="A3323" s="101"/>
      <c r="D3323" s="81" t="s">
        <v>23</v>
      </c>
      <c r="E3323" s="81">
        <f>E3321-E3322</f>
        <v>0</v>
      </c>
      <c r="F3323" s="81"/>
      <c r="G3323" s="82">
        <f>G3321-G3322</f>
        <v>0</v>
      </c>
      <c r="H3323" s="82">
        <f>H3321-H3322</f>
        <v>0</v>
      </c>
      <c r="I3323" s="82" t="e">
        <f>I3321-I3322</f>
        <v>#DIV/0!</v>
      </c>
      <c r="J3323" s="105" t="e">
        <f>J3321-J3322</f>
        <v>#DIV/0!</v>
      </c>
    </row>
    <row r="3324" spans="1:10" ht="12.75" customHeight="1" x14ac:dyDescent="0.25">
      <c r="A3324" s="101"/>
      <c r="D3324" s="81"/>
      <c r="E3324" s="81"/>
      <c r="F3324" s="81"/>
      <c r="G3324" s="82"/>
      <c r="H3324" s="83">
        <f>G3323+H3323</f>
        <v>0</v>
      </c>
      <c r="I3324" s="83"/>
      <c r="J3324" s="103"/>
    </row>
    <row r="3325" spans="1:10" ht="12.75" customHeight="1" x14ac:dyDescent="0.25">
      <c r="A3325" s="101"/>
      <c r="B3325" s="79"/>
      <c r="D3325" s="81"/>
      <c r="E3325" s="81"/>
      <c r="F3325" s="81"/>
      <c r="G3325" s="82"/>
      <c r="H3325" s="83"/>
      <c r="I3325" s="83"/>
      <c r="J3325" s="103"/>
    </row>
    <row r="3326" spans="1:10" ht="12.75" customHeight="1" x14ac:dyDescent="0.25">
      <c r="A3326" s="101">
        <v>16</v>
      </c>
      <c r="B3326" s="84" t="s">
        <v>20</v>
      </c>
      <c r="C3326" s="84" t="s">
        <v>21</v>
      </c>
      <c r="D3326" s="85" t="s">
        <v>22</v>
      </c>
      <c r="E3326" s="85" t="s">
        <v>23</v>
      </c>
      <c r="F3326" s="85"/>
      <c r="G3326" s="86" t="s">
        <v>24</v>
      </c>
      <c r="H3326" s="87" t="s">
        <v>25</v>
      </c>
      <c r="I3326" s="87" t="s">
        <v>26</v>
      </c>
      <c r="J3326" s="102"/>
    </row>
    <row r="3327" spans="1:10" ht="12.75" customHeight="1" x14ac:dyDescent="0.25">
      <c r="A3327" s="101"/>
      <c r="B3327" s="80">
        <f>Invoice!B4585</f>
        <v>0</v>
      </c>
      <c r="C3327" s="88">
        <f>Invoice!E4585</f>
        <v>0</v>
      </c>
      <c r="D3327" s="89">
        <f>Invoice!H4585</f>
        <v>0</v>
      </c>
      <c r="E3327" s="81">
        <f t="shared" si="185"/>
        <v>0</v>
      </c>
      <c r="F3327" s="81"/>
      <c r="G3327" s="82">
        <f t="shared" si="186"/>
        <v>0</v>
      </c>
      <c r="H3327" s="83">
        <f t="shared" si="187"/>
        <v>0</v>
      </c>
      <c r="I3327" s="83" t="e">
        <f t="shared" si="188"/>
        <v>#DIV/0!</v>
      </c>
      <c r="J3327" s="103" t="e">
        <f t="shared" si="189"/>
        <v>#DIV/0!</v>
      </c>
    </row>
    <row r="3328" spans="1:10" ht="12.75" customHeight="1" x14ac:dyDescent="0.25">
      <c r="A3328" s="101"/>
      <c r="D3328" s="81"/>
      <c r="E3328" s="81">
        <f>(E3327*Invoice!I4585)+((E3327-(E3327*Invoice!I4585))*Invoice!J4585)</f>
        <v>0</v>
      </c>
      <c r="F3328" s="81"/>
      <c r="G3328" s="90">
        <f>E3328/1.11</f>
        <v>0</v>
      </c>
      <c r="H3328" s="91">
        <f>G3328*11%</f>
        <v>0</v>
      </c>
      <c r="I3328" s="91" t="e">
        <f>G3328/B3327</f>
        <v>#DIV/0!</v>
      </c>
      <c r="J3328" s="104" t="e">
        <f>H3328/B3327</f>
        <v>#DIV/0!</v>
      </c>
    </row>
    <row r="3329" spans="1:10" ht="12.75" customHeight="1" x14ac:dyDescent="0.25">
      <c r="A3329" s="101"/>
      <c r="D3329" s="81" t="s">
        <v>23</v>
      </c>
      <c r="E3329" s="81">
        <f>E3327-E3328</f>
        <v>0</v>
      </c>
      <c r="F3329" s="81"/>
      <c r="G3329" s="82">
        <f>G3327-G3328</f>
        <v>0</v>
      </c>
      <c r="H3329" s="82">
        <f>H3327-H3328</f>
        <v>0</v>
      </c>
      <c r="I3329" s="82" t="e">
        <f>I3327-I3328</f>
        <v>#DIV/0!</v>
      </c>
      <c r="J3329" s="105" t="e">
        <f>J3327-J3328</f>
        <v>#DIV/0!</v>
      </c>
    </row>
    <row r="3330" spans="1:10" ht="12.75" customHeight="1" x14ac:dyDescent="0.25">
      <c r="A3330" s="101"/>
      <c r="D3330" s="81"/>
      <c r="E3330" s="81"/>
      <c r="F3330" s="81"/>
      <c r="G3330" s="82"/>
      <c r="H3330" s="83">
        <f>G3329+H3329</f>
        <v>0</v>
      </c>
      <c r="I3330" s="83"/>
      <c r="J3330" s="103"/>
    </row>
    <row r="3331" spans="1:10" ht="12.75" customHeight="1" x14ac:dyDescent="0.25">
      <c r="A3331" s="101"/>
      <c r="C3331" s="88"/>
      <c r="D3331" s="89"/>
      <c r="E3331" s="81"/>
      <c r="F3331" s="81"/>
      <c r="G3331" s="82"/>
      <c r="H3331" s="83"/>
      <c r="I3331" s="83"/>
      <c r="J3331" s="103"/>
    </row>
    <row r="3332" spans="1:10" ht="12.75" customHeight="1" x14ac:dyDescent="0.25">
      <c r="A3332" s="106"/>
      <c r="B3332" s="107"/>
      <c r="C3332" s="107"/>
      <c r="D3332" s="107"/>
      <c r="E3332" s="107"/>
      <c r="F3332" s="107"/>
      <c r="G3332" s="108">
        <f>G3239+G3245+G3251+G3257+G3263+G3269+G3275+G3281+G3287+G3293+G3299+G3305+G3311+G3317+G3323+G3329</f>
        <v>0</v>
      </c>
      <c r="H3332" s="108">
        <f>H3239+H3245+H3251+H3257+H3263+H3269+H3275+H3281+H3287+H3293+H3299+H3305+H3311+H3317+H3323+H3329</f>
        <v>0</v>
      </c>
      <c r="I3332" s="107"/>
      <c r="J3332" s="109">
        <f>H3240+H3246+H3252+H3258+H3264+H3270+H3276+H3282+H3288+H3294+H3300+H3306+H3312+H3318+H3324+H3330</f>
        <v>0</v>
      </c>
    </row>
    <row r="3334" spans="1:10" ht="12.75" customHeight="1" x14ac:dyDescent="0.25">
      <c r="A3334" s="94" t="s">
        <v>1</v>
      </c>
      <c r="B3334" s="95">
        <f>Invoice!E4676</f>
        <v>23050042</v>
      </c>
      <c r="C3334" s="96"/>
      <c r="D3334" s="97"/>
      <c r="E3334" s="97"/>
      <c r="F3334" s="97"/>
      <c r="G3334" s="98"/>
      <c r="H3334" s="99"/>
      <c r="I3334" s="99"/>
      <c r="J3334" s="100"/>
    </row>
    <row r="3335" spans="1:10" ht="12.75" customHeight="1" x14ac:dyDescent="0.25">
      <c r="A3335" s="101">
        <v>1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Invoice!B4684</f>
        <v>0</v>
      </c>
      <c r="C3336" s="88">
        <f>Invoice!E4684</f>
        <v>0</v>
      </c>
      <c r="D3336" s="89">
        <f>Invoice!H4684</f>
        <v>0</v>
      </c>
      <c r="E3336" s="81">
        <f>D3336*B3336</f>
        <v>0</v>
      </c>
      <c r="F3336" s="81"/>
      <c r="G3336" s="82">
        <f>E3336/1.11</f>
        <v>0</v>
      </c>
      <c r="H3336" s="83">
        <f>G3336*11%</f>
        <v>0</v>
      </c>
      <c r="I3336" s="83" t="e">
        <f>G3336/B3336</f>
        <v>#DIV/0!</v>
      </c>
      <c r="J3336" s="103" t="e">
        <f>H3336/B3336</f>
        <v>#DIV/0!</v>
      </c>
    </row>
    <row r="3337" spans="1:10" ht="12.75" customHeight="1" x14ac:dyDescent="0.25">
      <c r="A3337" s="101"/>
      <c r="D3337" s="81"/>
      <c r="E3337" s="81">
        <f>(E3336*Invoice!I4684)+((E3336-(E3336*Invoice!I4684))*Invoice!J4684)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2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Invoice!B4685</f>
        <v>0</v>
      </c>
      <c r="C3342" s="88">
        <f>Invoice!E4685</f>
        <v>0</v>
      </c>
      <c r="D3342" s="89">
        <f>Invoice!H4685</f>
        <v>0</v>
      </c>
      <c r="E3342" s="81">
        <f t="shared" ref="E3342:E3426" si="190">D3342*B3342</f>
        <v>0</v>
      </c>
      <c r="F3342" s="81"/>
      <c r="G3342" s="82">
        <f t="shared" ref="G3342:G3426" si="191">E3342/1.11</f>
        <v>0</v>
      </c>
      <c r="H3342" s="83">
        <f t="shared" ref="H3342:H3426" si="192">G3342*11%</f>
        <v>0</v>
      </c>
      <c r="I3342" s="83" t="e">
        <f t="shared" ref="I3342:I3426" si="193">G3342/B3342</f>
        <v>#DIV/0!</v>
      </c>
      <c r="J3342" s="103" t="e">
        <f t="shared" ref="J3342:J3426" si="194">H3342/B3342</f>
        <v>#DIV/0!</v>
      </c>
    </row>
    <row r="3343" spans="1:10" ht="12.75" customHeight="1" x14ac:dyDescent="0.25">
      <c r="A3343" s="101"/>
      <c r="D3343" s="81"/>
      <c r="E3343" s="81">
        <f>(E3342*Invoice!I4685)+((E3342-(E3342*Invoice!I4685))*Invoice!J4685)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3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Invoice!B4686</f>
        <v>0</v>
      </c>
      <c r="C3348" s="88">
        <f>Invoice!E4686</f>
        <v>0</v>
      </c>
      <c r="D3348" s="89">
        <f>Invoice!H4686</f>
        <v>0</v>
      </c>
      <c r="E3348" s="81">
        <f t="shared" si="190"/>
        <v>0</v>
      </c>
      <c r="F3348" s="81"/>
      <c r="G3348" s="82">
        <f t="shared" si="191"/>
        <v>0</v>
      </c>
      <c r="H3348" s="83">
        <f t="shared" si="192"/>
        <v>0</v>
      </c>
      <c r="I3348" s="83" t="e">
        <f t="shared" si="193"/>
        <v>#DIV/0!</v>
      </c>
      <c r="J3348" s="103" t="e">
        <f t="shared" si="194"/>
        <v>#DIV/0!</v>
      </c>
    </row>
    <row r="3349" spans="1:10" ht="12.75" customHeight="1" x14ac:dyDescent="0.25">
      <c r="A3349" s="101"/>
      <c r="D3349" s="81"/>
      <c r="E3349" s="81">
        <f>(E3348*Invoice!I4686)+((E3348-(E3348*Invoice!I4686))*Invoice!J4686)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4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Invoice!B4687</f>
        <v>0</v>
      </c>
      <c r="C3354" s="88">
        <f>Invoice!E4687</f>
        <v>0</v>
      </c>
      <c r="D3354" s="89">
        <f>Invoice!H4687</f>
        <v>0</v>
      </c>
      <c r="E3354" s="81">
        <f t="shared" si="190"/>
        <v>0</v>
      </c>
      <c r="F3354" s="81"/>
      <c r="G3354" s="82">
        <f t="shared" si="191"/>
        <v>0</v>
      </c>
      <c r="H3354" s="83">
        <f t="shared" si="192"/>
        <v>0</v>
      </c>
      <c r="I3354" s="83" t="e">
        <f t="shared" si="193"/>
        <v>#DIV/0!</v>
      </c>
      <c r="J3354" s="103" t="e">
        <f t="shared" si="194"/>
        <v>#DIV/0!</v>
      </c>
    </row>
    <row r="3355" spans="1:10" ht="12.75" customHeight="1" x14ac:dyDescent="0.25">
      <c r="A3355" s="101"/>
      <c r="D3355" s="81"/>
      <c r="E3355" s="81">
        <f>(E3354*Invoice!I4687)+((E3354-(E3354*Invoice!I4687))*Invoice!J4687)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5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Invoice!B4688</f>
        <v>0</v>
      </c>
      <c r="C3360" s="88">
        <f>Invoice!E4688</f>
        <v>0</v>
      </c>
      <c r="D3360" s="89">
        <f>Invoice!H4688</f>
        <v>0</v>
      </c>
      <c r="E3360" s="81">
        <f t="shared" si="190"/>
        <v>0</v>
      </c>
      <c r="F3360" s="81"/>
      <c r="G3360" s="82">
        <f t="shared" si="191"/>
        <v>0</v>
      </c>
      <c r="H3360" s="83">
        <f t="shared" si="192"/>
        <v>0</v>
      </c>
      <c r="I3360" s="83" t="e">
        <f t="shared" si="193"/>
        <v>#DIV/0!</v>
      </c>
      <c r="J3360" s="103" t="e">
        <f t="shared" si="194"/>
        <v>#DIV/0!</v>
      </c>
    </row>
    <row r="3361" spans="1:10" ht="12.75" customHeight="1" x14ac:dyDescent="0.25">
      <c r="A3361" s="101"/>
      <c r="D3361" s="81"/>
      <c r="E3361" s="81">
        <f>(E3360*Invoice!I4688)+((E3360-(E3360*Invoice!I4688))*Invoice!J4688)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B3364" s="79"/>
      <c r="D3364" s="81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1">
        <v>6</v>
      </c>
      <c r="B3365" s="84" t="s">
        <v>20</v>
      </c>
      <c r="C3365" s="84" t="s">
        <v>21</v>
      </c>
      <c r="D3365" s="85" t="s">
        <v>22</v>
      </c>
      <c r="E3365" s="85" t="s">
        <v>23</v>
      </c>
      <c r="F3365" s="85"/>
      <c r="G3365" s="86" t="s">
        <v>24</v>
      </c>
      <c r="H3365" s="87" t="s">
        <v>25</v>
      </c>
      <c r="I3365" s="87" t="s">
        <v>26</v>
      </c>
      <c r="J3365" s="102"/>
    </row>
    <row r="3366" spans="1:10" ht="12.75" customHeight="1" x14ac:dyDescent="0.25">
      <c r="A3366" s="101"/>
      <c r="B3366" s="80">
        <f>Invoice!B4689</f>
        <v>0</v>
      </c>
      <c r="C3366" s="88">
        <f>Invoice!E4689</f>
        <v>0</v>
      </c>
      <c r="D3366" s="89">
        <f>Invoice!H4689</f>
        <v>0</v>
      </c>
      <c r="E3366" s="81">
        <f t="shared" si="190"/>
        <v>0</v>
      </c>
      <c r="F3366" s="81"/>
      <c r="G3366" s="82">
        <f t="shared" si="191"/>
        <v>0</v>
      </c>
      <c r="H3366" s="83">
        <f t="shared" si="192"/>
        <v>0</v>
      </c>
      <c r="I3366" s="83" t="e">
        <f t="shared" si="193"/>
        <v>#DIV/0!</v>
      </c>
      <c r="J3366" s="103" t="e">
        <f t="shared" si="194"/>
        <v>#DIV/0!</v>
      </c>
    </row>
    <row r="3367" spans="1:10" ht="12.75" customHeight="1" x14ac:dyDescent="0.25">
      <c r="A3367" s="101"/>
      <c r="D3367" s="81"/>
      <c r="E3367" s="81">
        <f>(E3366*Invoice!I4689)+((E3366-(E3366*Invoice!I4689))*Invoice!J4689)</f>
        <v>0</v>
      </c>
      <c r="F3367" s="81"/>
      <c r="G3367" s="90">
        <f>E3367/1.11</f>
        <v>0</v>
      </c>
      <c r="H3367" s="91">
        <f>G3367*11%</f>
        <v>0</v>
      </c>
      <c r="I3367" s="91" t="e">
        <f>G3367/B3366</f>
        <v>#DIV/0!</v>
      </c>
      <c r="J3367" s="104" t="e">
        <f>H3367/B3366</f>
        <v>#DIV/0!</v>
      </c>
    </row>
    <row r="3368" spans="1:10" ht="12.75" customHeight="1" x14ac:dyDescent="0.25">
      <c r="A3368" s="101"/>
      <c r="D3368" s="81" t="s">
        <v>23</v>
      </c>
      <c r="E3368" s="81">
        <f>E3366-E3367</f>
        <v>0</v>
      </c>
      <c r="F3368" s="81"/>
      <c r="G3368" s="82">
        <f>G3366-G3367</f>
        <v>0</v>
      </c>
      <c r="H3368" s="82">
        <f>H3366-H3367</f>
        <v>0</v>
      </c>
      <c r="I3368" s="82" t="e">
        <f>I3366-I3367</f>
        <v>#DIV/0!</v>
      </c>
      <c r="J3368" s="105" t="e">
        <f>J3366-J3367</f>
        <v>#DIV/0!</v>
      </c>
    </row>
    <row r="3369" spans="1:10" ht="12.75" customHeight="1" x14ac:dyDescent="0.25">
      <c r="A3369" s="101"/>
      <c r="D3369" s="81"/>
      <c r="E3369" s="81"/>
      <c r="F3369" s="81"/>
      <c r="G3369" s="82"/>
      <c r="H3369" s="83">
        <f>G3368+H3368</f>
        <v>0</v>
      </c>
      <c r="I3369" s="83"/>
      <c r="J3369" s="103"/>
    </row>
    <row r="3370" spans="1:10" ht="12.75" customHeight="1" x14ac:dyDescent="0.25">
      <c r="A3370" s="101"/>
      <c r="B3370" s="79"/>
      <c r="D3370" s="81"/>
      <c r="E3370" s="81"/>
      <c r="F3370" s="81"/>
      <c r="G3370" s="82"/>
      <c r="H3370" s="83"/>
      <c r="I3370" s="83"/>
      <c r="J3370" s="103"/>
    </row>
    <row r="3371" spans="1:10" ht="12.75" customHeight="1" x14ac:dyDescent="0.25">
      <c r="A3371" s="101">
        <v>7</v>
      </c>
      <c r="B3371" s="84" t="s">
        <v>20</v>
      </c>
      <c r="C3371" s="84" t="s">
        <v>21</v>
      </c>
      <c r="D3371" s="85" t="s">
        <v>22</v>
      </c>
      <c r="E3371" s="85" t="s">
        <v>23</v>
      </c>
      <c r="F3371" s="85"/>
      <c r="G3371" s="86" t="s">
        <v>24</v>
      </c>
      <c r="H3371" s="87" t="s">
        <v>25</v>
      </c>
      <c r="I3371" s="87" t="s">
        <v>26</v>
      </c>
      <c r="J3371" s="102"/>
    </row>
    <row r="3372" spans="1:10" ht="12.75" customHeight="1" x14ac:dyDescent="0.25">
      <c r="A3372" s="101"/>
      <c r="B3372" s="80">
        <f>Invoice!B4690</f>
        <v>0</v>
      </c>
      <c r="C3372" s="88">
        <f>Invoice!E4690</f>
        <v>0</v>
      </c>
      <c r="D3372" s="89">
        <f>Invoice!H4690</f>
        <v>0</v>
      </c>
      <c r="E3372" s="81">
        <f t="shared" si="190"/>
        <v>0</v>
      </c>
      <c r="F3372" s="81"/>
      <c r="G3372" s="82">
        <f t="shared" si="191"/>
        <v>0</v>
      </c>
      <c r="H3372" s="83">
        <f t="shared" si="192"/>
        <v>0</v>
      </c>
      <c r="I3372" s="83" t="e">
        <f t="shared" si="193"/>
        <v>#DIV/0!</v>
      </c>
      <c r="J3372" s="103" t="e">
        <f t="shared" si="194"/>
        <v>#DIV/0!</v>
      </c>
    </row>
    <row r="3373" spans="1:10" ht="12.75" customHeight="1" x14ac:dyDescent="0.25">
      <c r="A3373" s="101"/>
      <c r="D3373" s="81"/>
      <c r="E3373" s="81">
        <f>(E3372*Invoice!I4690)+((E3372-(E3372*Invoice!I4690))*Invoice!J4690)</f>
        <v>0</v>
      </c>
      <c r="F3373" s="81"/>
      <c r="G3373" s="90">
        <f>E3373/1.11</f>
        <v>0</v>
      </c>
      <c r="H3373" s="91">
        <f>G3373*11%</f>
        <v>0</v>
      </c>
      <c r="I3373" s="91" t="e">
        <f>G3373/B3372</f>
        <v>#DIV/0!</v>
      </c>
      <c r="J3373" s="104" t="e">
        <f>H3373/B3372</f>
        <v>#DIV/0!</v>
      </c>
    </row>
    <row r="3374" spans="1:10" ht="12.75" customHeight="1" x14ac:dyDescent="0.25">
      <c r="A3374" s="101"/>
      <c r="D3374" s="81" t="s">
        <v>23</v>
      </c>
      <c r="E3374" s="81">
        <f>E3372-E3373</f>
        <v>0</v>
      </c>
      <c r="F3374" s="81"/>
      <c r="G3374" s="82">
        <f>G3372-G3373</f>
        <v>0</v>
      </c>
      <c r="H3374" s="82">
        <f>H3372-H3373</f>
        <v>0</v>
      </c>
      <c r="I3374" s="82" t="e">
        <f>I3372-I3373</f>
        <v>#DIV/0!</v>
      </c>
      <c r="J3374" s="105" t="e">
        <f>J3372-J3373</f>
        <v>#DIV/0!</v>
      </c>
    </row>
    <row r="3375" spans="1:10" ht="12.75" customHeight="1" x14ac:dyDescent="0.25">
      <c r="A3375" s="101"/>
      <c r="D3375" s="81"/>
      <c r="E3375" s="81"/>
      <c r="F3375" s="81"/>
      <c r="G3375" s="82"/>
      <c r="H3375" s="83">
        <f>G3374+H3374</f>
        <v>0</v>
      </c>
      <c r="I3375" s="83"/>
      <c r="J3375" s="103"/>
    </row>
    <row r="3376" spans="1:10" ht="12.75" customHeight="1" x14ac:dyDescent="0.25">
      <c r="A3376" s="101"/>
      <c r="B3376" s="79"/>
      <c r="D3376" s="81"/>
      <c r="E3376" s="81"/>
      <c r="F3376" s="81"/>
      <c r="G3376" s="82"/>
      <c r="H3376" s="83"/>
      <c r="I3376" s="83"/>
      <c r="J3376" s="103"/>
    </row>
    <row r="3377" spans="1:10" ht="12.75" customHeight="1" x14ac:dyDescent="0.25">
      <c r="A3377" s="101">
        <v>8</v>
      </c>
      <c r="B3377" s="84" t="s">
        <v>20</v>
      </c>
      <c r="C3377" s="84" t="s">
        <v>21</v>
      </c>
      <c r="D3377" s="85" t="s">
        <v>22</v>
      </c>
      <c r="E3377" s="85" t="s">
        <v>23</v>
      </c>
      <c r="F3377" s="85"/>
      <c r="G3377" s="86" t="s">
        <v>24</v>
      </c>
      <c r="H3377" s="87" t="s">
        <v>25</v>
      </c>
      <c r="I3377" s="87" t="s">
        <v>26</v>
      </c>
      <c r="J3377" s="102"/>
    </row>
    <row r="3378" spans="1:10" ht="12.75" customHeight="1" x14ac:dyDescent="0.25">
      <c r="A3378" s="101"/>
      <c r="B3378" s="80">
        <f>Invoice!B4691</f>
        <v>0</v>
      </c>
      <c r="C3378" s="88">
        <f>Invoice!E4691</f>
        <v>0</v>
      </c>
      <c r="D3378" s="89">
        <f>Invoice!H4691</f>
        <v>0</v>
      </c>
      <c r="E3378" s="81">
        <f t="shared" si="190"/>
        <v>0</v>
      </c>
      <c r="F3378" s="81"/>
      <c r="G3378" s="82">
        <f t="shared" si="191"/>
        <v>0</v>
      </c>
      <c r="H3378" s="83">
        <f t="shared" si="192"/>
        <v>0</v>
      </c>
      <c r="I3378" s="83" t="e">
        <f t="shared" si="193"/>
        <v>#DIV/0!</v>
      </c>
      <c r="J3378" s="103" t="e">
        <f t="shared" si="194"/>
        <v>#DIV/0!</v>
      </c>
    </row>
    <row r="3379" spans="1:10" ht="12.75" customHeight="1" x14ac:dyDescent="0.25">
      <c r="A3379" s="101"/>
      <c r="D3379" s="81"/>
      <c r="E3379" s="81">
        <f>(E3378*Invoice!I4691)+((E3378-(E3378*Invoice!I4691))*Invoice!J4691)</f>
        <v>0</v>
      </c>
      <c r="F3379" s="81"/>
      <c r="G3379" s="90">
        <f>E3379/1.11</f>
        <v>0</v>
      </c>
      <c r="H3379" s="91">
        <f>G3379*11%</f>
        <v>0</v>
      </c>
      <c r="I3379" s="91" t="e">
        <f>G3379/B3378</f>
        <v>#DIV/0!</v>
      </c>
      <c r="J3379" s="104" t="e">
        <f>H3379/B3378</f>
        <v>#DIV/0!</v>
      </c>
    </row>
    <row r="3380" spans="1:10" ht="12.75" customHeight="1" x14ac:dyDescent="0.25">
      <c r="A3380" s="101"/>
      <c r="D3380" s="81" t="s">
        <v>23</v>
      </c>
      <c r="E3380" s="81">
        <f>E3378-E3379</f>
        <v>0</v>
      </c>
      <c r="F3380" s="81"/>
      <c r="G3380" s="82">
        <f>G3378-G3379</f>
        <v>0</v>
      </c>
      <c r="H3380" s="82">
        <f>H3378-H3379</f>
        <v>0</v>
      </c>
      <c r="I3380" s="82" t="e">
        <f>I3378-I3379</f>
        <v>#DIV/0!</v>
      </c>
      <c r="J3380" s="105" t="e">
        <f>J3378-J3379</f>
        <v>#DIV/0!</v>
      </c>
    </row>
    <row r="3381" spans="1:10" ht="12.75" customHeight="1" x14ac:dyDescent="0.25">
      <c r="A3381" s="101"/>
      <c r="D3381" s="81"/>
      <c r="E3381" s="81"/>
      <c r="F3381" s="81"/>
      <c r="G3381" s="82"/>
      <c r="H3381" s="83">
        <f>G3380+H3380</f>
        <v>0</v>
      </c>
      <c r="I3381" s="83"/>
      <c r="J3381" s="103"/>
    </row>
    <row r="3382" spans="1:10" ht="12.75" customHeight="1" x14ac:dyDescent="0.25">
      <c r="A3382" s="101"/>
      <c r="B3382" s="79"/>
      <c r="D3382" s="81"/>
      <c r="E3382" s="81"/>
      <c r="F3382" s="81"/>
      <c r="G3382" s="82"/>
      <c r="H3382" s="83"/>
      <c r="I3382" s="83"/>
      <c r="J3382" s="103"/>
    </row>
    <row r="3383" spans="1:10" ht="12.75" customHeight="1" x14ac:dyDescent="0.25">
      <c r="A3383" s="101">
        <v>9</v>
      </c>
      <c r="B3383" s="84" t="s">
        <v>20</v>
      </c>
      <c r="C3383" s="84" t="s">
        <v>21</v>
      </c>
      <c r="D3383" s="85" t="s">
        <v>22</v>
      </c>
      <c r="E3383" s="85" t="s">
        <v>23</v>
      </c>
      <c r="F3383" s="85"/>
      <c r="G3383" s="86" t="s">
        <v>24</v>
      </c>
      <c r="H3383" s="87" t="s">
        <v>25</v>
      </c>
      <c r="I3383" s="87" t="s">
        <v>26</v>
      </c>
      <c r="J3383" s="102"/>
    </row>
    <row r="3384" spans="1:10" ht="12.75" customHeight="1" x14ac:dyDescent="0.25">
      <c r="A3384" s="101"/>
      <c r="B3384" s="80">
        <f>Invoice!B4692</f>
        <v>0</v>
      </c>
      <c r="C3384" s="88">
        <f>Invoice!E4692</f>
        <v>0</v>
      </c>
      <c r="D3384" s="89">
        <f>Invoice!H4692</f>
        <v>0</v>
      </c>
      <c r="E3384" s="81">
        <f t="shared" si="190"/>
        <v>0</v>
      </c>
      <c r="F3384" s="81"/>
      <c r="G3384" s="82">
        <f t="shared" si="191"/>
        <v>0</v>
      </c>
      <c r="H3384" s="83">
        <f t="shared" si="192"/>
        <v>0</v>
      </c>
      <c r="I3384" s="83" t="e">
        <f t="shared" si="193"/>
        <v>#DIV/0!</v>
      </c>
      <c r="J3384" s="103" t="e">
        <f t="shared" si="194"/>
        <v>#DIV/0!</v>
      </c>
    </row>
    <row r="3385" spans="1:10" ht="12.75" customHeight="1" x14ac:dyDescent="0.25">
      <c r="A3385" s="101"/>
      <c r="D3385" s="81"/>
      <c r="E3385" s="81">
        <f>(E3384*Invoice!I4692)+((E3384-(E3384*Invoice!I4692))*Invoice!J4692)</f>
        <v>0</v>
      </c>
      <c r="F3385" s="81"/>
      <c r="G3385" s="90">
        <f>E3385/1.11</f>
        <v>0</v>
      </c>
      <c r="H3385" s="91">
        <f>G3385*11%</f>
        <v>0</v>
      </c>
      <c r="I3385" s="91" t="e">
        <f>G3385/B3384</f>
        <v>#DIV/0!</v>
      </c>
      <c r="J3385" s="104" t="e">
        <f>H3385/B3384</f>
        <v>#DIV/0!</v>
      </c>
    </row>
    <row r="3386" spans="1:10" ht="12.75" customHeight="1" x14ac:dyDescent="0.25">
      <c r="A3386" s="101"/>
      <c r="D3386" s="81" t="s">
        <v>23</v>
      </c>
      <c r="E3386" s="81">
        <f>E3384-E3385</f>
        <v>0</v>
      </c>
      <c r="F3386" s="81"/>
      <c r="G3386" s="82">
        <f>G3384-G3385</f>
        <v>0</v>
      </c>
      <c r="H3386" s="82">
        <f>H3384-H3385</f>
        <v>0</v>
      </c>
      <c r="I3386" s="82" t="e">
        <f>I3384-I3385</f>
        <v>#DIV/0!</v>
      </c>
      <c r="J3386" s="105" t="e">
        <f>J3384-J3385</f>
        <v>#DIV/0!</v>
      </c>
    </row>
    <row r="3387" spans="1:10" ht="12.75" customHeight="1" x14ac:dyDescent="0.25">
      <c r="A3387" s="101"/>
      <c r="D3387" s="81"/>
      <c r="E3387" s="81"/>
      <c r="F3387" s="81"/>
      <c r="G3387" s="82"/>
      <c r="H3387" s="83">
        <f>G3386+H3386</f>
        <v>0</v>
      </c>
      <c r="I3387" s="83"/>
      <c r="J3387" s="103"/>
    </row>
    <row r="3388" spans="1:10" ht="12.75" customHeight="1" x14ac:dyDescent="0.25">
      <c r="A3388" s="101"/>
      <c r="B3388" s="79"/>
      <c r="D3388" s="81"/>
      <c r="E3388" s="81"/>
      <c r="F3388" s="81"/>
      <c r="G3388" s="82"/>
      <c r="H3388" s="83"/>
      <c r="I3388" s="83"/>
      <c r="J3388" s="103"/>
    </row>
    <row r="3389" spans="1:10" ht="12.75" customHeight="1" x14ac:dyDescent="0.25">
      <c r="A3389" s="101">
        <v>10</v>
      </c>
      <c r="B3389" s="84" t="s">
        <v>20</v>
      </c>
      <c r="C3389" s="84" t="s">
        <v>21</v>
      </c>
      <c r="D3389" s="85" t="s">
        <v>22</v>
      </c>
      <c r="E3389" s="85" t="s">
        <v>23</v>
      </c>
      <c r="F3389" s="85"/>
      <c r="G3389" s="86" t="s">
        <v>24</v>
      </c>
      <c r="H3389" s="87" t="s">
        <v>25</v>
      </c>
      <c r="I3389" s="87" t="s">
        <v>26</v>
      </c>
      <c r="J3389" s="102"/>
    </row>
    <row r="3390" spans="1:10" ht="12.75" customHeight="1" x14ac:dyDescent="0.25">
      <c r="A3390" s="101"/>
      <c r="B3390" s="80">
        <f>Invoice!B4693</f>
        <v>0</v>
      </c>
      <c r="C3390" s="88">
        <f>Invoice!E4693</f>
        <v>0</v>
      </c>
      <c r="D3390" s="89">
        <f>Invoice!H4693</f>
        <v>0</v>
      </c>
      <c r="E3390" s="81">
        <f t="shared" si="190"/>
        <v>0</v>
      </c>
      <c r="F3390" s="81"/>
      <c r="G3390" s="82">
        <f t="shared" si="191"/>
        <v>0</v>
      </c>
      <c r="H3390" s="83">
        <f t="shared" si="192"/>
        <v>0</v>
      </c>
      <c r="I3390" s="83" t="e">
        <f t="shared" si="193"/>
        <v>#DIV/0!</v>
      </c>
      <c r="J3390" s="103" t="e">
        <f t="shared" si="194"/>
        <v>#DIV/0!</v>
      </c>
    </row>
    <row r="3391" spans="1:10" ht="12.75" customHeight="1" x14ac:dyDescent="0.25">
      <c r="A3391" s="101"/>
      <c r="D3391" s="81"/>
      <c r="E3391" s="81">
        <f>(E3390*Invoice!I4693)+((E3390-(E3390*Invoice!I4693))*Invoice!J4693)</f>
        <v>0</v>
      </c>
      <c r="F3391" s="81"/>
      <c r="G3391" s="90">
        <f>E3391/1.11</f>
        <v>0</v>
      </c>
      <c r="H3391" s="91">
        <f>G3391*11%</f>
        <v>0</v>
      </c>
      <c r="I3391" s="91" t="e">
        <f>G3391/B3390</f>
        <v>#DIV/0!</v>
      </c>
      <c r="J3391" s="104" t="e">
        <f>H3391/B3390</f>
        <v>#DIV/0!</v>
      </c>
    </row>
    <row r="3392" spans="1:10" ht="12.75" customHeight="1" x14ac:dyDescent="0.25">
      <c r="A3392" s="101"/>
      <c r="D3392" s="81" t="s">
        <v>23</v>
      </c>
      <c r="E3392" s="81">
        <f>E3390-E3391</f>
        <v>0</v>
      </c>
      <c r="F3392" s="81"/>
      <c r="G3392" s="82">
        <f>G3390-G3391</f>
        <v>0</v>
      </c>
      <c r="H3392" s="82">
        <f>H3390-H3391</f>
        <v>0</v>
      </c>
      <c r="I3392" s="82" t="e">
        <f>I3390-I3391</f>
        <v>#DIV/0!</v>
      </c>
      <c r="J3392" s="105" t="e">
        <f>J3390-J3391</f>
        <v>#DIV/0!</v>
      </c>
    </row>
    <row r="3393" spans="1:10" ht="12.75" customHeight="1" x14ac:dyDescent="0.25">
      <c r="A3393" s="101"/>
      <c r="D3393" s="81"/>
      <c r="E3393" s="81"/>
      <c r="F3393" s="81"/>
      <c r="G3393" s="82"/>
      <c r="H3393" s="83">
        <f>G3392+H3392</f>
        <v>0</v>
      </c>
      <c r="I3393" s="83"/>
      <c r="J3393" s="103"/>
    </row>
    <row r="3394" spans="1:10" ht="12.75" customHeight="1" x14ac:dyDescent="0.25">
      <c r="A3394" s="101"/>
      <c r="B3394" s="79"/>
      <c r="D3394" s="81"/>
      <c r="E3394" s="81"/>
      <c r="F3394" s="81"/>
      <c r="G3394" s="82"/>
      <c r="H3394" s="83"/>
      <c r="I3394" s="83"/>
      <c r="J3394" s="103"/>
    </row>
    <row r="3395" spans="1:10" ht="12.75" customHeight="1" x14ac:dyDescent="0.25">
      <c r="A3395" s="101">
        <v>11</v>
      </c>
      <c r="B3395" s="84" t="s">
        <v>20</v>
      </c>
      <c r="C3395" s="84" t="s">
        <v>21</v>
      </c>
      <c r="D3395" s="85" t="s">
        <v>22</v>
      </c>
      <c r="E3395" s="85" t="s">
        <v>23</v>
      </c>
      <c r="F3395" s="85"/>
      <c r="G3395" s="86" t="s">
        <v>24</v>
      </c>
      <c r="H3395" s="87" t="s">
        <v>25</v>
      </c>
      <c r="I3395" s="87" t="s">
        <v>26</v>
      </c>
      <c r="J3395" s="102"/>
    </row>
    <row r="3396" spans="1:10" ht="12.75" customHeight="1" x14ac:dyDescent="0.25">
      <c r="A3396" s="101"/>
      <c r="B3396" s="80">
        <f>Invoice!B4694</f>
        <v>0</v>
      </c>
      <c r="C3396" s="88">
        <f>Invoice!E4694</f>
        <v>0</v>
      </c>
      <c r="D3396" s="89">
        <f>Invoice!H4694</f>
        <v>0</v>
      </c>
      <c r="E3396" s="81">
        <f t="shared" si="190"/>
        <v>0</v>
      </c>
      <c r="F3396" s="81"/>
      <c r="G3396" s="82">
        <f t="shared" si="191"/>
        <v>0</v>
      </c>
      <c r="H3396" s="83">
        <f t="shared" si="192"/>
        <v>0</v>
      </c>
      <c r="I3396" s="83" t="e">
        <f t="shared" si="193"/>
        <v>#DIV/0!</v>
      </c>
      <c r="J3396" s="103" t="e">
        <f t="shared" si="194"/>
        <v>#DIV/0!</v>
      </c>
    </row>
    <row r="3397" spans="1:10" ht="12.75" customHeight="1" x14ac:dyDescent="0.25">
      <c r="A3397" s="101"/>
      <c r="D3397" s="81"/>
      <c r="E3397" s="81">
        <f>(E3396*Invoice!I4694)+((E3396-(E3396*Invoice!I4694))*Invoice!J4694)</f>
        <v>0</v>
      </c>
      <c r="F3397" s="81"/>
      <c r="G3397" s="90">
        <f>E3397/1.11</f>
        <v>0</v>
      </c>
      <c r="H3397" s="91">
        <f>G3397*11%</f>
        <v>0</v>
      </c>
      <c r="I3397" s="91" t="e">
        <f>G3397/B3396</f>
        <v>#DIV/0!</v>
      </c>
      <c r="J3397" s="104" t="e">
        <f>H3397/B3396</f>
        <v>#DIV/0!</v>
      </c>
    </row>
    <row r="3398" spans="1:10" ht="12.75" customHeight="1" x14ac:dyDescent="0.25">
      <c r="A3398" s="101"/>
      <c r="D3398" s="81" t="s">
        <v>23</v>
      </c>
      <c r="E3398" s="81">
        <f>E3396-E3397</f>
        <v>0</v>
      </c>
      <c r="F3398" s="81"/>
      <c r="G3398" s="82">
        <f>G3396-G3397</f>
        <v>0</v>
      </c>
      <c r="H3398" s="82">
        <f>H3396-H3397</f>
        <v>0</v>
      </c>
      <c r="I3398" s="82" t="e">
        <f>I3396-I3397</f>
        <v>#DIV/0!</v>
      </c>
      <c r="J3398" s="105" t="e">
        <f>J3396-J3397</f>
        <v>#DIV/0!</v>
      </c>
    </row>
    <row r="3399" spans="1:10" ht="12.75" customHeight="1" x14ac:dyDescent="0.25">
      <c r="A3399" s="101"/>
      <c r="D3399" s="81"/>
      <c r="E3399" s="81"/>
      <c r="F3399" s="81"/>
      <c r="G3399" s="82"/>
      <c r="H3399" s="83">
        <f>G3398+H3398</f>
        <v>0</v>
      </c>
      <c r="I3399" s="83"/>
      <c r="J3399" s="103"/>
    </row>
    <row r="3400" spans="1:10" ht="12.75" customHeight="1" x14ac:dyDescent="0.25">
      <c r="A3400" s="101"/>
      <c r="B3400" s="79"/>
      <c r="D3400" s="81"/>
      <c r="E3400" s="81"/>
      <c r="F3400" s="81"/>
      <c r="G3400" s="82"/>
      <c r="H3400" s="83"/>
      <c r="I3400" s="83"/>
      <c r="J3400" s="103"/>
    </row>
    <row r="3401" spans="1:10" ht="12.75" customHeight="1" x14ac:dyDescent="0.25">
      <c r="A3401" s="101">
        <v>12</v>
      </c>
      <c r="B3401" s="84" t="s">
        <v>20</v>
      </c>
      <c r="C3401" s="84" t="s">
        <v>21</v>
      </c>
      <c r="D3401" s="85" t="s">
        <v>22</v>
      </c>
      <c r="E3401" s="85" t="s">
        <v>23</v>
      </c>
      <c r="F3401" s="85"/>
      <c r="G3401" s="86" t="s">
        <v>24</v>
      </c>
      <c r="H3401" s="87" t="s">
        <v>25</v>
      </c>
      <c r="I3401" s="87" t="s">
        <v>26</v>
      </c>
      <c r="J3401" s="102"/>
    </row>
    <row r="3402" spans="1:10" ht="12.75" customHeight="1" x14ac:dyDescent="0.25">
      <c r="A3402" s="101"/>
      <c r="B3402" s="80">
        <f>Invoice!B4695</f>
        <v>0</v>
      </c>
      <c r="C3402" s="88">
        <f>Invoice!E4695</f>
        <v>0</v>
      </c>
      <c r="D3402" s="89">
        <f>Invoice!H4695</f>
        <v>0</v>
      </c>
      <c r="E3402" s="81">
        <f t="shared" si="190"/>
        <v>0</v>
      </c>
      <c r="F3402" s="81"/>
      <c r="G3402" s="82">
        <f t="shared" si="191"/>
        <v>0</v>
      </c>
      <c r="H3402" s="83">
        <f t="shared" si="192"/>
        <v>0</v>
      </c>
      <c r="I3402" s="83" t="e">
        <f t="shared" si="193"/>
        <v>#DIV/0!</v>
      </c>
      <c r="J3402" s="103" t="e">
        <f t="shared" si="194"/>
        <v>#DIV/0!</v>
      </c>
    </row>
    <row r="3403" spans="1:10" ht="12.75" customHeight="1" x14ac:dyDescent="0.25">
      <c r="A3403" s="101"/>
      <c r="D3403" s="81"/>
      <c r="E3403" s="81">
        <f>(E3402*Invoice!I4695)+((E3402-(E3402*Invoice!I4695))*Invoice!J4695)</f>
        <v>0</v>
      </c>
      <c r="F3403" s="81"/>
      <c r="G3403" s="90">
        <f>E3403/1.11</f>
        <v>0</v>
      </c>
      <c r="H3403" s="91">
        <f>G3403*11%</f>
        <v>0</v>
      </c>
      <c r="I3403" s="91" t="e">
        <f>G3403/B3402</f>
        <v>#DIV/0!</v>
      </c>
      <c r="J3403" s="104" t="e">
        <f>H3403/B3402</f>
        <v>#DIV/0!</v>
      </c>
    </row>
    <row r="3404" spans="1:10" ht="12.75" customHeight="1" x14ac:dyDescent="0.25">
      <c r="A3404" s="101"/>
      <c r="D3404" s="81" t="s">
        <v>23</v>
      </c>
      <c r="E3404" s="81">
        <f>E3402-E3403</f>
        <v>0</v>
      </c>
      <c r="F3404" s="81"/>
      <c r="G3404" s="82">
        <f>G3402-G3403</f>
        <v>0</v>
      </c>
      <c r="H3404" s="82">
        <f>H3402-H3403</f>
        <v>0</v>
      </c>
      <c r="I3404" s="82" t="e">
        <f>I3402-I3403</f>
        <v>#DIV/0!</v>
      </c>
      <c r="J3404" s="105" t="e">
        <f>J3402-J3403</f>
        <v>#DIV/0!</v>
      </c>
    </row>
    <row r="3405" spans="1:10" ht="12.75" customHeight="1" x14ac:dyDescent="0.25">
      <c r="A3405" s="101"/>
      <c r="D3405" s="81"/>
      <c r="E3405" s="81"/>
      <c r="F3405" s="81"/>
      <c r="G3405" s="82"/>
      <c r="H3405" s="83">
        <f>G3404+H3404</f>
        <v>0</v>
      </c>
      <c r="I3405" s="83"/>
      <c r="J3405" s="103"/>
    </row>
    <row r="3406" spans="1:10" ht="12.75" customHeight="1" x14ac:dyDescent="0.25">
      <c r="A3406" s="101"/>
      <c r="B3406" s="79"/>
      <c r="D3406" s="81"/>
      <c r="E3406" s="81"/>
      <c r="F3406" s="81"/>
      <c r="G3406" s="82"/>
      <c r="H3406" s="83"/>
      <c r="I3406" s="83"/>
      <c r="J3406" s="103"/>
    </row>
    <row r="3407" spans="1:10" ht="12.75" customHeight="1" x14ac:dyDescent="0.25">
      <c r="A3407" s="101">
        <v>13</v>
      </c>
      <c r="B3407" s="84" t="s">
        <v>20</v>
      </c>
      <c r="C3407" s="84" t="s">
        <v>21</v>
      </c>
      <c r="D3407" s="85" t="s">
        <v>22</v>
      </c>
      <c r="E3407" s="85" t="s">
        <v>23</v>
      </c>
      <c r="F3407" s="85"/>
      <c r="G3407" s="86" t="s">
        <v>24</v>
      </c>
      <c r="H3407" s="87" t="s">
        <v>25</v>
      </c>
      <c r="I3407" s="87" t="s">
        <v>26</v>
      </c>
      <c r="J3407" s="102"/>
    </row>
    <row r="3408" spans="1:10" ht="12.75" customHeight="1" x14ac:dyDescent="0.25">
      <c r="A3408" s="101"/>
      <c r="B3408" s="80">
        <f>Invoice!B4696</f>
        <v>0</v>
      </c>
      <c r="C3408" s="88">
        <f>Invoice!E4696</f>
        <v>0</v>
      </c>
      <c r="D3408" s="89">
        <f>Invoice!H4696</f>
        <v>0</v>
      </c>
      <c r="E3408" s="81">
        <f t="shared" si="190"/>
        <v>0</v>
      </c>
      <c r="F3408" s="81"/>
      <c r="G3408" s="82">
        <f t="shared" si="191"/>
        <v>0</v>
      </c>
      <c r="H3408" s="83">
        <f t="shared" si="192"/>
        <v>0</v>
      </c>
      <c r="I3408" s="83" t="e">
        <f t="shared" si="193"/>
        <v>#DIV/0!</v>
      </c>
      <c r="J3408" s="103" t="e">
        <f t="shared" si="194"/>
        <v>#DIV/0!</v>
      </c>
    </row>
    <row r="3409" spans="1:10" ht="12.75" customHeight="1" x14ac:dyDescent="0.25">
      <c r="A3409" s="101"/>
      <c r="D3409" s="81"/>
      <c r="E3409" s="81">
        <f>(E3408*Invoice!I4696)+((E3408-(E3408*Invoice!I4696))*Invoice!J4696)</f>
        <v>0</v>
      </c>
      <c r="F3409" s="81"/>
      <c r="G3409" s="90">
        <f>E3409/1.11</f>
        <v>0</v>
      </c>
      <c r="H3409" s="91">
        <f>G3409*11%</f>
        <v>0</v>
      </c>
      <c r="I3409" s="91" t="e">
        <f>G3409/B3408</f>
        <v>#DIV/0!</v>
      </c>
      <c r="J3409" s="104" t="e">
        <f>H3409/B3408</f>
        <v>#DIV/0!</v>
      </c>
    </row>
    <row r="3410" spans="1:10" ht="12.75" customHeight="1" x14ac:dyDescent="0.25">
      <c r="A3410" s="101"/>
      <c r="D3410" s="81" t="s">
        <v>23</v>
      </c>
      <c r="E3410" s="81">
        <f>E3408-E3409</f>
        <v>0</v>
      </c>
      <c r="F3410" s="81"/>
      <c r="G3410" s="82">
        <f>G3408-G3409</f>
        <v>0</v>
      </c>
      <c r="H3410" s="82">
        <f>H3408-H3409</f>
        <v>0</v>
      </c>
      <c r="I3410" s="82" t="e">
        <f>I3408-I3409</f>
        <v>#DIV/0!</v>
      </c>
      <c r="J3410" s="105" t="e">
        <f>J3408-J3409</f>
        <v>#DIV/0!</v>
      </c>
    </row>
    <row r="3411" spans="1:10" ht="12.75" customHeight="1" x14ac:dyDescent="0.25">
      <c r="A3411" s="101"/>
      <c r="D3411" s="81"/>
      <c r="E3411" s="81"/>
      <c r="F3411" s="81"/>
      <c r="G3411" s="82"/>
      <c r="H3411" s="83">
        <f>G3410+H3410</f>
        <v>0</v>
      </c>
      <c r="I3411" s="83"/>
      <c r="J3411" s="103"/>
    </row>
    <row r="3412" spans="1:10" ht="12.75" customHeight="1" x14ac:dyDescent="0.25">
      <c r="A3412" s="101"/>
      <c r="B3412" s="79"/>
      <c r="D3412" s="81"/>
      <c r="E3412" s="81"/>
      <c r="F3412" s="81"/>
      <c r="G3412" s="82"/>
      <c r="H3412" s="83"/>
      <c r="I3412" s="83"/>
      <c r="J3412" s="103"/>
    </row>
    <row r="3413" spans="1:10" ht="12.75" customHeight="1" x14ac:dyDescent="0.25">
      <c r="A3413" s="101">
        <v>14</v>
      </c>
      <c r="B3413" s="84" t="s">
        <v>20</v>
      </c>
      <c r="C3413" s="84" t="s">
        <v>21</v>
      </c>
      <c r="D3413" s="85" t="s">
        <v>22</v>
      </c>
      <c r="E3413" s="85" t="s">
        <v>23</v>
      </c>
      <c r="F3413" s="85"/>
      <c r="G3413" s="86" t="s">
        <v>24</v>
      </c>
      <c r="H3413" s="87" t="s">
        <v>25</v>
      </c>
      <c r="I3413" s="87" t="s">
        <v>26</v>
      </c>
      <c r="J3413" s="102"/>
    </row>
    <row r="3414" spans="1:10" ht="12.75" customHeight="1" x14ac:dyDescent="0.25">
      <c r="A3414" s="101"/>
      <c r="B3414" s="80">
        <f>Invoice!B4697</f>
        <v>0</v>
      </c>
      <c r="C3414" s="88">
        <f>Invoice!E4697</f>
        <v>0</v>
      </c>
      <c r="D3414" s="89">
        <f>Invoice!H4697</f>
        <v>0</v>
      </c>
      <c r="E3414" s="81">
        <f t="shared" si="190"/>
        <v>0</v>
      </c>
      <c r="F3414" s="81"/>
      <c r="G3414" s="82">
        <f t="shared" si="191"/>
        <v>0</v>
      </c>
      <c r="H3414" s="83">
        <f t="shared" si="192"/>
        <v>0</v>
      </c>
      <c r="I3414" s="83" t="e">
        <f t="shared" si="193"/>
        <v>#DIV/0!</v>
      </c>
      <c r="J3414" s="103" t="e">
        <f t="shared" si="194"/>
        <v>#DIV/0!</v>
      </c>
    </row>
    <row r="3415" spans="1:10" ht="12.75" customHeight="1" x14ac:dyDescent="0.25">
      <c r="A3415" s="101"/>
      <c r="D3415" s="81"/>
      <c r="E3415" s="81">
        <f>(E3414*Invoice!I4697)+((E3414-(E3414*Invoice!I4697))*Invoice!J4697)</f>
        <v>0</v>
      </c>
      <c r="F3415" s="81"/>
      <c r="G3415" s="90">
        <f>E3415/1.11</f>
        <v>0</v>
      </c>
      <c r="H3415" s="91">
        <f>G3415*11%</f>
        <v>0</v>
      </c>
      <c r="I3415" s="91" t="e">
        <f>G3415/B3414</f>
        <v>#DIV/0!</v>
      </c>
      <c r="J3415" s="104" t="e">
        <f>H3415/B3414</f>
        <v>#DIV/0!</v>
      </c>
    </row>
    <row r="3416" spans="1:10" ht="12.75" customHeight="1" x14ac:dyDescent="0.25">
      <c r="A3416" s="101"/>
      <c r="D3416" s="81" t="s">
        <v>23</v>
      </c>
      <c r="E3416" s="81">
        <f>E3414-E3415</f>
        <v>0</v>
      </c>
      <c r="F3416" s="81"/>
      <c r="G3416" s="82">
        <f>G3414-G3415</f>
        <v>0</v>
      </c>
      <c r="H3416" s="82">
        <f>H3414-H3415</f>
        <v>0</v>
      </c>
      <c r="I3416" s="82" t="e">
        <f>I3414-I3415</f>
        <v>#DIV/0!</v>
      </c>
      <c r="J3416" s="105" t="e">
        <f>J3414-J3415</f>
        <v>#DIV/0!</v>
      </c>
    </row>
    <row r="3417" spans="1:10" ht="12.75" customHeight="1" x14ac:dyDescent="0.25">
      <c r="A3417" s="101"/>
      <c r="D3417" s="81"/>
      <c r="E3417" s="81"/>
      <c r="F3417" s="81"/>
      <c r="G3417" s="82"/>
      <c r="H3417" s="83">
        <f>G3416+H3416</f>
        <v>0</v>
      </c>
      <c r="I3417" s="83"/>
      <c r="J3417" s="103"/>
    </row>
    <row r="3418" spans="1:10" ht="12.75" customHeight="1" x14ac:dyDescent="0.25">
      <c r="A3418" s="101"/>
      <c r="B3418" s="79"/>
      <c r="D3418" s="81"/>
      <c r="E3418" s="81"/>
      <c r="F3418" s="81"/>
      <c r="G3418" s="82"/>
      <c r="H3418" s="83"/>
      <c r="I3418" s="83"/>
      <c r="J3418" s="103"/>
    </row>
    <row r="3419" spans="1:10" ht="12.75" customHeight="1" x14ac:dyDescent="0.25">
      <c r="A3419" s="101">
        <v>15</v>
      </c>
      <c r="B3419" s="84" t="s">
        <v>20</v>
      </c>
      <c r="C3419" s="84" t="s">
        <v>21</v>
      </c>
      <c r="D3419" s="85" t="s">
        <v>22</v>
      </c>
      <c r="E3419" s="85" t="s">
        <v>23</v>
      </c>
      <c r="F3419" s="85"/>
      <c r="G3419" s="86" t="s">
        <v>24</v>
      </c>
      <c r="H3419" s="87" t="s">
        <v>25</v>
      </c>
      <c r="I3419" s="87" t="s">
        <v>26</v>
      </c>
      <c r="J3419" s="102"/>
    </row>
    <row r="3420" spans="1:10" ht="12.75" customHeight="1" x14ac:dyDescent="0.25">
      <c r="A3420" s="101"/>
      <c r="B3420" s="80">
        <f>Invoice!B4698</f>
        <v>0</v>
      </c>
      <c r="C3420" s="88">
        <f>Invoice!E4698</f>
        <v>0</v>
      </c>
      <c r="D3420" s="89">
        <f>Invoice!H4698</f>
        <v>0</v>
      </c>
      <c r="E3420" s="81">
        <f t="shared" si="190"/>
        <v>0</v>
      </c>
      <c r="F3420" s="81"/>
      <c r="G3420" s="82">
        <f t="shared" si="191"/>
        <v>0</v>
      </c>
      <c r="H3420" s="83">
        <f t="shared" si="192"/>
        <v>0</v>
      </c>
      <c r="I3420" s="83" t="e">
        <f t="shared" si="193"/>
        <v>#DIV/0!</v>
      </c>
      <c r="J3420" s="103" t="e">
        <f t="shared" si="194"/>
        <v>#DIV/0!</v>
      </c>
    </row>
    <row r="3421" spans="1:10" ht="12.75" customHeight="1" x14ac:dyDescent="0.25">
      <c r="A3421" s="101"/>
      <c r="D3421" s="81"/>
      <c r="E3421" s="81">
        <f>(E3420*Invoice!I4698)+((E3420-(E3420*Invoice!I4698))*Invoice!J4698)</f>
        <v>0</v>
      </c>
      <c r="F3421" s="81"/>
      <c r="G3421" s="90">
        <f>E3421/1.11</f>
        <v>0</v>
      </c>
      <c r="H3421" s="91">
        <f>G3421*11%</f>
        <v>0</v>
      </c>
      <c r="I3421" s="91" t="e">
        <f>G3421/B3420</f>
        <v>#DIV/0!</v>
      </c>
      <c r="J3421" s="104" t="e">
        <f>H3421/B3420</f>
        <v>#DIV/0!</v>
      </c>
    </row>
    <row r="3422" spans="1:10" ht="12.75" customHeight="1" x14ac:dyDescent="0.25">
      <c r="A3422" s="101"/>
      <c r="D3422" s="81" t="s">
        <v>23</v>
      </c>
      <c r="E3422" s="81">
        <f>E3420-E3421</f>
        <v>0</v>
      </c>
      <c r="F3422" s="81"/>
      <c r="G3422" s="82">
        <f>G3420-G3421</f>
        <v>0</v>
      </c>
      <c r="H3422" s="82">
        <f>H3420-H3421</f>
        <v>0</v>
      </c>
      <c r="I3422" s="82" t="e">
        <f>I3420-I3421</f>
        <v>#DIV/0!</v>
      </c>
      <c r="J3422" s="105" t="e">
        <f>J3420-J3421</f>
        <v>#DIV/0!</v>
      </c>
    </row>
    <row r="3423" spans="1:10" ht="12.75" customHeight="1" x14ac:dyDescent="0.25">
      <c r="A3423" s="101"/>
      <c r="D3423" s="81"/>
      <c r="E3423" s="81"/>
      <c r="F3423" s="81"/>
      <c r="G3423" s="82"/>
      <c r="H3423" s="83">
        <f>G3422+H3422</f>
        <v>0</v>
      </c>
      <c r="I3423" s="83"/>
      <c r="J3423" s="103"/>
    </row>
    <row r="3424" spans="1:10" ht="12.75" customHeight="1" x14ac:dyDescent="0.25">
      <c r="A3424" s="101"/>
      <c r="B3424" s="79"/>
      <c r="D3424" s="81"/>
      <c r="E3424" s="81"/>
      <c r="F3424" s="81"/>
      <c r="G3424" s="82"/>
      <c r="H3424" s="83"/>
      <c r="I3424" s="83"/>
      <c r="J3424" s="103"/>
    </row>
    <row r="3425" spans="1:10" ht="12.75" customHeight="1" x14ac:dyDescent="0.25">
      <c r="A3425" s="101">
        <v>16</v>
      </c>
      <c r="B3425" s="84" t="s">
        <v>20</v>
      </c>
      <c r="C3425" s="84" t="s">
        <v>21</v>
      </c>
      <c r="D3425" s="85" t="s">
        <v>22</v>
      </c>
      <c r="E3425" s="85" t="s">
        <v>23</v>
      </c>
      <c r="F3425" s="85"/>
      <c r="G3425" s="86" t="s">
        <v>24</v>
      </c>
      <c r="H3425" s="87" t="s">
        <v>25</v>
      </c>
      <c r="I3425" s="87" t="s">
        <v>26</v>
      </c>
      <c r="J3425" s="102"/>
    </row>
    <row r="3426" spans="1:10" ht="12.75" customHeight="1" x14ac:dyDescent="0.25">
      <c r="A3426" s="101"/>
      <c r="B3426" s="80">
        <f>Invoice!B4699</f>
        <v>0</v>
      </c>
      <c r="C3426" s="88">
        <f>Invoice!E4699</f>
        <v>0</v>
      </c>
      <c r="D3426" s="89">
        <f>Invoice!H4699</f>
        <v>0</v>
      </c>
      <c r="E3426" s="81">
        <f t="shared" si="190"/>
        <v>0</v>
      </c>
      <c r="F3426" s="81"/>
      <c r="G3426" s="82">
        <f t="shared" si="191"/>
        <v>0</v>
      </c>
      <c r="H3426" s="83">
        <f t="shared" si="192"/>
        <v>0</v>
      </c>
      <c r="I3426" s="83" t="e">
        <f t="shared" si="193"/>
        <v>#DIV/0!</v>
      </c>
      <c r="J3426" s="103" t="e">
        <f t="shared" si="194"/>
        <v>#DIV/0!</v>
      </c>
    </row>
    <row r="3427" spans="1:10" ht="12.75" customHeight="1" x14ac:dyDescent="0.25">
      <c r="A3427" s="101"/>
      <c r="D3427" s="81"/>
      <c r="E3427" s="81">
        <f>(E3426*Invoice!I4699)+((E3426-(E3426*Invoice!I4699))*Invoice!J4699)</f>
        <v>0</v>
      </c>
      <c r="F3427" s="81"/>
      <c r="G3427" s="90">
        <f>E3427/1.11</f>
        <v>0</v>
      </c>
      <c r="H3427" s="91">
        <f>G3427*11%</f>
        <v>0</v>
      </c>
      <c r="I3427" s="91" t="e">
        <f>G3427/B3426</f>
        <v>#DIV/0!</v>
      </c>
      <c r="J3427" s="104" t="e">
        <f>H3427/B3426</f>
        <v>#DIV/0!</v>
      </c>
    </row>
    <row r="3428" spans="1:10" ht="12.75" customHeight="1" x14ac:dyDescent="0.25">
      <c r="A3428" s="101"/>
      <c r="D3428" s="81" t="s">
        <v>23</v>
      </c>
      <c r="E3428" s="81">
        <f>E3426-E3427</f>
        <v>0</v>
      </c>
      <c r="F3428" s="81"/>
      <c r="G3428" s="82">
        <f>G3426-G3427</f>
        <v>0</v>
      </c>
      <c r="H3428" s="82">
        <f>H3426-H3427</f>
        <v>0</v>
      </c>
      <c r="I3428" s="82" t="e">
        <f>I3426-I3427</f>
        <v>#DIV/0!</v>
      </c>
      <c r="J3428" s="105" t="e">
        <f>J3426-J3427</f>
        <v>#DIV/0!</v>
      </c>
    </row>
    <row r="3429" spans="1:10" ht="12.75" customHeight="1" x14ac:dyDescent="0.25">
      <c r="A3429" s="101"/>
      <c r="D3429" s="81"/>
      <c r="E3429" s="81"/>
      <c r="F3429" s="81"/>
      <c r="G3429" s="82"/>
      <c r="H3429" s="83">
        <f>G3428+H3428</f>
        <v>0</v>
      </c>
      <c r="I3429" s="83"/>
      <c r="J3429" s="103"/>
    </row>
    <row r="3430" spans="1:10" ht="12.75" customHeight="1" x14ac:dyDescent="0.25">
      <c r="A3430" s="101"/>
      <c r="C3430" s="88"/>
      <c r="D3430" s="89"/>
      <c r="E3430" s="81"/>
      <c r="F3430" s="81"/>
      <c r="G3430" s="82"/>
      <c r="H3430" s="83"/>
      <c r="I3430" s="83"/>
      <c r="J3430" s="103"/>
    </row>
    <row r="3431" spans="1:10" ht="12.75" customHeight="1" x14ac:dyDescent="0.25">
      <c r="A3431" s="106"/>
      <c r="B3431" s="107"/>
      <c r="C3431" s="107"/>
      <c r="D3431" s="107"/>
      <c r="E3431" s="107"/>
      <c r="F3431" s="107"/>
      <c r="G3431" s="108">
        <f>G3338+G3344+G3350+G3356+G3362+G3368+G3374+G3380+G3386+G3392+G3398+G3404+G3410+G3416+G3422+G3428</f>
        <v>0</v>
      </c>
      <c r="H3431" s="108">
        <f>H3338+H3344+H3350+H3356+H3362+H3368+H3374+H3380+H3386+H3392+H3398+H3404+H3410+H3416+H3422+H3428</f>
        <v>0</v>
      </c>
      <c r="I3431" s="107"/>
      <c r="J3431" s="109">
        <f>H3339+H3345+H3351+H3357+H3363+H3369+H3375+H3381+H3387+H3393+H3399+H3405+H3411+H3417+H3423+H3429</f>
        <v>0</v>
      </c>
    </row>
    <row r="3433" spans="1:10" ht="12.75" customHeight="1" x14ac:dyDescent="0.25">
      <c r="A3433" s="94" t="s">
        <v>1</v>
      </c>
      <c r="B3433" s="95">
        <f>Invoice!E4790</f>
        <v>23050043</v>
      </c>
      <c r="C3433" s="96"/>
      <c r="D3433" s="97"/>
      <c r="E3433" s="97"/>
      <c r="F3433" s="97"/>
      <c r="G3433" s="98"/>
      <c r="H3433" s="99"/>
      <c r="I3433" s="99"/>
      <c r="J3433" s="100"/>
    </row>
    <row r="3434" spans="1:10" ht="12.75" customHeight="1" x14ac:dyDescent="0.25">
      <c r="A3434" s="101">
        <v>1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Invoice!B4798</f>
        <v>0</v>
      </c>
      <c r="C3435" s="88">
        <f>Invoice!E4798</f>
        <v>0</v>
      </c>
      <c r="D3435" s="89">
        <f>Invoice!H4798</f>
        <v>0</v>
      </c>
      <c r="E3435" s="81">
        <f>D3435*B3435</f>
        <v>0</v>
      </c>
      <c r="F3435" s="81"/>
      <c r="G3435" s="82">
        <f>E3435/1.11</f>
        <v>0</v>
      </c>
      <c r="H3435" s="83">
        <f>G3435*11%</f>
        <v>0</v>
      </c>
      <c r="I3435" s="83" t="e">
        <f>G3435/B3435</f>
        <v>#DIV/0!</v>
      </c>
      <c r="J3435" s="103" t="e">
        <f>H3435/B3435</f>
        <v>#DIV/0!</v>
      </c>
    </row>
    <row r="3436" spans="1:10" ht="12.75" customHeight="1" x14ac:dyDescent="0.25">
      <c r="A3436" s="101"/>
      <c r="D3436" s="81"/>
      <c r="E3436" s="81">
        <f>(E3435*Invoice!I4798)+((E3435-(E3435*Invoice!I4798))*Invoice!J4798)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2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Invoice!B4799</f>
        <v>0</v>
      </c>
      <c r="C3441" s="88">
        <f>Invoice!E4799</f>
        <v>0</v>
      </c>
      <c r="D3441" s="89">
        <f>Invoice!H4799</f>
        <v>0</v>
      </c>
      <c r="E3441" s="81">
        <f t="shared" ref="E3441:E3525" si="195">D3441*B3441</f>
        <v>0</v>
      </c>
      <c r="F3441" s="81"/>
      <c r="G3441" s="82">
        <f t="shared" ref="G3441:G3525" si="196">E3441/1.11</f>
        <v>0</v>
      </c>
      <c r="H3441" s="83">
        <f t="shared" ref="H3441:H3525" si="197">G3441*11%</f>
        <v>0</v>
      </c>
      <c r="I3441" s="83" t="e">
        <f t="shared" ref="I3441:I3525" si="198">G3441/B3441</f>
        <v>#DIV/0!</v>
      </c>
      <c r="J3441" s="103" t="e">
        <f t="shared" ref="J3441:J3525" si="199">H3441/B3441</f>
        <v>#DIV/0!</v>
      </c>
    </row>
    <row r="3442" spans="1:10" ht="12.75" customHeight="1" x14ac:dyDescent="0.25">
      <c r="A3442" s="101"/>
      <c r="D3442" s="81"/>
      <c r="E3442" s="81">
        <f>(E3441*Invoice!I4799)+((E3441-(E3441*Invoice!I4799))*Invoice!J4799)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3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Invoice!B4800</f>
        <v>0</v>
      </c>
      <c r="C3447" s="88">
        <f>Invoice!E4800</f>
        <v>0</v>
      </c>
      <c r="D3447" s="89">
        <f>Invoice!H4800</f>
        <v>0</v>
      </c>
      <c r="E3447" s="81">
        <f t="shared" si="195"/>
        <v>0</v>
      </c>
      <c r="F3447" s="81"/>
      <c r="G3447" s="82">
        <f t="shared" si="196"/>
        <v>0</v>
      </c>
      <c r="H3447" s="83">
        <f t="shared" si="197"/>
        <v>0</v>
      </c>
      <c r="I3447" s="83" t="e">
        <f t="shared" si="198"/>
        <v>#DIV/0!</v>
      </c>
      <c r="J3447" s="103" t="e">
        <f t="shared" si="199"/>
        <v>#DIV/0!</v>
      </c>
    </row>
    <row r="3448" spans="1:10" ht="12.75" customHeight="1" x14ac:dyDescent="0.25">
      <c r="A3448" s="101"/>
      <c r="D3448" s="81"/>
      <c r="E3448" s="81">
        <f>(E3447*Invoice!I4800)+((E3447-(E3447*Invoice!I4800))*Invoice!J4800)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4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Invoice!B4801</f>
        <v>0</v>
      </c>
      <c r="C3453" s="88">
        <f>Invoice!E4801</f>
        <v>0</v>
      </c>
      <c r="D3453" s="89">
        <f>Invoice!H4801</f>
        <v>0</v>
      </c>
      <c r="E3453" s="81">
        <f t="shared" si="195"/>
        <v>0</v>
      </c>
      <c r="F3453" s="81"/>
      <c r="G3453" s="82">
        <f t="shared" si="196"/>
        <v>0</v>
      </c>
      <c r="H3453" s="83">
        <f t="shared" si="197"/>
        <v>0</v>
      </c>
      <c r="I3453" s="83" t="e">
        <f t="shared" si="198"/>
        <v>#DIV/0!</v>
      </c>
      <c r="J3453" s="103" t="e">
        <f t="shared" si="199"/>
        <v>#DIV/0!</v>
      </c>
    </row>
    <row r="3454" spans="1:10" ht="12.75" customHeight="1" x14ac:dyDescent="0.25">
      <c r="A3454" s="101"/>
      <c r="D3454" s="81"/>
      <c r="E3454" s="81">
        <f>(E3453*Invoice!I4801)+((E3453-(E3453*Invoice!I4801))*Invoice!J4801)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5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Invoice!B4802</f>
        <v>0</v>
      </c>
      <c r="C3459" s="88">
        <f>Invoice!E4802</f>
        <v>0</v>
      </c>
      <c r="D3459" s="89">
        <f>Invoice!H4802</f>
        <v>0</v>
      </c>
      <c r="E3459" s="81">
        <f t="shared" si="195"/>
        <v>0</v>
      </c>
      <c r="F3459" s="81"/>
      <c r="G3459" s="82">
        <f t="shared" si="196"/>
        <v>0</v>
      </c>
      <c r="H3459" s="83">
        <f t="shared" si="197"/>
        <v>0</v>
      </c>
      <c r="I3459" s="83" t="e">
        <f t="shared" si="198"/>
        <v>#DIV/0!</v>
      </c>
      <c r="J3459" s="103" t="e">
        <f t="shared" si="199"/>
        <v>#DIV/0!</v>
      </c>
    </row>
    <row r="3460" spans="1:10" ht="12.75" customHeight="1" x14ac:dyDescent="0.25">
      <c r="A3460" s="101"/>
      <c r="D3460" s="81"/>
      <c r="E3460" s="81">
        <f>(E3459*Invoice!I4802)+((E3459-(E3459*Invoice!I4802))*Invoice!J4802)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B3463" s="79"/>
      <c r="D3463" s="81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1">
        <v>6</v>
      </c>
      <c r="B3464" s="84" t="s">
        <v>20</v>
      </c>
      <c r="C3464" s="84" t="s">
        <v>21</v>
      </c>
      <c r="D3464" s="85" t="s">
        <v>22</v>
      </c>
      <c r="E3464" s="85" t="s">
        <v>23</v>
      </c>
      <c r="F3464" s="85"/>
      <c r="G3464" s="86" t="s">
        <v>24</v>
      </c>
      <c r="H3464" s="87" t="s">
        <v>25</v>
      </c>
      <c r="I3464" s="87" t="s">
        <v>26</v>
      </c>
      <c r="J3464" s="102"/>
    </row>
    <row r="3465" spans="1:10" ht="12.75" customHeight="1" x14ac:dyDescent="0.25">
      <c r="A3465" s="101"/>
      <c r="B3465" s="80">
        <f>Invoice!B4803</f>
        <v>0</v>
      </c>
      <c r="C3465" s="88">
        <f>Invoice!E4803</f>
        <v>0</v>
      </c>
      <c r="D3465" s="89">
        <f>Invoice!H4803</f>
        <v>0</v>
      </c>
      <c r="E3465" s="81">
        <f t="shared" si="195"/>
        <v>0</v>
      </c>
      <c r="F3465" s="81"/>
      <c r="G3465" s="82">
        <f t="shared" si="196"/>
        <v>0</v>
      </c>
      <c r="H3465" s="83">
        <f t="shared" si="197"/>
        <v>0</v>
      </c>
      <c r="I3465" s="83" t="e">
        <f t="shared" si="198"/>
        <v>#DIV/0!</v>
      </c>
      <c r="J3465" s="103" t="e">
        <f t="shared" si="199"/>
        <v>#DIV/0!</v>
      </c>
    </row>
    <row r="3466" spans="1:10" ht="12.75" customHeight="1" x14ac:dyDescent="0.25">
      <c r="A3466" s="101"/>
      <c r="D3466" s="81"/>
      <c r="E3466" s="81">
        <f>(E3465*Invoice!I4803)+((E3465-(E3465*Invoice!I4803))*Invoice!J4803)</f>
        <v>0</v>
      </c>
      <c r="F3466" s="81"/>
      <c r="G3466" s="90">
        <f>E3466/1.11</f>
        <v>0</v>
      </c>
      <c r="H3466" s="91">
        <f>G3466*11%</f>
        <v>0</v>
      </c>
      <c r="I3466" s="91" t="e">
        <f>G3466/B3465</f>
        <v>#DIV/0!</v>
      </c>
      <c r="J3466" s="104" t="e">
        <f>H3466/B3465</f>
        <v>#DIV/0!</v>
      </c>
    </row>
    <row r="3467" spans="1:10" ht="12.75" customHeight="1" x14ac:dyDescent="0.25">
      <c r="A3467" s="101"/>
      <c r="D3467" s="81" t="s">
        <v>23</v>
      </c>
      <c r="E3467" s="81">
        <f>E3465-E3466</f>
        <v>0</v>
      </c>
      <c r="F3467" s="81"/>
      <c r="G3467" s="82">
        <f>G3465-G3466</f>
        <v>0</v>
      </c>
      <c r="H3467" s="82">
        <f>H3465-H3466</f>
        <v>0</v>
      </c>
      <c r="I3467" s="82" t="e">
        <f>I3465-I3466</f>
        <v>#DIV/0!</v>
      </c>
      <c r="J3467" s="105" t="e">
        <f>J3465-J3466</f>
        <v>#DIV/0!</v>
      </c>
    </row>
    <row r="3468" spans="1:10" ht="12.75" customHeight="1" x14ac:dyDescent="0.25">
      <c r="A3468" s="101"/>
      <c r="D3468" s="81"/>
      <c r="E3468" s="81"/>
      <c r="F3468" s="81"/>
      <c r="G3468" s="82"/>
      <c r="H3468" s="83">
        <f>G3467+H3467</f>
        <v>0</v>
      </c>
      <c r="I3468" s="83"/>
      <c r="J3468" s="103"/>
    </row>
    <row r="3469" spans="1:10" ht="12.75" customHeight="1" x14ac:dyDescent="0.25">
      <c r="A3469" s="101"/>
      <c r="B3469" s="79"/>
      <c r="D3469" s="81"/>
      <c r="E3469" s="81"/>
      <c r="F3469" s="81"/>
      <c r="G3469" s="82"/>
      <c r="H3469" s="83"/>
      <c r="I3469" s="83"/>
      <c r="J3469" s="103"/>
    </row>
    <row r="3470" spans="1:10" ht="12.75" customHeight="1" x14ac:dyDescent="0.25">
      <c r="A3470" s="101">
        <v>7</v>
      </c>
      <c r="B3470" s="84" t="s">
        <v>20</v>
      </c>
      <c r="C3470" s="84" t="s">
        <v>21</v>
      </c>
      <c r="D3470" s="85" t="s">
        <v>22</v>
      </c>
      <c r="E3470" s="85" t="s">
        <v>23</v>
      </c>
      <c r="F3470" s="85"/>
      <c r="G3470" s="86" t="s">
        <v>24</v>
      </c>
      <c r="H3470" s="87" t="s">
        <v>25</v>
      </c>
      <c r="I3470" s="87" t="s">
        <v>26</v>
      </c>
      <c r="J3470" s="102"/>
    </row>
    <row r="3471" spans="1:10" ht="12.75" customHeight="1" x14ac:dyDescent="0.25">
      <c r="A3471" s="101"/>
      <c r="B3471" s="80">
        <f>Invoice!B4804</f>
        <v>0</v>
      </c>
      <c r="C3471" s="88">
        <f>Invoice!E4804</f>
        <v>0</v>
      </c>
      <c r="D3471" s="89">
        <f>Invoice!H4804</f>
        <v>0</v>
      </c>
      <c r="E3471" s="81">
        <f t="shared" si="195"/>
        <v>0</v>
      </c>
      <c r="F3471" s="81"/>
      <c r="G3471" s="82">
        <f t="shared" si="196"/>
        <v>0</v>
      </c>
      <c r="H3471" s="83">
        <f t="shared" si="197"/>
        <v>0</v>
      </c>
      <c r="I3471" s="83" t="e">
        <f t="shared" si="198"/>
        <v>#DIV/0!</v>
      </c>
      <c r="J3471" s="103" t="e">
        <f t="shared" si="199"/>
        <v>#DIV/0!</v>
      </c>
    </row>
    <row r="3472" spans="1:10" ht="12.75" customHeight="1" x14ac:dyDescent="0.25">
      <c r="A3472" s="101"/>
      <c r="D3472" s="81"/>
      <c r="E3472" s="81">
        <f>(E3471*Invoice!I4804)+((E3471-(E3471*Invoice!I4804))*Invoice!J4804)</f>
        <v>0</v>
      </c>
      <c r="F3472" s="81"/>
      <c r="G3472" s="90">
        <f>E3472/1.11</f>
        <v>0</v>
      </c>
      <c r="H3472" s="91">
        <f>G3472*11%</f>
        <v>0</v>
      </c>
      <c r="I3472" s="91" t="e">
        <f>G3472/B3471</f>
        <v>#DIV/0!</v>
      </c>
      <c r="J3472" s="104" t="e">
        <f>H3472/B3471</f>
        <v>#DIV/0!</v>
      </c>
    </row>
    <row r="3473" spans="1:10" ht="12.75" customHeight="1" x14ac:dyDescent="0.25">
      <c r="A3473" s="101"/>
      <c r="D3473" s="81" t="s">
        <v>23</v>
      </c>
      <c r="E3473" s="81">
        <f>E3471-E3472</f>
        <v>0</v>
      </c>
      <c r="F3473" s="81"/>
      <c r="G3473" s="82">
        <f>G3471-G3472</f>
        <v>0</v>
      </c>
      <c r="H3473" s="82">
        <f>H3471-H3472</f>
        <v>0</v>
      </c>
      <c r="I3473" s="82" t="e">
        <f>I3471-I3472</f>
        <v>#DIV/0!</v>
      </c>
      <c r="J3473" s="105" t="e">
        <f>J3471-J3472</f>
        <v>#DIV/0!</v>
      </c>
    </row>
    <row r="3474" spans="1:10" ht="12.75" customHeight="1" x14ac:dyDescent="0.25">
      <c r="A3474" s="101"/>
      <c r="D3474" s="81"/>
      <c r="E3474" s="81"/>
      <c r="F3474" s="81"/>
      <c r="G3474" s="82"/>
      <c r="H3474" s="83">
        <f>G3473+H3473</f>
        <v>0</v>
      </c>
      <c r="I3474" s="83"/>
      <c r="J3474" s="103"/>
    </row>
    <row r="3475" spans="1:10" ht="12.75" customHeight="1" x14ac:dyDescent="0.25">
      <c r="A3475" s="101"/>
      <c r="B3475" s="79"/>
      <c r="D3475" s="81"/>
      <c r="E3475" s="81"/>
      <c r="F3475" s="81"/>
      <c r="G3475" s="82"/>
      <c r="H3475" s="83"/>
      <c r="I3475" s="83"/>
      <c r="J3475" s="103"/>
    </row>
    <row r="3476" spans="1:10" ht="12.75" customHeight="1" x14ac:dyDescent="0.25">
      <c r="A3476" s="101">
        <v>8</v>
      </c>
      <c r="B3476" s="84" t="s">
        <v>20</v>
      </c>
      <c r="C3476" s="84" t="s">
        <v>21</v>
      </c>
      <c r="D3476" s="85" t="s">
        <v>22</v>
      </c>
      <c r="E3476" s="85" t="s">
        <v>23</v>
      </c>
      <c r="F3476" s="85"/>
      <c r="G3476" s="86" t="s">
        <v>24</v>
      </c>
      <c r="H3476" s="87" t="s">
        <v>25</v>
      </c>
      <c r="I3476" s="87" t="s">
        <v>26</v>
      </c>
      <c r="J3476" s="102"/>
    </row>
    <row r="3477" spans="1:10" ht="12.75" customHeight="1" x14ac:dyDescent="0.25">
      <c r="A3477" s="101"/>
      <c r="B3477" s="80">
        <f>Invoice!B4805</f>
        <v>0</v>
      </c>
      <c r="C3477" s="88">
        <f>Invoice!E4805</f>
        <v>0</v>
      </c>
      <c r="D3477" s="89">
        <f>Invoice!H4805</f>
        <v>0</v>
      </c>
      <c r="E3477" s="81">
        <f t="shared" si="195"/>
        <v>0</v>
      </c>
      <c r="F3477" s="81"/>
      <c r="G3477" s="82">
        <f t="shared" si="196"/>
        <v>0</v>
      </c>
      <c r="H3477" s="83">
        <f t="shared" si="197"/>
        <v>0</v>
      </c>
      <c r="I3477" s="83" t="e">
        <f t="shared" si="198"/>
        <v>#DIV/0!</v>
      </c>
      <c r="J3477" s="103" t="e">
        <f t="shared" si="199"/>
        <v>#DIV/0!</v>
      </c>
    </row>
    <row r="3478" spans="1:10" ht="12.75" customHeight="1" x14ac:dyDescent="0.25">
      <c r="A3478" s="101"/>
      <c r="D3478" s="81"/>
      <c r="E3478" s="81">
        <f>(E3477*Invoice!I4805)+((E3477-(E3477*Invoice!I4805))*Invoice!J4805)</f>
        <v>0</v>
      </c>
      <c r="F3478" s="81"/>
      <c r="G3478" s="90">
        <f>E3478/1.11</f>
        <v>0</v>
      </c>
      <c r="H3478" s="91">
        <f>G3478*11%</f>
        <v>0</v>
      </c>
      <c r="I3478" s="91" t="e">
        <f>G3478/B3477</f>
        <v>#DIV/0!</v>
      </c>
      <c r="J3478" s="104" t="e">
        <f>H3478/B3477</f>
        <v>#DIV/0!</v>
      </c>
    </row>
    <row r="3479" spans="1:10" ht="12.75" customHeight="1" x14ac:dyDescent="0.25">
      <c r="A3479" s="101"/>
      <c r="D3479" s="81" t="s">
        <v>23</v>
      </c>
      <c r="E3479" s="81">
        <f>E3477-E3478</f>
        <v>0</v>
      </c>
      <c r="F3479" s="81"/>
      <c r="G3479" s="82">
        <f>G3477-G3478</f>
        <v>0</v>
      </c>
      <c r="H3479" s="82">
        <f>H3477-H3478</f>
        <v>0</v>
      </c>
      <c r="I3479" s="82" t="e">
        <f>I3477-I3478</f>
        <v>#DIV/0!</v>
      </c>
      <c r="J3479" s="105" t="e">
        <f>J3477-J3478</f>
        <v>#DIV/0!</v>
      </c>
    </row>
    <row r="3480" spans="1:10" ht="12.75" customHeight="1" x14ac:dyDescent="0.25">
      <c r="A3480" s="101"/>
      <c r="D3480" s="81"/>
      <c r="E3480" s="81"/>
      <c r="F3480" s="81"/>
      <c r="G3480" s="82"/>
      <c r="H3480" s="83">
        <f>G3479+H3479</f>
        <v>0</v>
      </c>
      <c r="I3480" s="83"/>
      <c r="J3480" s="103"/>
    </row>
    <row r="3481" spans="1:10" ht="12.75" customHeight="1" x14ac:dyDescent="0.25">
      <c r="A3481" s="101"/>
      <c r="B3481" s="79"/>
      <c r="D3481" s="81"/>
      <c r="E3481" s="81"/>
      <c r="F3481" s="81"/>
      <c r="G3481" s="82"/>
      <c r="H3481" s="83"/>
      <c r="I3481" s="83"/>
      <c r="J3481" s="103"/>
    </row>
    <row r="3482" spans="1:10" ht="12.75" customHeight="1" x14ac:dyDescent="0.25">
      <c r="A3482" s="101">
        <v>9</v>
      </c>
      <c r="B3482" s="84" t="s">
        <v>20</v>
      </c>
      <c r="C3482" s="84" t="s">
        <v>21</v>
      </c>
      <c r="D3482" s="85" t="s">
        <v>22</v>
      </c>
      <c r="E3482" s="85" t="s">
        <v>23</v>
      </c>
      <c r="F3482" s="85"/>
      <c r="G3482" s="86" t="s">
        <v>24</v>
      </c>
      <c r="H3482" s="87" t="s">
        <v>25</v>
      </c>
      <c r="I3482" s="87" t="s">
        <v>26</v>
      </c>
      <c r="J3482" s="102"/>
    </row>
    <row r="3483" spans="1:10" ht="12.75" customHeight="1" x14ac:dyDescent="0.25">
      <c r="A3483" s="101"/>
      <c r="B3483" s="80">
        <f>Invoice!B4806</f>
        <v>0</v>
      </c>
      <c r="C3483" s="88">
        <f>Invoice!E4806</f>
        <v>0</v>
      </c>
      <c r="D3483" s="89">
        <f>Invoice!H4806</f>
        <v>0</v>
      </c>
      <c r="E3483" s="81">
        <f t="shared" si="195"/>
        <v>0</v>
      </c>
      <c r="F3483" s="81"/>
      <c r="G3483" s="82">
        <f t="shared" si="196"/>
        <v>0</v>
      </c>
      <c r="H3483" s="83">
        <f t="shared" si="197"/>
        <v>0</v>
      </c>
      <c r="I3483" s="83" t="e">
        <f t="shared" si="198"/>
        <v>#DIV/0!</v>
      </c>
      <c r="J3483" s="103" t="e">
        <f t="shared" si="199"/>
        <v>#DIV/0!</v>
      </c>
    </row>
    <row r="3484" spans="1:10" ht="12.75" customHeight="1" x14ac:dyDescent="0.25">
      <c r="A3484" s="101"/>
      <c r="D3484" s="81"/>
      <c r="E3484" s="81">
        <f>(E3483*Invoice!I4806)+((E3483-(E3483*Invoice!I4806))*Invoice!J4806)</f>
        <v>0</v>
      </c>
      <c r="F3484" s="81"/>
      <c r="G3484" s="90">
        <f>E3484/1.11</f>
        <v>0</v>
      </c>
      <c r="H3484" s="91">
        <f>G3484*11%</f>
        <v>0</v>
      </c>
      <c r="I3484" s="91" t="e">
        <f>G3484/B3483</f>
        <v>#DIV/0!</v>
      </c>
      <c r="J3484" s="104" t="e">
        <f>H3484/B3483</f>
        <v>#DIV/0!</v>
      </c>
    </row>
    <row r="3485" spans="1:10" ht="12.75" customHeight="1" x14ac:dyDescent="0.25">
      <c r="A3485" s="101"/>
      <c r="D3485" s="81" t="s">
        <v>23</v>
      </c>
      <c r="E3485" s="81">
        <f>E3483-E3484</f>
        <v>0</v>
      </c>
      <c r="F3485" s="81"/>
      <c r="G3485" s="82">
        <f>G3483-G3484</f>
        <v>0</v>
      </c>
      <c r="H3485" s="82">
        <f>H3483-H3484</f>
        <v>0</v>
      </c>
      <c r="I3485" s="82" t="e">
        <f>I3483-I3484</f>
        <v>#DIV/0!</v>
      </c>
      <c r="J3485" s="105" t="e">
        <f>J3483-J3484</f>
        <v>#DIV/0!</v>
      </c>
    </row>
    <row r="3486" spans="1:10" ht="12.75" customHeight="1" x14ac:dyDescent="0.25">
      <c r="A3486" s="101"/>
      <c r="D3486" s="81"/>
      <c r="E3486" s="81"/>
      <c r="F3486" s="81"/>
      <c r="G3486" s="82"/>
      <c r="H3486" s="83">
        <f>G3485+H3485</f>
        <v>0</v>
      </c>
      <c r="I3486" s="83"/>
      <c r="J3486" s="103"/>
    </row>
    <row r="3487" spans="1:10" ht="12.75" customHeight="1" x14ac:dyDescent="0.25">
      <c r="A3487" s="101"/>
      <c r="B3487" s="79"/>
      <c r="D3487" s="81"/>
      <c r="E3487" s="81"/>
      <c r="F3487" s="81"/>
      <c r="G3487" s="82"/>
      <c r="H3487" s="83"/>
      <c r="I3487" s="83"/>
      <c r="J3487" s="103"/>
    </row>
    <row r="3488" spans="1:10" ht="12.75" customHeight="1" x14ac:dyDescent="0.25">
      <c r="A3488" s="101">
        <v>10</v>
      </c>
      <c r="B3488" s="84" t="s">
        <v>20</v>
      </c>
      <c r="C3488" s="84" t="s">
        <v>21</v>
      </c>
      <c r="D3488" s="85" t="s">
        <v>22</v>
      </c>
      <c r="E3488" s="85" t="s">
        <v>23</v>
      </c>
      <c r="F3488" s="85"/>
      <c r="G3488" s="86" t="s">
        <v>24</v>
      </c>
      <c r="H3488" s="87" t="s">
        <v>25</v>
      </c>
      <c r="I3488" s="87" t="s">
        <v>26</v>
      </c>
      <c r="J3488" s="102"/>
    </row>
    <row r="3489" spans="1:10" ht="12.75" customHeight="1" x14ac:dyDescent="0.25">
      <c r="A3489" s="101"/>
      <c r="B3489" s="80">
        <f>Invoice!B4807</f>
        <v>0</v>
      </c>
      <c r="C3489" s="88">
        <f>Invoice!E4807</f>
        <v>0</v>
      </c>
      <c r="D3489" s="89">
        <f>Invoice!H4807</f>
        <v>0</v>
      </c>
      <c r="E3489" s="81">
        <f t="shared" si="195"/>
        <v>0</v>
      </c>
      <c r="F3489" s="81"/>
      <c r="G3489" s="82">
        <f t="shared" si="196"/>
        <v>0</v>
      </c>
      <c r="H3489" s="83">
        <f t="shared" si="197"/>
        <v>0</v>
      </c>
      <c r="I3489" s="83" t="e">
        <f t="shared" si="198"/>
        <v>#DIV/0!</v>
      </c>
      <c r="J3489" s="103" t="e">
        <f t="shared" si="199"/>
        <v>#DIV/0!</v>
      </c>
    </row>
    <row r="3490" spans="1:10" ht="12.75" customHeight="1" x14ac:dyDescent="0.25">
      <c r="A3490" s="101"/>
      <c r="D3490" s="81"/>
      <c r="E3490" s="81">
        <f>(E3489*Invoice!I4807)+((E3489-(E3489*Invoice!I4807))*Invoice!J4807)</f>
        <v>0</v>
      </c>
      <c r="F3490" s="81"/>
      <c r="G3490" s="90">
        <f>E3490/1.11</f>
        <v>0</v>
      </c>
      <c r="H3490" s="91">
        <f>G3490*11%</f>
        <v>0</v>
      </c>
      <c r="I3490" s="91" t="e">
        <f>G3490/B3489</f>
        <v>#DIV/0!</v>
      </c>
      <c r="J3490" s="104" t="e">
        <f>H3490/B3489</f>
        <v>#DIV/0!</v>
      </c>
    </row>
    <row r="3491" spans="1:10" ht="12.75" customHeight="1" x14ac:dyDescent="0.25">
      <c r="A3491" s="101"/>
      <c r="D3491" s="81" t="s">
        <v>23</v>
      </c>
      <c r="E3491" s="81">
        <f>E3489-E3490</f>
        <v>0</v>
      </c>
      <c r="F3491" s="81"/>
      <c r="G3491" s="82">
        <f>G3489-G3490</f>
        <v>0</v>
      </c>
      <c r="H3491" s="82">
        <f>H3489-H3490</f>
        <v>0</v>
      </c>
      <c r="I3491" s="82" t="e">
        <f>I3489-I3490</f>
        <v>#DIV/0!</v>
      </c>
      <c r="J3491" s="105" t="e">
        <f>J3489-J3490</f>
        <v>#DIV/0!</v>
      </c>
    </row>
    <row r="3492" spans="1:10" ht="12.75" customHeight="1" x14ac:dyDescent="0.25">
      <c r="A3492" s="101"/>
      <c r="D3492" s="81"/>
      <c r="E3492" s="81"/>
      <c r="F3492" s="81"/>
      <c r="G3492" s="82"/>
      <c r="H3492" s="83">
        <f>G3491+H3491</f>
        <v>0</v>
      </c>
      <c r="I3492" s="83"/>
      <c r="J3492" s="103"/>
    </row>
    <row r="3493" spans="1:10" ht="12.75" customHeight="1" x14ac:dyDescent="0.25">
      <c r="A3493" s="101"/>
      <c r="B3493" s="79"/>
      <c r="D3493" s="81"/>
      <c r="E3493" s="81"/>
      <c r="F3493" s="81"/>
      <c r="G3493" s="82"/>
      <c r="H3493" s="83"/>
      <c r="I3493" s="83"/>
      <c r="J3493" s="103"/>
    </row>
    <row r="3494" spans="1:10" ht="12.75" customHeight="1" x14ac:dyDescent="0.25">
      <c r="A3494" s="101">
        <v>11</v>
      </c>
      <c r="B3494" s="84" t="s">
        <v>20</v>
      </c>
      <c r="C3494" s="84" t="s">
        <v>21</v>
      </c>
      <c r="D3494" s="85" t="s">
        <v>22</v>
      </c>
      <c r="E3494" s="85" t="s">
        <v>23</v>
      </c>
      <c r="F3494" s="85"/>
      <c r="G3494" s="86" t="s">
        <v>24</v>
      </c>
      <c r="H3494" s="87" t="s">
        <v>25</v>
      </c>
      <c r="I3494" s="87" t="s">
        <v>26</v>
      </c>
      <c r="J3494" s="102"/>
    </row>
    <row r="3495" spans="1:10" ht="12.75" customHeight="1" x14ac:dyDescent="0.25">
      <c r="A3495" s="101"/>
      <c r="B3495" s="80">
        <f>Invoice!B4808</f>
        <v>0</v>
      </c>
      <c r="C3495" s="88">
        <f>Invoice!E4808</f>
        <v>0</v>
      </c>
      <c r="D3495" s="89">
        <f>Invoice!H4808</f>
        <v>0</v>
      </c>
      <c r="E3495" s="81">
        <f t="shared" si="195"/>
        <v>0</v>
      </c>
      <c r="F3495" s="81"/>
      <c r="G3495" s="82">
        <f t="shared" si="196"/>
        <v>0</v>
      </c>
      <c r="H3495" s="83">
        <f t="shared" si="197"/>
        <v>0</v>
      </c>
      <c r="I3495" s="83" t="e">
        <f t="shared" si="198"/>
        <v>#DIV/0!</v>
      </c>
      <c r="J3495" s="103" t="e">
        <f t="shared" si="199"/>
        <v>#DIV/0!</v>
      </c>
    </row>
    <row r="3496" spans="1:10" ht="12.75" customHeight="1" x14ac:dyDescent="0.25">
      <c r="A3496" s="101"/>
      <c r="D3496" s="81"/>
      <c r="E3496" s="81">
        <f>(E3495*Invoice!I4808)+((E3495-(E3495*Invoice!I4808))*Invoice!J4808)</f>
        <v>0</v>
      </c>
      <c r="F3496" s="81"/>
      <c r="G3496" s="90">
        <f>E3496/1.11</f>
        <v>0</v>
      </c>
      <c r="H3496" s="91">
        <f>G3496*11%</f>
        <v>0</v>
      </c>
      <c r="I3496" s="91" t="e">
        <f>G3496/B3495</f>
        <v>#DIV/0!</v>
      </c>
      <c r="J3496" s="104" t="e">
        <f>H3496/B3495</f>
        <v>#DIV/0!</v>
      </c>
    </row>
    <row r="3497" spans="1:10" ht="12.75" customHeight="1" x14ac:dyDescent="0.25">
      <c r="A3497" s="101"/>
      <c r="D3497" s="81" t="s">
        <v>23</v>
      </c>
      <c r="E3497" s="81">
        <f>E3495-E3496</f>
        <v>0</v>
      </c>
      <c r="F3497" s="81"/>
      <c r="G3497" s="82">
        <f>G3495-G3496</f>
        <v>0</v>
      </c>
      <c r="H3497" s="82">
        <f>H3495-H3496</f>
        <v>0</v>
      </c>
      <c r="I3497" s="82" t="e">
        <f>I3495-I3496</f>
        <v>#DIV/0!</v>
      </c>
      <c r="J3497" s="105" t="e">
        <f>J3495-J3496</f>
        <v>#DIV/0!</v>
      </c>
    </row>
    <row r="3498" spans="1:10" ht="12.75" customHeight="1" x14ac:dyDescent="0.25">
      <c r="A3498" s="101"/>
      <c r="D3498" s="81"/>
      <c r="E3498" s="81"/>
      <c r="F3498" s="81"/>
      <c r="G3498" s="82"/>
      <c r="H3498" s="83">
        <f>G3497+H3497</f>
        <v>0</v>
      </c>
      <c r="I3498" s="83"/>
      <c r="J3498" s="103"/>
    </row>
    <row r="3499" spans="1:10" ht="12.75" customHeight="1" x14ac:dyDescent="0.25">
      <c r="A3499" s="101"/>
      <c r="B3499" s="79"/>
      <c r="D3499" s="81"/>
      <c r="E3499" s="81"/>
      <c r="F3499" s="81"/>
      <c r="G3499" s="82"/>
      <c r="H3499" s="83"/>
      <c r="I3499" s="83"/>
      <c r="J3499" s="103"/>
    </row>
    <row r="3500" spans="1:10" ht="12.75" customHeight="1" x14ac:dyDescent="0.25">
      <c r="A3500" s="101">
        <v>12</v>
      </c>
      <c r="B3500" s="84" t="s">
        <v>20</v>
      </c>
      <c r="C3500" s="84" t="s">
        <v>21</v>
      </c>
      <c r="D3500" s="85" t="s">
        <v>22</v>
      </c>
      <c r="E3500" s="85" t="s">
        <v>23</v>
      </c>
      <c r="F3500" s="85"/>
      <c r="G3500" s="86" t="s">
        <v>24</v>
      </c>
      <c r="H3500" s="87" t="s">
        <v>25</v>
      </c>
      <c r="I3500" s="87" t="s">
        <v>26</v>
      </c>
      <c r="J3500" s="102"/>
    </row>
    <row r="3501" spans="1:10" ht="12.75" customHeight="1" x14ac:dyDescent="0.25">
      <c r="A3501" s="101"/>
      <c r="B3501" s="80">
        <f>Invoice!B4809</f>
        <v>0</v>
      </c>
      <c r="C3501" s="88">
        <f>Invoice!E4809</f>
        <v>0</v>
      </c>
      <c r="D3501" s="89">
        <f>Invoice!H4809</f>
        <v>0</v>
      </c>
      <c r="E3501" s="81">
        <f t="shared" si="195"/>
        <v>0</v>
      </c>
      <c r="F3501" s="81"/>
      <c r="G3501" s="82">
        <f t="shared" si="196"/>
        <v>0</v>
      </c>
      <c r="H3501" s="83">
        <f t="shared" si="197"/>
        <v>0</v>
      </c>
      <c r="I3501" s="83" t="e">
        <f t="shared" si="198"/>
        <v>#DIV/0!</v>
      </c>
      <c r="J3501" s="103" t="e">
        <f t="shared" si="199"/>
        <v>#DIV/0!</v>
      </c>
    </row>
    <row r="3502" spans="1:10" ht="12.75" customHeight="1" x14ac:dyDescent="0.25">
      <c r="A3502" s="101"/>
      <c r="D3502" s="81"/>
      <c r="E3502" s="81">
        <f>(E3501*Invoice!I4809)+((E3501-(E3501*Invoice!I4809))*Invoice!J4809)</f>
        <v>0</v>
      </c>
      <c r="F3502" s="81"/>
      <c r="G3502" s="90">
        <f>E3502/1.11</f>
        <v>0</v>
      </c>
      <c r="H3502" s="91">
        <f>G3502*11%</f>
        <v>0</v>
      </c>
      <c r="I3502" s="91" t="e">
        <f>G3502/B3501</f>
        <v>#DIV/0!</v>
      </c>
      <c r="J3502" s="104" t="e">
        <f>H3502/B3501</f>
        <v>#DIV/0!</v>
      </c>
    </row>
    <row r="3503" spans="1:10" ht="12.75" customHeight="1" x14ac:dyDescent="0.25">
      <c r="A3503" s="101"/>
      <c r="D3503" s="81" t="s">
        <v>23</v>
      </c>
      <c r="E3503" s="81">
        <f>E3501-E3502</f>
        <v>0</v>
      </c>
      <c r="F3503" s="81"/>
      <c r="G3503" s="82">
        <f>G3501-G3502</f>
        <v>0</v>
      </c>
      <c r="H3503" s="82">
        <f>H3501-H3502</f>
        <v>0</v>
      </c>
      <c r="I3503" s="82" t="e">
        <f>I3501-I3502</f>
        <v>#DIV/0!</v>
      </c>
      <c r="J3503" s="105" t="e">
        <f>J3501-J3502</f>
        <v>#DIV/0!</v>
      </c>
    </row>
    <row r="3504" spans="1:10" ht="12.75" customHeight="1" x14ac:dyDescent="0.25">
      <c r="A3504" s="101"/>
      <c r="D3504" s="81"/>
      <c r="E3504" s="81"/>
      <c r="F3504" s="81"/>
      <c r="G3504" s="82"/>
      <c r="H3504" s="83">
        <f>G3503+H3503</f>
        <v>0</v>
      </c>
      <c r="I3504" s="83"/>
      <c r="J3504" s="103"/>
    </row>
    <row r="3505" spans="1:10" ht="12.75" customHeight="1" x14ac:dyDescent="0.25">
      <c r="A3505" s="101"/>
      <c r="B3505" s="79"/>
      <c r="D3505" s="81"/>
      <c r="E3505" s="81"/>
      <c r="F3505" s="81"/>
      <c r="G3505" s="82"/>
      <c r="H3505" s="83"/>
      <c r="I3505" s="83"/>
      <c r="J3505" s="103"/>
    </row>
    <row r="3506" spans="1:10" ht="12.75" customHeight="1" x14ac:dyDescent="0.25">
      <c r="A3506" s="101">
        <v>13</v>
      </c>
      <c r="B3506" s="84" t="s">
        <v>20</v>
      </c>
      <c r="C3506" s="84" t="s">
        <v>21</v>
      </c>
      <c r="D3506" s="85" t="s">
        <v>22</v>
      </c>
      <c r="E3506" s="85" t="s">
        <v>23</v>
      </c>
      <c r="F3506" s="85"/>
      <c r="G3506" s="86" t="s">
        <v>24</v>
      </c>
      <c r="H3506" s="87" t="s">
        <v>25</v>
      </c>
      <c r="I3506" s="87" t="s">
        <v>26</v>
      </c>
      <c r="J3506" s="102"/>
    </row>
    <row r="3507" spans="1:10" ht="12.75" customHeight="1" x14ac:dyDescent="0.25">
      <c r="A3507" s="101"/>
      <c r="B3507" s="80">
        <f>Invoice!B4810</f>
        <v>0</v>
      </c>
      <c r="C3507" s="88">
        <f>Invoice!E4810</f>
        <v>0</v>
      </c>
      <c r="D3507" s="89">
        <f>Invoice!H4810</f>
        <v>0</v>
      </c>
      <c r="E3507" s="81">
        <f t="shared" si="195"/>
        <v>0</v>
      </c>
      <c r="F3507" s="81"/>
      <c r="G3507" s="82">
        <f t="shared" si="196"/>
        <v>0</v>
      </c>
      <c r="H3507" s="83">
        <f t="shared" si="197"/>
        <v>0</v>
      </c>
      <c r="I3507" s="83" t="e">
        <f t="shared" si="198"/>
        <v>#DIV/0!</v>
      </c>
      <c r="J3507" s="103" t="e">
        <f t="shared" si="199"/>
        <v>#DIV/0!</v>
      </c>
    </row>
    <row r="3508" spans="1:10" ht="12.75" customHeight="1" x14ac:dyDescent="0.25">
      <c r="A3508" s="101"/>
      <c r="D3508" s="81"/>
      <c r="E3508" s="81">
        <f>(E3507*Invoice!I4810)+((E3507-(E3507*Invoice!I4810))*Invoice!J4810)</f>
        <v>0</v>
      </c>
      <c r="F3508" s="81"/>
      <c r="G3508" s="90">
        <f>E3508/1.11</f>
        <v>0</v>
      </c>
      <c r="H3508" s="91">
        <f>G3508*11%</f>
        <v>0</v>
      </c>
      <c r="I3508" s="91" t="e">
        <f>G3508/B3507</f>
        <v>#DIV/0!</v>
      </c>
      <c r="J3508" s="104" t="e">
        <f>H3508/B3507</f>
        <v>#DIV/0!</v>
      </c>
    </row>
    <row r="3509" spans="1:10" ht="12.75" customHeight="1" x14ac:dyDescent="0.25">
      <c r="A3509" s="101"/>
      <c r="D3509" s="81" t="s">
        <v>23</v>
      </c>
      <c r="E3509" s="81">
        <f>E3507-E3508</f>
        <v>0</v>
      </c>
      <c r="F3509" s="81"/>
      <c r="G3509" s="82">
        <f>G3507-G3508</f>
        <v>0</v>
      </c>
      <c r="H3509" s="82">
        <f>H3507-H3508</f>
        <v>0</v>
      </c>
      <c r="I3509" s="82" t="e">
        <f>I3507-I3508</f>
        <v>#DIV/0!</v>
      </c>
      <c r="J3509" s="105" t="e">
        <f>J3507-J3508</f>
        <v>#DIV/0!</v>
      </c>
    </row>
    <row r="3510" spans="1:10" ht="12.75" customHeight="1" x14ac:dyDescent="0.25">
      <c r="A3510" s="101"/>
      <c r="D3510" s="81"/>
      <c r="E3510" s="81"/>
      <c r="F3510" s="81"/>
      <c r="G3510" s="82"/>
      <c r="H3510" s="83">
        <f>G3509+H3509</f>
        <v>0</v>
      </c>
      <c r="I3510" s="83"/>
      <c r="J3510" s="103"/>
    </row>
    <row r="3511" spans="1:10" ht="12.75" customHeight="1" x14ac:dyDescent="0.25">
      <c r="A3511" s="101"/>
      <c r="B3511" s="79"/>
      <c r="D3511" s="81"/>
      <c r="E3511" s="81"/>
      <c r="F3511" s="81"/>
      <c r="G3511" s="82"/>
      <c r="H3511" s="83"/>
      <c r="I3511" s="83"/>
      <c r="J3511" s="103"/>
    </row>
    <row r="3512" spans="1:10" ht="12.75" customHeight="1" x14ac:dyDescent="0.25">
      <c r="A3512" s="101">
        <v>14</v>
      </c>
      <c r="B3512" s="84" t="s">
        <v>20</v>
      </c>
      <c r="C3512" s="84" t="s">
        <v>21</v>
      </c>
      <c r="D3512" s="85" t="s">
        <v>22</v>
      </c>
      <c r="E3512" s="85" t="s">
        <v>23</v>
      </c>
      <c r="F3512" s="85"/>
      <c r="G3512" s="86" t="s">
        <v>24</v>
      </c>
      <c r="H3512" s="87" t="s">
        <v>25</v>
      </c>
      <c r="I3512" s="87" t="s">
        <v>26</v>
      </c>
      <c r="J3512" s="102"/>
    </row>
    <row r="3513" spans="1:10" ht="12.75" customHeight="1" x14ac:dyDescent="0.25">
      <c r="A3513" s="101"/>
      <c r="B3513" s="80">
        <f>Invoice!B4811</f>
        <v>0</v>
      </c>
      <c r="C3513" s="88">
        <f>Invoice!E4811</f>
        <v>0</v>
      </c>
      <c r="D3513" s="89">
        <f>Invoice!H4811</f>
        <v>0</v>
      </c>
      <c r="E3513" s="81">
        <f t="shared" si="195"/>
        <v>0</v>
      </c>
      <c r="F3513" s="81"/>
      <c r="G3513" s="82">
        <f t="shared" si="196"/>
        <v>0</v>
      </c>
      <c r="H3513" s="83">
        <f t="shared" si="197"/>
        <v>0</v>
      </c>
      <c r="I3513" s="83" t="e">
        <f t="shared" si="198"/>
        <v>#DIV/0!</v>
      </c>
      <c r="J3513" s="103" t="e">
        <f t="shared" si="199"/>
        <v>#DIV/0!</v>
      </c>
    </row>
    <row r="3514" spans="1:10" ht="12.75" customHeight="1" x14ac:dyDescent="0.25">
      <c r="A3514" s="101"/>
      <c r="D3514" s="81"/>
      <c r="E3514" s="81">
        <f>(E3513*Invoice!I4811)+((E3513-(E3513*Invoice!I4811))*Invoice!J4811)</f>
        <v>0</v>
      </c>
      <c r="F3514" s="81"/>
      <c r="G3514" s="90">
        <f>E3514/1.11</f>
        <v>0</v>
      </c>
      <c r="H3514" s="91">
        <f>G3514*11%</f>
        <v>0</v>
      </c>
      <c r="I3514" s="91" t="e">
        <f>G3514/B3513</f>
        <v>#DIV/0!</v>
      </c>
      <c r="J3514" s="104" t="e">
        <f>H3514/B3513</f>
        <v>#DIV/0!</v>
      </c>
    </row>
    <row r="3515" spans="1:10" ht="12.75" customHeight="1" x14ac:dyDescent="0.25">
      <c r="A3515" s="101"/>
      <c r="D3515" s="81" t="s">
        <v>23</v>
      </c>
      <c r="E3515" s="81">
        <f>E3513-E3514</f>
        <v>0</v>
      </c>
      <c r="F3515" s="81"/>
      <c r="G3515" s="82">
        <f>G3513-G3514</f>
        <v>0</v>
      </c>
      <c r="H3515" s="82">
        <f>H3513-H3514</f>
        <v>0</v>
      </c>
      <c r="I3515" s="82" t="e">
        <f>I3513-I3514</f>
        <v>#DIV/0!</v>
      </c>
      <c r="J3515" s="105" t="e">
        <f>J3513-J3514</f>
        <v>#DIV/0!</v>
      </c>
    </row>
    <row r="3516" spans="1:10" ht="12.75" customHeight="1" x14ac:dyDescent="0.25">
      <c r="A3516" s="101"/>
      <c r="D3516" s="81"/>
      <c r="E3516" s="81"/>
      <c r="F3516" s="81"/>
      <c r="G3516" s="82"/>
      <c r="H3516" s="83">
        <f>G3515+H3515</f>
        <v>0</v>
      </c>
      <c r="I3516" s="83"/>
      <c r="J3516" s="103"/>
    </row>
    <row r="3517" spans="1:10" ht="12.75" customHeight="1" x14ac:dyDescent="0.25">
      <c r="A3517" s="101"/>
      <c r="B3517" s="79"/>
      <c r="D3517" s="81"/>
      <c r="E3517" s="81"/>
      <c r="F3517" s="81"/>
      <c r="G3517" s="82"/>
      <c r="H3517" s="83"/>
      <c r="I3517" s="83"/>
      <c r="J3517" s="103"/>
    </row>
    <row r="3518" spans="1:10" ht="12.75" customHeight="1" x14ac:dyDescent="0.25">
      <c r="A3518" s="101">
        <v>15</v>
      </c>
      <c r="B3518" s="84" t="s">
        <v>20</v>
      </c>
      <c r="C3518" s="84" t="s">
        <v>21</v>
      </c>
      <c r="D3518" s="85" t="s">
        <v>22</v>
      </c>
      <c r="E3518" s="85" t="s">
        <v>23</v>
      </c>
      <c r="F3518" s="85"/>
      <c r="G3518" s="86" t="s">
        <v>24</v>
      </c>
      <c r="H3518" s="87" t="s">
        <v>25</v>
      </c>
      <c r="I3518" s="87" t="s">
        <v>26</v>
      </c>
      <c r="J3518" s="102"/>
    </row>
    <row r="3519" spans="1:10" ht="12.75" customHeight="1" x14ac:dyDescent="0.25">
      <c r="A3519" s="101"/>
      <c r="B3519" s="80">
        <f>Invoice!B4812</f>
        <v>0</v>
      </c>
      <c r="C3519" s="88">
        <f>Invoice!E4812</f>
        <v>0</v>
      </c>
      <c r="D3519" s="89">
        <f>Invoice!H4812</f>
        <v>0</v>
      </c>
      <c r="E3519" s="81">
        <f t="shared" si="195"/>
        <v>0</v>
      </c>
      <c r="F3519" s="81"/>
      <c r="G3519" s="82">
        <f t="shared" si="196"/>
        <v>0</v>
      </c>
      <c r="H3519" s="83">
        <f t="shared" si="197"/>
        <v>0</v>
      </c>
      <c r="I3519" s="83" t="e">
        <f t="shared" si="198"/>
        <v>#DIV/0!</v>
      </c>
      <c r="J3519" s="103" t="e">
        <f t="shared" si="199"/>
        <v>#DIV/0!</v>
      </c>
    </row>
    <row r="3520" spans="1:10" ht="12.75" customHeight="1" x14ac:dyDescent="0.25">
      <c r="A3520" s="101"/>
      <c r="D3520" s="81"/>
      <c r="E3520" s="81">
        <f>(E3519*Invoice!I4812)+((E3519-(E3519*Invoice!I4812))*Invoice!J4812)</f>
        <v>0</v>
      </c>
      <c r="F3520" s="81"/>
      <c r="G3520" s="90">
        <f>E3520/1.11</f>
        <v>0</v>
      </c>
      <c r="H3520" s="91">
        <f>G3520*11%</f>
        <v>0</v>
      </c>
      <c r="I3520" s="91" t="e">
        <f>G3520/B3519</f>
        <v>#DIV/0!</v>
      </c>
      <c r="J3520" s="104" t="e">
        <f>H3520/B3519</f>
        <v>#DIV/0!</v>
      </c>
    </row>
    <row r="3521" spans="1:10" ht="12.75" customHeight="1" x14ac:dyDescent="0.25">
      <c r="A3521" s="101"/>
      <c r="D3521" s="81" t="s">
        <v>23</v>
      </c>
      <c r="E3521" s="81">
        <f>E3519-E3520</f>
        <v>0</v>
      </c>
      <c r="F3521" s="81"/>
      <c r="G3521" s="82">
        <f>G3519-G3520</f>
        <v>0</v>
      </c>
      <c r="H3521" s="82">
        <f>H3519-H3520</f>
        <v>0</v>
      </c>
      <c r="I3521" s="82" t="e">
        <f>I3519-I3520</f>
        <v>#DIV/0!</v>
      </c>
      <c r="J3521" s="105" t="e">
        <f>J3519-J3520</f>
        <v>#DIV/0!</v>
      </c>
    </row>
    <row r="3522" spans="1:10" ht="12.75" customHeight="1" x14ac:dyDescent="0.25">
      <c r="A3522" s="101"/>
      <c r="D3522" s="81"/>
      <c r="E3522" s="81"/>
      <c r="F3522" s="81"/>
      <c r="G3522" s="82"/>
      <c r="H3522" s="83">
        <f>G3521+H3521</f>
        <v>0</v>
      </c>
      <c r="I3522" s="83"/>
      <c r="J3522" s="103"/>
    </row>
    <row r="3523" spans="1:10" ht="12.75" customHeight="1" x14ac:dyDescent="0.25">
      <c r="A3523" s="101"/>
      <c r="B3523" s="79"/>
      <c r="D3523" s="81"/>
      <c r="E3523" s="81"/>
      <c r="F3523" s="81"/>
      <c r="G3523" s="82"/>
      <c r="H3523" s="83"/>
      <c r="I3523" s="83"/>
      <c r="J3523" s="103"/>
    </row>
    <row r="3524" spans="1:10" ht="12.75" customHeight="1" x14ac:dyDescent="0.25">
      <c r="A3524" s="101">
        <v>16</v>
      </c>
      <c r="B3524" s="84" t="s">
        <v>20</v>
      </c>
      <c r="C3524" s="84" t="s">
        <v>21</v>
      </c>
      <c r="D3524" s="85" t="s">
        <v>22</v>
      </c>
      <c r="E3524" s="85" t="s">
        <v>23</v>
      </c>
      <c r="F3524" s="85"/>
      <c r="G3524" s="86" t="s">
        <v>24</v>
      </c>
      <c r="H3524" s="87" t="s">
        <v>25</v>
      </c>
      <c r="I3524" s="87" t="s">
        <v>26</v>
      </c>
      <c r="J3524" s="102"/>
    </row>
    <row r="3525" spans="1:10" ht="12.75" customHeight="1" x14ac:dyDescent="0.25">
      <c r="A3525" s="101"/>
      <c r="B3525" s="80">
        <f>Invoice!B4813</f>
        <v>0</v>
      </c>
      <c r="C3525" s="88">
        <f>Invoice!E4813</f>
        <v>0</v>
      </c>
      <c r="D3525" s="89">
        <f>Invoice!H4813</f>
        <v>0</v>
      </c>
      <c r="E3525" s="81">
        <f t="shared" si="195"/>
        <v>0</v>
      </c>
      <c r="F3525" s="81"/>
      <c r="G3525" s="82">
        <f t="shared" si="196"/>
        <v>0</v>
      </c>
      <c r="H3525" s="83">
        <f t="shared" si="197"/>
        <v>0</v>
      </c>
      <c r="I3525" s="83" t="e">
        <f t="shared" si="198"/>
        <v>#DIV/0!</v>
      </c>
      <c r="J3525" s="103" t="e">
        <f t="shared" si="199"/>
        <v>#DIV/0!</v>
      </c>
    </row>
    <row r="3526" spans="1:10" ht="12.75" customHeight="1" x14ac:dyDescent="0.25">
      <c r="A3526" s="101"/>
      <c r="D3526" s="81"/>
      <c r="E3526" s="81">
        <f>(E3525*Invoice!I4813)+((E3525-(E3525*Invoice!I4813))*Invoice!J4813)</f>
        <v>0</v>
      </c>
      <c r="F3526" s="81"/>
      <c r="G3526" s="90">
        <f>E3526/1.11</f>
        <v>0</v>
      </c>
      <c r="H3526" s="91">
        <f>G3526*11%</f>
        <v>0</v>
      </c>
      <c r="I3526" s="91" t="e">
        <f>G3526/B3525</f>
        <v>#DIV/0!</v>
      </c>
      <c r="J3526" s="104" t="e">
        <f>H3526/B3525</f>
        <v>#DIV/0!</v>
      </c>
    </row>
    <row r="3527" spans="1:10" ht="12.75" customHeight="1" x14ac:dyDescent="0.25">
      <c r="A3527" s="101"/>
      <c r="D3527" s="81" t="s">
        <v>23</v>
      </c>
      <c r="E3527" s="81">
        <f>E3525-E3526</f>
        <v>0</v>
      </c>
      <c r="F3527" s="81"/>
      <c r="G3527" s="82">
        <f>G3525-G3526</f>
        <v>0</v>
      </c>
      <c r="H3527" s="82">
        <f>H3525-H3526</f>
        <v>0</v>
      </c>
      <c r="I3527" s="82" t="e">
        <f>I3525-I3526</f>
        <v>#DIV/0!</v>
      </c>
      <c r="J3527" s="105" t="e">
        <f>J3525-J3526</f>
        <v>#DIV/0!</v>
      </c>
    </row>
    <row r="3528" spans="1:10" ht="12.75" customHeight="1" x14ac:dyDescent="0.25">
      <c r="A3528" s="101"/>
      <c r="D3528" s="81"/>
      <c r="E3528" s="81"/>
      <c r="F3528" s="81"/>
      <c r="G3528" s="82"/>
      <c r="H3528" s="83">
        <f>G3527+H3527</f>
        <v>0</v>
      </c>
      <c r="I3528" s="83"/>
      <c r="J3528" s="103"/>
    </row>
    <row r="3529" spans="1:10" ht="12.75" customHeight="1" x14ac:dyDescent="0.25">
      <c r="A3529" s="101"/>
      <c r="C3529" s="88"/>
      <c r="D3529" s="89"/>
      <c r="E3529" s="81"/>
      <c r="F3529" s="81"/>
      <c r="G3529" s="82"/>
      <c r="H3529" s="83"/>
      <c r="I3529" s="83"/>
      <c r="J3529" s="103"/>
    </row>
    <row r="3530" spans="1:10" ht="12.75" customHeight="1" x14ac:dyDescent="0.25">
      <c r="A3530" s="106"/>
      <c r="B3530" s="107"/>
      <c r="C3530" s="107"/>
      <c r="D3530" s="107"/>
      <c r="E3530" s="107"/>
      <c r="F3530" s="107"/>
      <c r="G3530" s="108">
        <f>G3437+G3443+G3449+G3455+G3461+G3467+G3473+G3479+G3485+G3491+G3497+G3503+G3509+G3515+G3521+G3527</f>
        <v>0</v>
      </c>
      <c r="H3530" s="108">
        <f>H3437+H3443+H3449+H3455+H3461+H3467+H3473+H3479+H3485+H3491+H3497+H3503+H3509+H3515+H3521+H3527</f>
        <v>0</v>
      </c>
      <c r="I3530" s="107"/>
      <c r="J3530" s="109">
        <f>H3438+H3444+H3450+H3456+H3462+H3468+H3474+H3480+H3486+H3492+H3498+H3504+H3510+H3516+H3522+H3528</f>
        <v>0</v>
      </c>
    </row>
    <row r="3532" spans="1:10" ht="12.75" customHeight="1" x14ac:dyDescent="0.25">
      <c r="A3532" s="94" t="s">
        <v>1</v>
      </c>
      <c r="B3532" s="95">
        <f>Invoice!E4904</f>
        <v>23050044</v>
      </c>
      <c r="C3532" s="96"/>
      <c r="D3532" s="97"/>
      <c r="E3532" s="97"/>
      <c r="F3532" s="97"/>
      <c r="G3532" s="98"/>
      <c r="H3532" s="99"/>
      <c r="I3532" s="99"/>
      <c r="J3532" s="100"/>
    </row>
    <row r="3533" spans="1:10" ht="12.75" customHeight="1" x14ac:dyDescent="0.25">
      <c r="A3533" s="101">
        <v>1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Invoice!B4912</f>
        <v>0</v>
      </c>
      <c r="C3534" s="88">
        <f>Invoice!E4912</f>
        <v>0</v>
      </c>
      <c r="D3534" s="89">
        <f>Invoice!H4912</f>
        <v>0</v>
      </c>
      <c r="E3534" s="81">
        <f>D3534*B3534</f>
        <v>0</v>
      </c>
      <c r="F3534" s="81"/>
      <c r="G3534" s="82">
        <f>E3534/1.11</f>
        <v>0</v>
      </c>
      <c r="H3534" s="83">
        <f>G3534*11%</f>
        <v>0</v>
      </c>
      <c r="I3534" s="83" t="e">
        <f>G3534/B3534</f>
        <v>#DIV/0!</v>
      </c>
      <c r="J3534" s="103" t="e">
        <f>H3534/B3534</f>
        <v>#DIV/0!</v>
      </c>
    </row>
    <row r="3535" spans="1:10" ht="12.75" customHeight="1" x14ac:dyDescent="0.25">
      <c r="A3535" s="101"/>
      <c r="D3535" s="81"/>
      <c r="E3535" s="81">
        <f>(E3534*Invoice!I4912)+((E3534-(E3534*Invoice!I4912))*Invoice!J4912)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2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Invoice!B4913</f>
        <v>0</v>
      </c>
      <c r="C3540" s="88">
        <f>Invoice!E4913</f>
        <v>0</v>
      </c>
      <c r="D3540" s="89">
        <f>Invoice!H4913</f>
        <v>0</v>
      </c>
      <c r="E3540" s="81">
        <f t="shared" ref="E3540:E3624" si="200">D3540*B3540</f>
        <v>0</v>
      </c>
      <c r="F3540" s="81"/>
      <c r="G3540" s="82">
        <f t="shared" ref="G3540:G3624" si="201">E3540/1.11</f>
        <v>0</v>
      </c>
      <c r="H3540" s="83">
        <f t="shared" ref="H3540:H3624" si="202">G3540*11%</f>
        <v>0</v>
      </c>
      <c r="I3540" s="83" t="e">
        <f t="shared" ref="I3540:I3624" si="203">G3540/B3540</f>
        <v>#DIV/0!</v>
      </c>
      <c r="J3540" s="103" t="e">
        <f t="shared" ref="J3540:J3624" si="204">H3540/B3540</f>
        <v>#DIV/0!</v>
      </c>
    </row>
    <row r="3541" spans="1:10" ht="12.75" customHeight="1" x14ac:dyDescent="0.25">
      <c r="A3541" s="101"/>
      <c r="D3541" s="81"/>
      <c r="E3541" s="81">
        <f>(E3540*Invoice!I4913)+((E3540-(E3540*Invoice!I4913))*Invoice!J4913)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3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Invoice!B4914</f>
        <v>0</v>
      </c>
      <c r="C3546" s="88">
        <f>Invoice!E4914</f>
        <v>0</v>
      </c>
      <c r="D3546" s="89">
        <f>Invoice!H4914</f>
        <v>0</v>
      </c>
      <c r="E3546" s="81">
        <f t="shared" si="200"/>
        <v>0</v>
      </c>
      <c r="F3546" s="81"/>
      <c r="G3546" s="82">
        <f t="shared" si="201"/>
        <v>0</v>
      </c>
      <c r="H3546" s="83">
        <f t="shared" si="202"/>
        <v>0</v>
      </c>
      <c r="I3546" s="83" t="e">
        <f t="shared" si="203"/>
        <v>#DIV/0!</v>
      </c>
      <c r="J3546" s="103" t="e">
        <f t="shared" si="204"/>
        <v>#DIV/0!</v>
      </c>
    </row>
    <row r="3547" spans="1:10" ht="12.75" customHeight="1" x14ac:dyDescent="0.25">
      <c r="A3547" s="101"/>
      <c r="D3547" s="81"/>
      <c r="E3547" s="81">
        <f>(E3546*Invoice!I4914)+((E3546-(E3546*Invoice!I4914))*Invoice!J4914)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4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Invoice!B4915</f>
        <v>0</v>
      </c>
      <c r="C3552" s="88">
        <f>Invoice!E4915</f>
        <v>0</v>
      </c>
      <c r="D3552" s="89">
        <f>Invoice!H4915</f>
        <v>0</v>
      </c>
      <c r="E3552" s="81">
        <f t="shared" si="200"/>
        <v>0</v>
      </c>
      <c r="F3552" s="81"/>
      <c r="G3552" s="82">
        <f t="shared" si="201"/>
        <v>0</v>
      </c>
      <c r="H3552" s="83">
        <f t="shared" si="202"/>
        <v>0</v>
      </c>
      <c r="I3552" s="83" t="e">
        <f t="shared" si="203"/>
        <v>#DIV/0!</v>
      </c>
      <c r="J3552" s="103" t="e">
        <f t="shared" si="204"/>
        <v>#DIV/0!</v>
      </c>
    </row>
    <row r="3553" spans="1:10" ht="12.75" customHeight="1" x14ac:dyDescent="0.25">
      <c r="A3553" s="101"/>
      <c r="D3553" s="81"/>
      <c r="E3553" s="81">
        <f>(E3552*Invoice!I4915)+((E3552-(E3552*Invoice!I4915))*Invoice!J4915)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5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Invoice!B4916</f>
        <v>0</v>
      </c>
      <c r="C3558" s="88">
        <f>Invoice!E4916</f>
        <v>0</v>
      </c>
      <c r="D3558" s="89">
        <f>Invoice!H4916</f>
        <v>0</v>
      </c>
      <c r="E3558" s="81">
        <f t="shared" si="200"/>
        <v>0</v>
      </c>
      <c r="F3558" s="81"/>
      <c r="G3558" s="82">
        <f t="shared" si="201"/>
        <v>0</v>
      </c>
      <c r="H3558" s="83">
        <f t="shared" si="202"/>
        <v>0</v>
      </c>
      <c r="I3558" s="83" t="e">
        <f t="shared" si="203"/>
        <v>#DIV/0!</v>
      </c>
      <c r="J3558" s="103" t="e">
        <f t="shared" si="204"/>
        <v>#DIV/0!</v>
      </c>
    </row>
    <row r="3559" spans="1:10" ht="12.75" customHeight="1" x14ac:dyDescent="0.25">
      <c r="A3559" s="101"/>
      <c r="D3559" s="81"/>
      <c r="E3559" s="81">
        <f>(E3558*Invoice!I4916)+((E3558-(E3558*Invoice!I4916))*Invoice!J4916)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B3562" s="79"/>
      <c r="D3562" s="81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1">
        <v>6</v>
      </c>
      <c r="B3563" s="84" t="s">
        <v>20</v>
      </c>
      <c r="C3563" s="84" t="s">
        <v>21</v>
      </c>
      <c r="D3563" s="85" t="s">
        <v>22</v>
      </c>
      <c r="E3563" s="85" t="s">
        <v>23</v>
      </c>
      <c r="F3563" s="85"/>
      <c r="G3563" s="86" t="s">
        <v>24</v>
      </c>
      <c r="H3563" s="87" t="s">
        <v>25</v>
      </c>
      <c r="I3563" s="87" t="s">
        <v>26</v>
      </c>
      <c r="J3563" s="102"/>
    </row>
    <row r="3564" spans="1:10" ht="12.75" customHeight="1" x14ac:dyDescent="0.25">
      <c r="A3564" s="101"/>
      <c r="B3564" s="80">
        <f>Invoice!B4917</f>
        <v>0</v>
      </c>
      <c r="C3564" s="88">
        <f>Invoice!E4917</f>
        <v>0</v>
      </c>
      <c r="D3564" s="89">
        <f>Invoice!H4917</f>
        <v>0</v>
      </c>
      <c r="E3564" s="81">
        <f t="shared" si="200"/>
        <v>0</v>
      </c>
      <c r="F3564" s="81"/>
      <c r="G3564" s="82">
        <f t="shared" si="201"/>
        <v>0</v>
      </c>
      <c r="H3564" s="83">
        <f t="shared" si="202"/>
        <v>0</v>
      </c>
      <c r="I3564" s="83" t="e">
        <f t="shared" si="203"/>
        <v>#DIV/0!</v>
      </c>
      <c r="J3564" s="103" t="e">
        <f t="shared" si="204"/>
        <v>#DIV/0!</v>
      </c>
    </row>
    <row r="3565" spans="1:10" ht="12.75" customHeight="1" x14ac:dyDescent="0.25">
      <c r="A3565" s="101"/>
      <c r="D3565" s="81"/>
      <c r="E3565" s="81">
        <f>(E3564*Invoice!I4917)+((E3564-(E3564*Invoice!I4917))*Invoice!J4917)</f>
        <v>0</v>
      </c>
      <c r="F3565" s="81"/>
      <c r="G3565" s="90">
        <f>E3565/1.11</f>
        <v>0</v>
      </c>
      <c r="H3565" s="91">
        <f>G3565*11%</f>
        <v>0</v>
      </c>
      <c r="I3565" s="91" t="e">
        <f>G3565/B3564</f>
        <v>#DIV/0!</v>
      </c>
      <c r="J3565" s="104" t="e">
        <f>H3565/B3564</f>
        <v>#DIV/0!</v>
      </c>
    </row>
    <row r="3566" spans="1:10" ht="12.75" customHeight="1" x14ac:dyDescent="0.25">
      <c r="A3566" s="101"/>
      <c r="D3566" s="81" t="s">
        <v>23</v>
      </c>
      <c r="E3566" s="81">
        <f>E3564-E3565</f>
        <v>0</v>
      </c>
      <c r="F3566" s="81"/>
      <c r="G3566" s="82">
        <f>G3564-G3565</f>
        <v>0</v>
      </c>
      <c r="H3566" s="82">
        <f>H3564-H3565</f>
        <v>0</v>
      </c>
      <c r="I3566" s="82" t="e">
        <f>I3564-I3565</f>
        <v>#DIV/0!</v>
      </c>
      <c r="J3566" s="105" t="e">
        <f>J3564-J3565</f>
        <v>#DIV/0!</v>
      </c>
    </row>
    <row r="3567" spans="1:10" ht="12.75" customHeight="1" x14ac:dyDescent="0.25">
      <c r="A3567" s="101"/>
      <c r="D3567" s="81"/>
      <c r="E3567" s="81"/>
      <c r="F3567" s="81"/>
      <c r="G3567" s="82"/>
      <c r="H3567" s="83">
        <f>G3566+H3566</f>
        <v>0</v>
      </c>
      <c r="I3567" s="83"/>
      <c r="J3567" s="103"/>
    </row>
    <row r="3568" spans="1:10" ht="12.75" customHeight="1" x14ac:dyDescent="0.25">
      <c r="A3568" s="101"/>
      <c r="B3568" s="79"/>
      <c r="D3568" s="81"/>
      <c r="E3568" s="81"/>
      <c r="F3568" s="81"/>
      <c r="G3568" s="82"/>
      <c r="H3568" s="83"/>
      <c r="I3568" s="83"/>
      <c r="J3568" s="103"/>
    </row>
    <row r="3569" spans="1:10" ht="12.75" customHeight="1" x14ac:dyDescent="0.25">
      <c r="A3569" s="101">
        <v>7</v>
      </c>
      <c r="B3569" s="84" t="s">
        <v>20</v>
      </c>
      <c r="C3569" s="84" t="s">
        <v>21</v>
      </c>
      <c r="D3569" s="85" t="s">
        <v>22</v>
      </c>
      <c r="E3569" s="85" t="s">
        <v>23</v>
      </c>
      <c r="F3569" s="85"/>
      <c r="G3569" s="86" t="s">
        <v>24</v>
      </c>
      <c r="H3569" s="87" t="s">
        <v>25</v>
      </c>
      <c r="I3569" s="87" t="s">
        <v>26</v>
      </c>
      <c r="J3569" s="102"/>
    </row>
    <row r="3570" spans="1:10" ht="12.75" customHeight="1" x14ac:dyDescent="0.25">
      <c r="A3570" s="101"/>
      <c r="B3570" s="80">
        <f>Invoice!B4918</f>
        <v>0</v>
      </c>
      <c r="C3570" s="88">
        <f>Invoice!E4918</f>
        <v>0</v>
      </c>
      <c r="D3570" s="89">
        <f>Invoice!H4918</f>
        <v>0</v>
      </c>
      <c r="E3570" s="81">
        <f t="shared" si="200"/>
        <v>0</v>
      </c>
      <c r="F3570" s="81"/>
      <c r="G3570" s="82">
        <f t="shared" si="201"/>
        <v>0</v>
      </c>
      <c r="H3570" s="83">
        <f t="shared" si="202"/>
        <v>0</v>
      </c>
      <c r="I3570" s="83" t="e">
        <f t="shared" si="203"/>
        <v>#DIV/0!</v>
      </c>
      <c r="J3570" s="103" t="e">
        <f t="shared" si="204"/>
        <v>#DIV/0!</v>
      </c>
    </row>
    <row r="3571" spans="1:10" ht="12.75" customHeight="1" x14ac:dyDescent="0.25">
      <c r="A3571" s="101"/>
      <c r="D3571" s="81"/>
      <c r="E3571" s="81">
        <f>(E3570*Invoice!I4918)+((E3570-(E3570*Invoice!I4918))*Invoice!J4918)</f>
        <v>0</v>
      </c>
      <c r="F3571" s="81"/>
      <c r="G3571" s="90">
        <f>E3571/1.11</f>
        <v>0</v>
      </c>
      <c r="H3571" s="91">
        <f>G3571*11%</f>
        <v>0</v>
      </c>
      <c r="I3571" s="91" t="e">
        <f>G3571/B3570</f>
        <v>#DIV/0!</v>
      </c>
      <c r="J3571" s="104" t="e">
        <f>H3571/B3570</f>
        <v>#DIV/0!</v>
      </c>
    </row>
    <row r="3572" spans="1:10" ht="12.75" customHeight="1" x14ac:dyDescent="0.25">
      <c r="A3572" s="101"/>
      <c r="D3572" s="81" t="s">
        <v>23</v>
      </c>
      <c r="E3572" s="81">
        <f>E3570-E3571</f>
        <v>0</v>
      </c>
      <c r="F3572" s="81"/>
      <c r="G3572" s="82">
        <f>G3570-G3571</f>
        <v>0</v>
      </c>
      <c r="H3572" s="82">
        <f>H3570-H3571</f>
        <v>0</v>
      </c>
      <c r="I3572" s="82" t="e">
        <f>I3570-I3571</f>
        <v>#DIV/0!</v>
      </c>
      <c r="J3572" s="105" t="e">
        <f>J3570-J3571</f>
        <v>#DIV/0!</v>
      </c>
    </row>
    <row r="3573" spans="1:10" ht="12.75" customHeight="1" x14ac:dyDescent="0.25">
      <c r="A3573" s="101"/>
      <c r="D3573" s="81"/>
      <c r="E3573" s="81"/>
      <c r="F3573" s="81"/>
      <c r="G3573" s="82"/>
      <c r="H3573" s="83">
        <f>G3572+H3572</f>
        <v>0</v>
      </c>
      <c r="I3573" s="83"/>
      <c r="J3573" s="103"/>
    </row>
    <row r="3574" spans="1:10" ht="12.75" customHeight="1" x14ac:dyDescent="0.25">
      <c r="A3574" s="101"/>
      <c r="B3574" s="79"/>
      <c r="D3574" s="81"/>
      <c r="E3574" s="81"/>
      <c r="F3574" s="81"/>
      <c r="G3574" s="82"/>
      <c r="H3574" s="83"/>
      <c r="I3574" s="83"/>
      <c r="J3574" s="103"/>
    </row>
    <row r="3575" spans="1:10" ht="12.75" customHeight="1" x14ac:dyDescent="0.25">
      <c r="A3575" s="101">
        <v>8</v>
      </c>
      <c r="B3575" s="84" t="s">
        <v>20</v>
      </c>
      <c r="C3575" s="84" t="s">
        <v>21</v>
      </c>
      <c r="D3575" s="85" t="s">
        <v>22</v>
      </c>
      <c r="E3575" s="85" t="s">
        <v>23</v>
      </c>
      <c r="F3575" s="85"/>
      <c r="G3575" s="86" t="s">
        <v>24</v>
      </c>
      <c r="H3575" s="87" t="s">
        <v>25</v>
      </c>
      <c r="I3575" s="87" t="s">
        <v>26</v>
      </c>
      <c r="J3575" s="102"/>
    </row>
    <row r="3576" spans="1:10" ht="12.75" customHeight="1" x14ac:dyDescent="0.25">
      <c r="A3576" s="101"/>
      <c r="B3576" s="80">
        <f>Invoice!B4919</f>
        <v>0</v>
      </c>
      <c r="C3576" s="88">
        <f>Invoice!E4919</f>
        <v>0</v>
      </c>
      <c r="D3576" s="89">
        <f>Invoice!H4919</f>
        <v>0</v>
      </c>
      <c r="E3576" s="81">
        <f t="shared" si="200"/>
        <v>0</v>
      </c>
      <c r="F3576" s="81"/>
      <c r="G3576" s="82">
        <f t="shared" si="201"/>
        <v>0</v>
      </c>
      <c r="H3576" s="83">
        <f t="shared" si="202"/>
        <v>0</v>
      </c>
      <c r="I3576" s="83" t="e">
        <f t="shared" si="203"/>
        <v>#DIV/0!</v>
      </c>
      <c r="J3576" s="103" t="e">
        <f t="shared" si="204"/>
        <v>#DIV/0!</v>
      </c>
    </row>
    <row r="3577" spans="1:10" ht="12.75" customHeight="1" x14ac:dyDescent="0.25">
      <c r="A3577" s="101"/>
      <c r="D3577" s="81"/>
      <c r="E3577" s="81">
        <f>(E3576*Invoice!I4919)+((E3576-(E3576*Invoice!I4919))*Invoice!J4919)</f>
        <v>0</v>
      </c>
      <c r="F3577" s="81"/>
      <c r="G3577" s="90">
        <f>E3577/1.11</f>
        <v>0</v>
      </c>
      <c r="H3577" s="91">
        <f>G3577*11%</f>
        <v>0</v>
      </c>
      <c r="I3577" s="91" t="e">
        <f>G3577/B3576</f>
        <v>#DIV/0!</v>
      </c>
      <c r="J3577" s="104" t="e">
        <f>H3577/B3576</f>
        <v>#DIV/0!</v>
      </c>
    </row>
    <row r="3578" spans="1:10" ht="12.75" customHeight="1" x14ac:dyDescent="0.25">
      <c r="A3578" s="101"/>
      <c r="D3578" s="81" t="s">
        <v>23</v>
      </c>
      <c r="E3578" s="81">
        <f>E3576-E3577</f>
        <v>0</v>
      </c>
      <c r="F3578" s="81"/>
      <c r="G3578" s="82">
        <f>G3576-G3577</f>
        <v>0</v>
      </c>
      <c r="H3578" s="82">
        <f>H3576-H3577</f>
        <v>0</v>
      </c>
      <c r="I3578" s="82" t="e">
        <f>I3576-I3577</f>
        <v>#DIV/0!</v>
      </c>
      <c r="J3578" s="105" t="e">
        <f>J3576-J3577</f>
        <v>#DIV/0!</v>
      </c>
    </row>
    <row r="3579" spans="1:10" ht="12.75" customHeight="1" x14ac:dyDescent="0.25">
      <c r="A3579" s="101"/>
      <c r="D3579" s="81"/>
      <c r="E3579" s="81"/>
      <c r="F3579" s="81"/>
      <c r="G3579" s="82"/>
      <c r="H3579" s="83">
        <f>G3578+H3578</f>
        <v>0</v>
      </c>
      <c r="I3579" s="83"/>
      <c r="J3579" s="103"/>
    </row>
    <row r="3580" spans="1:10" ht="12.75" customHeight="1" x14ac:dyDescent="0.25">
      <c r="A3580" s="101"/>
      <c r="B3580" s="79"/>
      <c r="D3580" s="81"/>
      <c r="E3580" s="81"/>
      <c r="F3580" s="81"/>
      <c r="G3580" s="82"/>
      <c r="H3580" s="83"/>
      <c r="I3580" s="83"/>
      <c r="J3580" s="103"/>
    </row>
    <row r="3581" spans="1:10" ht="12.75" customHeight="1" x14ac:dyDescent="0.25">
      <c r="A3581" s="101">
        <v>9</v>
      </c>
      <c r="B3581" s="84" t="s">
        <v>20</v>
      </c>
      <c r="C3581" s="84" t="s">
        <v>21</v>
      </c>
      <c r="D3581" s="85" t="s">
        <v>22</v>
      </c>
      <c r="E3581" s="85" t="s">
        <v>23</v>
      </c>
      <c r="F3581" s="85"/>
      <c r="G3581" s="86" t="s">
        <v>24</v>
      </c>
      <c r="H3581" s="87" t="s">
        <v>25</v>
      </c>
      <c r="I3581" s="87" t="s">
        <v>26</v>
      </c>
      <c r="J3581" s="102"/>
    </row>
    <row r="3582" spans="1:10" ht="12.75" customHeight="1" x14ac:dyDescent="0.25">
      <c r="A3582" s="101"/>
      <c r="B3582" s="80">
        <f>Invoice!B4920</f>
        <v>0</v>
      </c>
      <c r="C3582" s="88">
        <f>Invoice!E4920</f>
        <v>0</v>
      </c>
      <c r="D3582" s="89">
        <f>Invoice!H4920</f>
        <v>0</v>
      </c>
      <c r="E3582" s="81">
        <f t="shared" si="200"/>
        <v>0</v>
      </c>
      <c r="F3582" s="81"/>
      <c r="G3582" s="82">
        <f t="shared" si="201"/>
        <v>0</v>
      </c>
      <c r="H3582" s="83">
        <f t="shared" si="202"/>
        <v>0</v>
      </c>
      <c r="I3582" s="83" t="e">
        <f t="shared" si="203"/>
        <v>#DIV/0!</v>
      </c>
      <c r="J3582" s="103" t="e">
        <f t="shared" si="204"/>
        <v>#DIV/0!</v>
      </c>
    </row>
    <row r="3583" spans="1:10" ht="12.75" customHeight="1" x14ac:dyDescent="0.25">
      <c r="A3583" s="101"/>
      <c r="D3583" s="81"/>
      <c r="E3583" s="81">
        <f>(E3582*Invoice!I4920)+((E3582-(E3582*Invoice!I4920))*Invoice!J4920)</f>
        <v>0</v>
      </c>
      <c r="F3583" s="81"/>
      <c r="G3583" s="90">
        <f>E3583/1.11</f>
        <v>0</v>
      </c>
      <c r="H3583" s="91">
        <f>G3583*11%</f>
        <v>0</v>
      </c>
      <c r="I3583" s="91" t="e">
        <f>G3583/B3582</f>
        <v>#DIV/0!</v>
      </c>
      <c r="J3583" s="104" t="e">
        <f>H3583/B3582</f>
        <v>#DIV/0!</v>
      </c>
    </row>
    <row r="3584" spans="1:10" ht="12.75" customHeight="1" x14ac:dyDescent="0.25">
      <c r="A3584" s="101"/>
      <c r="D3584" s="81" t="s">
        <v>23</v>
      </c>
      <c r="E3584" s="81">
        <f>E3582-E3583</f>
        <v>0</v>
      </c>
      <c r="F3584" s="81"/>
      <c r="G3584" s="82">
        <f>G3582-G3583</f>
        <v>0</v>
      </c>
      <c r="H3584" s="82">
        <f>H3582-H3583</f>
        <v>0</v>
      </c>
      <c r="I3584" s="82" t="e">
        <f>I3582-I3583</f>
        <v>#DIV/0!</v>
      </c>
      <c r="J3584" s="105" t="e">
        <f>J3582-J3583</f>
        <v>#DIV/0!</v>
      </c>
    </row>
    <row r="3585" spans="1:10" ht="12.75" customHeight="1" x14ac:dyDescent="0.25">
      <c r="A3585" s="101"/>
      <c r="D3585" s="81"/>
      <c r="E3585" s="81"/>
      <c r="F3585" s="81"/>
      <c r="G3585" s="82"/>
      <c r="H3585" s="83">
        <f>G3584+H3584</f>
        <v>0</v>
      </c>
      <c r="I3585" s="83"/>
      <c r="J3585" s="103"/>
    </row>
    <row r="3586" spans="1:10" ht="12.75" customHeight="1" x14ac:dyDescent="0.25">
      <c r="A3586" s="101"/>
      <c r="B3586" s="79"/>
      <c r="D3586" s="81"/>
      <c r="E3586" s="81"/>
      <c r="F3586" s="81"/>
      <c r="G3586" s="82"/>
      <c r="H3586" s="83"/>
      <c r="I3586" s="83"/>
      <c r="J3586" s="103"/>
    </row>
    <row r="3587" spans="1:10" ht="12.75" customHeight="1" x14ac:dyDescent="0.25">
      <c r="A3587" s="101">
        <v>10</v>
      </c>
      <c r="B3587" s="84" t="s">
        <v>20</v>
      </c>
      <c r="C3587" s="84" t="s">
        <v>21</v>
      </c>
      <c r="D3587" s="85" t="s">
        <v>22</v>
      </c>
      <c r="E3587" s="85" t="s">
        <v>23</v>
      </c>
      <c r="F3587" s="85"/>
      <c r="G3587" s="86" t="s">
        <v>24</v>
      </c>
      <c r="H3587" s="87" t="s">
        <v>25</v>
      </c>
      <c r="I3587" s="87" t="s">
        <v>26</v>
      </c>
      <c r="J3587" s="102"/>
    </row>
    <row r="3588" spans="1:10" ht="12.75" customHeight="1" x14ac:dyDescent="0.25">
      <c r="A3588" s="101"/>
      <c r="B3588" s="80">
        <f>Invoice!B4921</f>
        <v>0</v>
      </c>
      <c r="C3588" s="88">
        <f>Invoice!E4921</f>
        <v>0</v>
      </c>
      <c r="D3588" s="89">
        <f>Invoice!H4921</f>
        <v>0</v>
      </c>
      <c r="E3588" s="81">
        <f t="shared" si="200"/>
        <v>0</v>
      </c>
      <c r="F3588" s="81"/>
      <c r="G3588" s="82">
        <f t="shared" si="201"/>
        <v>0</v>
      </c>
      <c r="H3588" s="83">
        <f t="shared" si="202"/>
        <v>0</v>
      </c>
      <c r="I3588" s="83" t="e">
        <f t="shared" si="203"/>
        <v>#DIV/0!</v>
      </c>
      <c r="J3588" s="103" t="e">
        <f t="shared" si="204"/>
        <v>#DIV/0!</v>
      </c>
    </row>
    <row r="3589" spans="1:10" ht="12.75" customHeight="1" x14ac:dyDescent="0.25">
      <c r="A3589" s="101"/>
      <c r="D3589" s="81"/>
      <c r="E3589" s="81">
        <f>(E3588*Invoice!I4921)+((E3588-(E3588*Invoice!I4921))*Invoice!J4921)</f>
        <v>0</v>
      </c>
      <c r="F3589" s="81"/>
      <c r="G3589" s="90">
        <f>E3589/1.11</f>
        <v>0</v>
      </c>
      <c r="H3589" s="91">
        <f>G3589*11%</f>
        <v>0</v>
      </c>
      <c r="I3589" s="91" t="e">
        <f>G3589/B3588</f>
        <v>#DIV/0!</v>
      </c>
      <c r="J3589" s="104" t="e">
        <f>H3589/B3588</f>
        <v>#DIV/0!</v>
      </c>
    </row>
    <row r="3590" spans="1:10" ht="12.75" customHeight="1" x14ac:dyDescent="0.25">
      <c r="A3590" s="101"/>
      <c r="D3590" s="81" t="s">
        <v>23</v>
      </c>
      <c r="E3590" s="81">
        <f>E3588-E3589</f>
        <v>0</v>
      </c>
      <c r="F3590" s="81"/>
      <c r="G3590" s="82">
        <f>G3588-G3589</f>
        <v>0</v>
      </c>
      <c r="H3590" s="82">
        <f>H3588-H3589</f>
        <v>0</v>
      </c>
      <c r="I3590" s="82" t="e">
        <f>I3588-I3589</f>
        <v>#DIV/0!</v>
      </c>
      <c r="J3590" s="105" t="e">
        <f>J3588-J3589</f>
        <v>#DIV/0!</v>
      </c>
    </row>
    <row r="3591" spans="1:10" ht="12.75" customHeight="1" x14ac:dyDescent="0.25">
      <c r="A3591" s="101"/>
      <c r="D3591" s="81"/>
      <c r="E3591" s="81"/>
      <c r="F3591" s="81"/>
      <c r="G3591" s="82"/>
      <c r="H3591" s="83">
        <f>G3590+H3590</f>
        <v>0</v>
      </c>
      <c r="I3591" s="83"/>
      <c r="J3591" s="103"/>
    </row>
    <row r="3592" spans="1:10" ht="12.75" customHeight="1" x14ac:dyDescent="0.25">
      <c r="A3592" s="101"/>
      <c r="B3592" s="79"/>
      <c r="D3592" s="81"/>
      <c r="E3592" s="81"/>
      <c r="F3592" s="81"/>
      <c r="G3592" s="82"/>
      <c r="H3592" s="83"/>
      <c r="I3592" s="83"/>
      <c r="J3592" s="103"/>
    </row>
    <row r="3593" spans="1:10" ht="12.75" customHeight="1" x14ac:dyDescent="0.25">
      <c r="A3593" s="101">
        <v>11</v>
      </c>
      <c r="B3593" s="84" t="s">
        <v>20</v>
      </c>
      <c r="C3593" s="84" t="s">
        <v>21</v>
      </c>
      <c r="D3593" s="85" t="s">
        <v>22</v>
      </c>
      <c r="E3593" s="85" t="s">
        <v>23</v>
      </c>
      <c r="F3593" s="85"/>
      <c r="G3593" s="86" t="s">
        <v>24</v>
      </c>
      <c r="H3593" s="87" t="s">
        <v>25</v>
      </c>
      <c r="I3593" s="87" t="s">
        <v>26</v>
      </c>
      <c r="J3593" s="102"/>
    </row>
    <row r="3594" spans="1:10" ht="12.75" customHeight="1" x14ac:dyDescent="0.25">
      <c r="A3594" s="101"/>
      <c r="B3594" s="80">
        <f>Invoice!B4922</f>
        <v>0</v>
      </c>
      <c r="C3594" s="88">
        <f>Invoice!E4922</f>
        <v>0</v>
      </c>
      <c r="D3594" s="89">
        <f>Invoice!H4922</f>
        <v>0</v>
      </c>
      <c r="E3594" s="81">
        <f t="shared" si="200"/>
        <v>0</v>
      </c>
      <c r="F3594" s="81"/>
      <c r="G3594" s="82">
        <f t="shared" si="201"/>
        <v>0</v>
      </c>
      <c r="H3594" s="83">
        <f t="shared" si="202"/>
        <v>0</v>
      </c>
      <c r="I3594" s="83" t="e">
        <f t="shared" si="203"/>
        <v>#DIV/0!</v>
      </c>
      <c r="J3594" s="103" t="e">
        <f t="shared" si="204"/>
        <v>#DIV/0!</v>
      </c>
    </row>
    <row r="3595" spans="1:10" ht="12.75" customHeight="1" x14ac:dyDescent="0.25">
      <c r="A3595" s="101"/>
      <c r="D3595" s="81"/>
      <c r="E3595" s="81">
        <f>(E3594*Invoice!I4922)+((E3594-(E3594*Invoice!I4922))*Invoice!J4922)</f>
        <v>0</v>
      </c>
      <c r="F3595" s="81"/>
      <c r="G3595" s="90">
        <f>E3595/1.11</f>
        <v>0</v>
      </c>
      <c r="H3595" s="91">
        <f>G3595*11%</f>
        <v>0</v>
      </c>
      <c r="I3595" s="91" t="e">
        <f>G3595/B3594</f>
        <v>#DIV/0!</v>
      </c>
      <c r="J3595" s="104" t="e">
        <f>H3595/B3594</f>
        <v>#DIV/0!</v>
      </c>
    </row>
    <row r="3596" spans="1:10" ht="12.75" customHeight="1" x14ac:dyDescent="0.25">
      <c r="A3596" s="101"/>
      <c r="D3596" s="81" t="s">
        <v>23</v>
      </c>
      <c r="E3596" s="81">
        <f>E3594-E3595</f>
        <v>0</v>
      </c>
      <c r="F3596" s="81"/>
      <c r="G3596" s="82">
        <f>G3594-G3595</f>
        <v>0</v>
      </c>
      <c r="H3596" s="82">
        <f>H3594-H3595</f>
        <v>0</v>
      </c>
      <c r="I3596" s="82" t="e">
        <f>I3594-I3595</f>
        <v>#DIV/0!</v>
      </c>
      <c r="J3596" s="105" t="e">
        <f>J3594-J3595</f>
        <v>#DIV/0!</v>
      </c>
    </row>
    <row r="3597" spans="1:10" ht="12.75" customHeight="1" x14ac:dyDescent="0.25">
      <c r="A3597" s="101"/>
      <c r="D3597" s="81"/>
      <c r="E3597" s="81"/>
      <c r="F3597" s="81"/>
      <c r="G3597" s="82"/>
      <c r="H3597" s="83">
        <f>G3596+H3596</f>
        <v>0</v>
      </c>
      <c r="I3597" s="83"/>
      <c r="J3597" s="103"/>
    </row>
    <row r="3598" spans="1:10" ht="12.75" customHeight="1" x14ac:dyDescent="0.25">
      <c r="A3598" s="101"/>
      <c r="B3598" s="79"/>
      <c r="D3598" s="81"/>
      <c r="E3598" s="81"/>
      <c r="F3598" s="81"/>
      <c r="G3598" s="82"/>
      <c r="H3598" s="83"/>
      <c r="I3598" s="83"/>
      <c r="J3598" s="103"/>
    </row>
    <row r="3599" spans="1:10" ht="12.75" customHeight="1" x14ac:dyDescent="0.25">
      <c r="A3599" s="101">
        <v>12</v>
      </c>
      <c r="B3599" s="84" t="s">
        <v>20</v>
      </c>
      <c r="C3599" s="84" t="s">
        <v>21</v>
      </c>
      <c r="D3599" s="85" t="s">
        <v>22</v>
      </c>
      <c r="E3599" s="85" t="s">
        <v>23</v>
      </c>
      <c r="F3599" s="85"/>
      <c r="G3599" s="86" t="s">
        <v>24</v>
      </c>
      <c r="H3599" s="87" t="s">
        <v>25</v>
      </c>
      <c r="I3599" s="87" t="s">
        <v>26</v>
      </c>
      <c r="J3599" s="102"/>
    </row>
    <row r="3600" spans="1:10" ht="12.75" customHeight="1" x14ac:dyDescent="0.25">
      <c r="A3600" s="101"/>
      <c r="B3600" s="80">
        <f>Invoice!B4923</f>
        <v>0</v>
      </c>
      <c r="C3600" s="88">
        <f>Invoice!E4923</f>
        <v>0</v>
      </c>
      <c r="D3600" s="89">
        <f>Invoice!H4923</f>
        <v>0</v>
      </c>
      <c r="E3600" s="81">
        <f t="shared" si="200"/>
        <v>0</v>
      </c>
      <c r="F3600" s="81"/>
      <c r="G3600" s="82">
        <f t="shared" si="201"/>
        <v>0</v>
      </c>
      <c r="H3600" s="83">
        <f t="shared" si="202"/>
        <v>0</v>
      </c>
      <c r="I3600" s="83" t="e">
        <f t="shared" si="203"/>
        <v>#DIV/0!</v>
      </c>
      <c r="J3600" s="103" t="e">
        <f t="shared" si="204"/>
        <v>#DIV/0!</v>
      </c>
    </row>
    <row r="3601" spans="1:10" ht="12.75" customHeight="1" x14ac:dyDescent="0.25">
      <c r="A3601" s="101"/>
      <c r="D3601" s="81"/>
      <c r="E3601" s="81">
        <f>(E3600*Invoice!I4923)+((E3600-(E3600*Invoice!I4923))*Invoice!J4923)</f>
        <v>0</v>
      </c>
      <c r="F3601" s="81"/>
      <c r="G3601" s="90">
        <f>E3601/1.11</f>
        <v>0</v>
      </c>
      <c r="H3601" s="91">
        <f>G3601*11%</f>
        <v>0</v>
      </c>
      <c r="I3601" s="91" t="e">
        <f>G3601/B3600</f>
        <v>#DIV/0!</v>
      </c>
      <c r="J3601" s="104" t="e">
        <f>H3601/B3600</f>
        <v>#DIV/0!</v>
      </c>
    </row>
    <row r="3602" spans="1:10" ht="12.75" customHeight="1" x14ac:dyDescent="0.25">
      <c r="A3602" s="101"/>
      <c r="D3602" s="81" t="s">
        <v>23</v>
      </c>
      <c r="E3602" s="81">
        <f>E3600-E3601</f>
        <v>0</v>
      </c>
      <c r="F3602" s="81"/>
      <c r="G3602" s="82">
        <f>G3600-G3601</f>
        <v>0</v>
      </c>
      <c r="H3602" s="82">
        <f>H3600-H3601</f>
        <v>0</v>
      </c>
      <c r="I3602" s="82" t="e">
        <f>I3600-I3601</f>
        <v>#DIV/0!</v>
      </c>
      <c r="J3602" s="105" t="e">
        <f>J3600-J3601</f>
        <v>#DIV/0!</v>
      </c>
    </row>
    <row r="3603" spans="1:10" ht="12.75" customHeight="1" x14ac:dyDescent="0.25">
      <c r="A3603" s="101"/>
      <c r="D3603" s="81"/>
      <c r="E3603" s="81"/>
      <c r="F3603" s="81"/>
      <c r="G3603" s="82"/>
      <c r="H3603" s="83">
        <f>G3602+H3602</f>
        <v>0</v>
      </c>
      <c r="I3603" s="83"/>
      <c r="J3603" s="103"/>
    </row>
    <row r="3604" spans="1:10" ht="12.75" customHeight="1" x14ac:dyDescent="0.25">
      <c r="A3604" s="101"/>
      <c r="B3604" s="79"/>
      <c r="D3604" s="81"/>
      <c r="E3604" s="81"/>
      <c r="F3604" s="81"/>
      <c r="G3604" s="82"/>
      <c r="H3604" s="83"/>
      <c r="I3604" s="83"/>
      <c r="J3604" s="103"/>
    </row>
    <row r="3605" spans="1:10" ht="12.75" customHeight="1" x14ac:dyDescent="0.25">
      <c r="A3605" s="101">
        <v>13</v>
      </c>
      <c r="B3605" s="84" t="s">
        <v>20</v>
      </c>
      <c r="C3605" s="84" t="s">
        <v>21</v>
      </c>
      <c r="D3605" s="85" t="s">
        <v>22</v>
      </c>
      <c r="E3605" s="85" t="s">
        <v>23</v>
      </c>
      <c r="F3605" s="85"/>
      <c r="G3605" s="86" t="s">
        <v>24</v>
      </c>
      <c r="H3605" s="87" t="s">
        <v>25</v>
      </c>
      <c r="I3605" s="87" t="s">
        <v>26</v>
      </c>
      <c r="J3605" s="102"/>
    </row>
    <row r="3606" spans="1:10" ht="12.75" customHeight="1" x14ac:dyDescent="0.25">
      <c r="A3606" s="101"/>
      <c r="B3606" s="80">
        <f>Invoice!B4924</f>
        <v>0</v>
      </c>
      <c r="C3606" s="88">
        <f>Invoice!E4924</f>
        <v>0</v>
      </c>
      <c r="D3606" s="89">
        <f>Invoice!H4924</f>
        <v>0</v>
      </c>
      <c r="E3606" s="81">
        <f t="shared" si="200"/>
        <v>0</v>
      </c>
      <c r="F3606" s="81"/>
      <c r="G3606" s="82">
        <f t="shared" si="201"/>
        <v>0</v>
      </c>
      <c r="H3606" s="83">
        <f t="shared" si="202"/>
        <v>0</v>
      </c>
      <c r="I3606" s="83" t="e">
        <f t="shared" si="203"/>
        <v>#DIV/0!</v>
      </c>
      <c r="J3606" s="103" t="e">
        <f t="shared" si="204"/>
        <v>#DIV/0!</v>
      </c>
    </row>
    <row r="3607" spans="1:10" ht="12.75" customHeight="1" x14ac:dyDescent="0.25">
      <c r="A3607" s="101"/>
      <c r="D3607" s="81"/>
      <c r="E3607" s="81">
        <f>(E3606*Invoice!I4924)+((E3606-(E3606*Invoice!I4924))*Invoice!J4924)</f>
        <v>0</v>
      </c>
      <c r="F3607" s="81"/>
      <c r="G3607" s="90">
        <f>E3607/1.11</f>
        <v>0</v>
      </c>
      <c r="H3607" s="91">
        <f>G3607*11%</f>
        <v>0</v>
      </c>
      <c r="I3607" s="91" t="e">
        <f>G3607/B3606</f>
        <v>#DIV/0!</v>
      </c>
      <c r="J3607" s="104" t="e">
        <f>H3607/B3606</f>
        <v>#DIV/0!</v>
      </c>
    </row>
    <row r="3608" spans="1:10" ht="12.75" customHeight="1" x14ac:dyDescent="0.25">
      <c r="A3608" s="101"/>
      <c r="D3608" s="81" t="s">
        <v>23</v>
      </c>
      <c r="E3608" s="81">
        <f>E3606-E3607</f>
        <v>0</v>
      </c>
      <c r="F3608" s="81"/>
      <c r="G3608" s="82">
        <f>G3606-G3607</f>
        <v>0</v>
      </c>
      <c r="H3608" s="82">
        <f>H3606-H3607</f>
        <v>0</v>
      </c>
      <c r="I3608" s="82" t="e">
        <f>I3606-I3607</f>
        <v>#DIV/0!</v>
      </c>
      <c r="J3608" s="105" t="e">
        <f>J3606-J3607</f>
        <v>#DIV/0!</v>
      </c>
    </row>
    <row r="3609" spans="1:10" ht="12.75" customHeight="1" x14ac:dyDescent="0.25">
      <c r="A3609" s="101"/>
      <c r="D3609" s="81"/>
      <c r="E3609" s="81"/>
      <c r="F3609" s="81"/>
      <c r="G3609" s="82"/>
      <c r="H3609" s="83">
        <f>G3608+H3608</f>
        <v>0</v>
      </c>
      <c r="I3609" s="83"/>
      <c r="J3609" s="103"/>
    </row>
    <row r="3610" spans="1:10" ht="12.75" customHeight="1" x14ac:dyDescent="0.25">
      <c r="A3610" s="101"/>
      <c r="B3610" s="79"/>
      <c r="D3610" s="81"/>
      <c r="E3610" s="81"/>
      <c r="F3610" s="81"/>
      <c r="G3610" s="82"/>
      <c r="H3610" s="83"/>
      <c r="I3610" s="83"/>
      <c r="J3610" s="103"/>
    </row>
    <row r="3611" spans="1:10" ht="12.75" customHeight="1" x14ac:dyDescent="0.25">
      <c r="A3611" s="101">
        <v>14</v>
      </c>
      <c r="B3611" s="84" t="s">
        <v>20</v>
      </c>
      <c r="C3611" s="84" t="s">
        <v>21</v>
      </c>
      <c r="D3611" s="85" t="s">
        <v>22</v>
      </c>
      <c r="E3611" s="85" t="s">
        <v>23</v>
      </c>
      <c r="F3611" s="85"/>
      <c r="G3611" s="86" t="s">
        <v>24</v>
      </c>
      <c r="H3611" s="87" t="s">
        <v>25</v>
      </c>
      <c r="I3611" s="87" t="s">
        <v>26</v>
      </c>
      <c r="J3611" s="102"/>
    </row>
    <row r="3612" spans="1:10" ht="12.75" customHeight="1" x14ac:dyDescent="0.25">
      <c r="A3612" s="101"/>
      <c r="B3612" s="80">
        <f>Invoice!B4925</f>
        <v>0</v>
      </c>
      <c r="C3612" s="88">
        <f>Invoice!E4925</f>
        <v>0</v>
      </c>
      <c r="D3612" s="89">
        <f>Invoice!H4925</f>
        <v>0</v>
      </c>
      <c r="E3612" s="81">
        <f t="shared" si="200"/>
        <v>0</v>
      </c>
      <c r="F3612" s="81"/>
      <c r="G3612" s="82">
        <f t="shared" si="201"/>
        <v>0</v>
      </c>
      <c r="H3612" s="83">
        <f t="shared" si="202"/>
        <v>0</v>
      </c>
      <c r="I3612" s="83" t="e">
        <f t="shared" si="203"/>
        <v>#DIV/0!</v>
      </c>
      <c r="J3612" s="103" t="e">
        <f t="shared" si="204"/>
        <v>#DIV/0!</v>
      </c>
    </row>
    <row r="3613" spans="1:10" ht="12.75" customHeight="1" x14ac:dyDescent="0.25">
      <c r="A3613" s="101"/>
      <c r="D3613" s="81"/>
      <c r="E3613" s="81">
        <f>(E3612*Invoice!I4925)+((E3612-(E3612*Invoice!I4925))*Invoice!J4925)</f>
        <v>0</v>
      </c>
      <c r="F3613" s="81"/>
      <c r="G3613" s="90">
        <f>E3613/1.11</f>
        <v>0</v>
      </c>
      <c r="H3613" s="91">
        <f>G3613*11%</f>
        <v>0</v>
      </c>
      <c r="I3613" s="91" t="e">
        <f>G3613/B3612</f>
        <v>#DIV/0!</v>
      </c>
      <c r="J3613" s="104" t="e">
        <f>H3613/B3612</f>
        <v>#DIV/0!</v>
      </c>
    </row>
    <row r="3614" spans="1:10" ht="12.75" customHeight="1" x14ac:dyDescent="0.25">
      <c r="A3614" s="101"/>
      <c r="D3614" s="81" t="s">
        <v>23</v>
      </c>
      <c r="E3614" s="81">
        <f>E3612-E3613</f>
        <v>0</v>
      </c>
      <c r="F3614" s="81"/>
      <c r="G3614" s="82">
        <f>G3612-G3613</f>
        <v>0</v>
      </c>
      <c r="H3614" s="82">
        <f>H3612-H3613</f>
        <v>0</v>
      </c>
      <c r="I3614" s="82" t="e">
        <f>I3612-I3613</f>
        <v>#DIV/0!</v>
      </c>
      <c r="J3614" s="105" t="e">
        <f>J3612-J3613</f>
        <v>#DIV/0!</v>
      </c>
    </row>
    <row r="3615" spans="1:10" ht="12.75" customHeight="1" x14ac:dyDescent="0.25">
      <c r="A3615" s="101"/>
      <c r="D3615" s="81"/>
      <c r="E3615" s="81"/>
      <c r="F3615" s="81"/>
      <c r="G3615" s="82"/>
      <c r="H3615" s="83">
        <f>G3614+H3614</f>
        <v>0</v>
      </c>
      <c r="I3615" s="83"/>
      <c r="J3615" s="103"/>
    </row>
    <row r="3616" spans="1:10" ht="12.75" customHeight="1" x14ac:dyDescent="0.25">
      <c r="A3616" s="101"/>
      <c r="B3616" s="79"/>
      <c r="D3616" s="81"/>
      <c r="E3616" s="81"/>
      <c r="F3616" s="81"/>
      <c r="G3616" s="82"/>
      <c r="H3616" s="83"/>
      <c r="I3616" s="83"/>
      <c r="J3616" s="103"/>
    </row>
    <row r="3617" spans="1:10" ht="12.75" customHeight="1" x14ac:dyDescent="0.25">
      <c r="A3617" s="101">
        <v>15</v>
      </c>
      <c r="B3617" s="84" t="s">
        <v>20</v>
      </c>
      <c r="C3617" s="84" t="s">
        <v>21</v>
      </c>
      <c r="D3617" s="85" t="s">
        <v>22</v>
      </c>
      <c r="E3617" s="85" t="s">
        <v>23</v>
      </c>
      <c r="F3617" s="85"/>
      <c r="G3617" s="86" t="s">
        <v>24</v>
      </c>
      <c r="H3617" s="87" t="s">
        <v>25</v>
      </c>
      <c r="I3617" s="87" t="s">
        <v>26</v>
      </c>
      <c r="J3617" s="102"/>
    </row>
    <row r="3618" spans="1:10" ht="12.75" customHeight="1" x14ac:dyDescent="0.25">
      <c r="A3618" s="101"/>
      <c r="B3618" s="80">
        <f>Invoice!B4926</f>
        <v>0</v>
      </c>
      <c r="C3618" s="88">
        <f>Invoice!E4926</f>
        <v>0</v>
      </c>
      <c r="D3618" s="89">
        <f>Invoice!H4926</f>
        <v>0</v>
      </c>
      <c r="E3618" s="81">
        <f t="shared" si="200"/>
        <v>0</v>
      </c>
      <c r="F3618" s="81"/>
      <c r="G3618" s="82">
        <f t="shared" si="201"/>
        <v>0</v>
      </c>
      <c r="H3618" s="83">
        <f t="shared" si="202"/>
        <v>0</v>
      </c>
      <c r="I3618" s="83" t="e">
        <f t="shared" si="203"/>
        <v>#DIV/0!</v>
      </c>
      <c r="J3618" s="103" t="e">
        <f t="shared" si="204"/>
        <v>#DIV/0!</v>
      </c>
    </row>
    <row r="3619" spans="1:10" ht="12.75" customHeight="1" x14ac:dyDescent="0.25">
      <c r="A3619" s="101"/>
      <c r="D3619" s="81"/>
      <c r="E3619" s="81">
        <f>(E3618*Invoice!I4926)+((E3618-(E3618*Invoice!I4926))*Invoice!J4926)</f>
        <v>0</v>
      </c>
      <c r="F3619" s="81"/>
      <c r="G3619" s="90">
        <f>E3619/1.11</f>
        <v>0</v>
      </c>
      <c r="H3619" s="91">
        <f>G3619*11%</f>
        <v>0</v>
      </c>
      <c r="I3619" s="91" t="e">
        <f>G3619/B3618</f>
        <v>#DIV/0!</v>
      </c>
      <c r="J3619" s="104" t="e">
        <f>H3619/B3618</f>
        <v>#DIV/0!</v>
      </c>
    </row>
    <row r="3620" spans="1:10" ht="12.75" customHeight="1" x14ac:dyDescent="0.25">
      <c r="A3620" s="101"/>
      <c r="D3620" s="81" t="s">
        <v>23</v>
      </c>
      <c r="E3620" s="81">
        <f>E3618-E3619</f>
        <v>0</v>
      </c>
      <c r="F3620" s="81"/>
      <c r="G3620" s="82">
        <f>G3618-G3619</f>
        <v>0</v>
      </c>
      <c r="H3620" s="82">
        <f>H3618-H3619</f>
        <v>0</v>
      </c>
      <c r="I3620" s="82" t="e">
        <f>I3618-I3619</f>
        <v>#DIV/0!</v>
      </c>
      <c r="J3620" s="105" t="e">
        <f>J3618-J3619</f>
        <v>#DIV/0!</v>
      </c>
    </row>
    <row r="3621" spans="1:10" ht="12.75" customHeight="1" x14ac:dyDescent="0.25">
      <c r="A3621" s="101"/>
      <c r="D3621" s="81"/>
      <c r="E3621" s="81"/>
      <c r="F3621" s="81"/>
      <c r="G3621" s="82"/>
      <c r="H3621" s="83">
        <f>G3620+H3620</f>
        <v>0</v>
      </c>
      <c r="I3621" s="83"/>
      <c r="J3621" s="103"/>
    </row>
    <row r="3622" spans="1:10" ht="12.75" customHeight="1" x14ac:dyDescent="0.25">
      <c r="A3622" s="101"/>
      <c r="B3622" s="79"/>
      <c r="D3622" s="81"/>
      <c r="E3622" s="81"/>
      <c r="F3622" s="81"/>
      <c r="G3622" s="82"/>
      <c r="H3622" s="83"/>
      <c r="I3622" s="83"/>
      <c r="J3622" s="103"/>
    </row>
    <row r="3623" spans="1:10" ht="12.75" customHeight="1" x14ac:dyDescent="0.25">
      <c r="A3623" s="101">
        <v>16</v>
      </c>
      <c r="B3623" s="84" t="s">
        <v>20</v>
      </c>
      <c r="C3623" s="84" t="s">
        <v>21</v>
      </c>
      <c r="D3623" s="85" t="s">
        <v>22</v>
      </c>
      <c r="E3623" s="85" t="s">
        <v>23</v>
      </c>
      <c r="F3623" s="85"/>
      <c r="G3623" s="86" t="s">
        <v>24</v>
      </c>
      <c r="H3623" s="87" t="s">
        <v>25</v>
      </c>
      <c r="I3623" s="87" t="s">
        <v>26</v>
      </c>
      <c r="J3623" s="102"/>
    </row>
    <row r="3624" spans="1:10" ht="12.75" customHeight="1" x14ac:dyDescent="0.25">
      <c r="A3624" s="101"/>
      <c r="B3624" s="80">
        <f>Invoice!B4927</f>
        <v>0</v>
      </c>
      <c r="C3624" s="88">
        <f>Invoice!E4927</f>
        <v>0</v>
      </c>
      <c r="D3624" s="89">
        <f>Invoice!H4927</f>
        <v>0</v>
      </c>
      <c r="E3624" s="81">
        <f t="shared" si="200"/>
        <v>0</v>
      </c>
      <c r="F3624" s="81"/>
      <c r="G3624" s="82">
        <f t="shared" si="201"/>
        <v>0</v>
      </c>
      <c r="H3624" s="83">
        <f t="shared" si="202"/>
        <v>0</v>
      </c>
      <c r="I3624" s="83" t="e">
        <f t="shared" si="203"/>
        <v>#DIV/0!</v>
      </c>
      <c r="J3624" s="103" t="e">
        <f t="shared" si="204"/>
        <v>#DIV/0!</v>
      </c>
    </row>
    <row r="3625" spans="1:10" ht="12.75" customHeight="1" x14ac:dyDescent="0.25">
      <c r="A3625" s="101"/>
      <c r="D3625" s="81"/>
      <c r="E3625" s="81">
        <f>(E3624*Invoice!I4927)+((E3624-(E3624*Invoice!I4927))*Invoice!J4927)</f>
        <v>0</v>
      </c>
      <c r="F3625" s="81"/>
      <c r="G3625" s="90">
        <f>E3625/1.11</f>
        <v>0</v>
      </c>
      <c r="H3625" s="91">
        <f>G3625*11%</f>
        <v>0</v>
      </c>
      <c r="I3625" s="91" t="e">
        <f>G3625/B3624</f>
        <v>#DIV/0!</v>
      </c>
      <c r="J3625" s="104" t="e">
        <f>H3625/B3624</f>
        <v>#DIV/0!</v>
      </c>
    </row>
    <row r="3626" spans="1:10" ht="12.75" customHeight="1" x14ac:dyDescent="0.25">
      <c r="A3626" s="101"/>
      <c r="D3626" s="81" t="s">
        <v>23</v>
      </c>
      <c r="E3626" s="81">
        <f>E3624-E3625</f>
        <v>0</v>
      </c>
      <c r="F3626" s="81"/>
      <c r="G3626" s="82">
        <f>G3624-G3625</f>
        <v>0</v>
      </c>
      <c r="H3626" s="82">
        <f>H3624-H3625</f>
        <v>0</v>
      </c>
      <c r="I3626" s="82" t="e">
        <f>I3624-I3625</f>
        <v>#DIV/0!</v>
      </c>
      <c r="J3626" s="105" t="e">
        <f>J3624-J3625</f>
        <v>#DIV/0!</v>
      </c>
    </row>
    <row r="3627" spans="1:10" ht="12.75" customHeight="1" x14ac:dyDescent="0.25">
      <c r="A3627" s="101"/>
      <c r="D3627" s="81"/>
      <c r="E3627" s="81"/>
      <c r="F3627" s="81"/>
      <c r="G3627" s="82"/>
      <c r="H3627" s="83">
        <f>G3626+H3626</f>
        <v>0</v>
      </c>
      <c r="I3627" s="83"/>
      <c r="J3627" s="103"/>
    </row>
    <row r="3628" spans="1:10" ht="12.75" customHeight="1" x14ac:dyDescent="0.25">
      <c r="A3628" s="101"/>
      <c r="C3628" s="88"/>
      <c r="D3628" s="89"/>
      <c r="E3628" s="81"/>
      <c r="F3628" s="81"/>
      <c r="G3628" s="82"/>
      <c r="H3628" s="83"/>
      <c r="I3628" s="83"/>
      <c r="J3628" s="103"/>
    </row>
    <row r="3629" spans="1:10" ht="12.75" customHeight="1" x14ac:dyDescent="0.25">
      <c r="A3629" s="106"/>
      <c r="B3629" s="107"/>
      <c r="C3629" s="107"/>
      <c r="D3629" s="107"/>
      <c r="E3629" s="107"/>
      <c r="F3629" s="107"/>
      <c r="G3629" s="108">
        <f>G3536+G3542+G3548+G3554+G3560+G3566+G3572+G3578+G3584+G3590+G3596+G3602+G3608+G3614+G3620+G3626</f>
        <v>0</v>
      </c>
      <c r="H3629" s="108">
        <f>H3536+H3542+H3548+H3554+H3560+H3566+H3572+H3578+H3584+H3590+H3596+H3602+H3608+H3614+H3620+H3626</f>
        <v>0</v>
      </c>
      <c r="I3629" s="107"/>
      <c r="J3629" s="109">
        <f>H3537+H3543+H3549+H3555+H3561+H3567+H3573+H3579+H3585+H3591+H3597+H3603+H3609+H3615+H3621+H3627</f>
        <v>0</v>
      </c>
    </row>
    <row r="3631" spans="1:10" ht="12.75" customHeight="1" x14ac:dyDescent="0.25">
      <c r="A3631" s="94" t="s">
        <v>1</v>
      </c>
      <c r="B3631" s="95">
        <f>Invoice!E5018</f>
        <v>23050045</v>
      </c>
      <c r="C3631" s="96"/>
      <c r="D3631" s="97"/>
      <c r="E3631" s="97"/>
      <c r="F3631" s="97"/>
      <c r="G3631" s="98"/>
      <c r="H3631" s="99"/>
      <c r="I3631" s="99"/>
      <c r="J3631" s="100"/>
    </row>
    <row r="3632" spans="1:10" ht="12.75" customHeight="1" x14ac:dyDescent="0.25">
      <c r="A3632" s="101">
        <v>1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Invoice!B5026</f>
        <v>0</v>
      </c>
      <c r="C3633" s="88">
        <f>Invoice!E5026</f>
        <v>0</v>
      </c>
      <c r="D3633" s="89">
        <f>Invoice!H5026</f>
        <v>0</v>
      </c>
      <c r="E3633" s="81">
        <f>D3633*B3633</f>
        <v>0</v>
      </c>
      <c r="F3633" s="81"/>
      <c r="G3633" s="82">
        <f>E3633/1.11</f>
        <v>0</v>
      </c>
      <c r="H3633" s="83">
        <f>G3633*11%</f>
        <v>0</v>
      </c>
      <c r="I3633" s="83" t="e">
        <f>G3633/B3633</f>
        <v>#DIV/0!</v>
      </c>
      <c r="J3633" s="103" t="e">
        <f>H3633/B3633</f>
        <v>#DIV/0!</v>
      </c>
    </row>
    <row r="3634" spans="1:10" ht="12.75" customHeight="1" x14ac:dyDescent="0.25">
      <c r="A3634" s="101"/>
      <c r="D3634" s="81"/>
      <c r="E3634" s="81">
        <f>(E3633*Invoice!I5026)+((E3633-(E3633*Invoice!I5026))*Invoice!J5026)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2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Invoice!B5027</f>
        <v>0</v>
      </c>
      <c r="C3639" s="88">
        <f>Invoice!E5027</f>
        <v>0</v>
      </c>
      <c r="D3639" s="89">
        <f>Invoice!H5027</f>
        <v>0</v>
      </c>
      <c r="E3639" s="81">
        <f t="shared" ref="E3639:E3723" si="205">D3639*B3639</f>
        <v>0</v>
      </c>
      <c r="F3639" s="81"/>
      <c r="G3639" s="82">
        <f t="shared" ref="G3639:G3723" si="206">E3639/1.11</f>
        <v>0</v>
      </c>
      <c r="H3639" s="83">
        <f t="shared" ref="H3639:H3723" si="207">G3639*11%</f>
        <v>0</v>
      </c>
      <c r="I3639" s="83" t="e">
        <f t="shared" ref="I3639:I3723" si="208">G3639/B3639</f>
        <v>#DIV/0!</v>
      </c>
      <c r="J3639" s="103" t="e">
        <f t="shared" ref="J3639:J3723" si="209">H3639/B3639</f>
        <v>#DIV/0!</v>
      </c>
    </row>
    <row r="3640" spans="1:10" ht="12.75" customHeight="1" x14ac:dyDescent="0.25">
      <c r="A3640" s="101"/>
      <c r="D3640" s="81"/>
      <c r="E3640" s="81">
        <f>(E3639*Invoice!I5027)+((E3639-(E3639*Invoice!I5027))*Invoice!J5027)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3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Invoice!B5028</f>
        <v>0</v>
      </c>
      <c r="C3645" s="88">
        <f>Invoice!E5028</f>
        <v>0</v>
      </c>
      <c r="D3645" s="89">
        <f>Invoice!H5028</f>
        <v>0</v>
      </c>
      <c r="E3645" s="81">
        <f t="shared" si="205"/>
        <v>0</v>
      </c>
      <c r="F3645" s="81"/>
      <c r="G3645" s="82">
        <f t="shared" si="206"/>
        <v>0</v>
      </c>
      <c r="H3645" s="83">
        <f t="shared" si="207"/>
        <v>0</v>
      </c>
      <c r="I3645" s="83" t="e">
        <f t="shared" si="208"/>
        <v>#DIV/0!</v>
      </c>
      <c r="J3645" s="103" t="e">
        <f t="shared" si="209"/>
        <v>#DIV/0!</v>
      </c>
    </row>
    <row r="3646" spans="1:10" ht="12.75" customHeight="1" x14ac:dyDescent="0.25">
      <c r="A3646" s="101"/>
      <c r="D3646" s="81"/>
      <c r="E3646" s="81">
        <f>(E3645*Invoice!I5028)+((E3645-(E3645*Invoice!I5028))*Invoice!J5028)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4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Invoice!B5029</f>
        <v>0</v>
      </c>
      <c r="C3651" s="88">
        <f>Invoice!E5029</f>
        <v>0</v>
      </c>
      <c r="D3651" s="89">
        <f>Invoice!H5029</f>
        <v>0</v>
      </c>
      <c r="E3651" s="81">
        <f t="shared" si="205"/>
        <v>0</v>
      </c>
      <c r="F3651" s="81"/>
      <c r="G3651" s="82">
        <f t="shared" si="206"/>
        <v>0</v>
      </c>
      <c r="H3651" s="83">
        <f t="shared" si="207"/>
        <v>0</v>
      </c>
      <c r="I3651" s="83" t="e">
        <f t="shared" si="208"/>
        <v>#DIV/0!</v>
      </c>
      <c r="J3651" s="103" t="e">
        <f t="shared" si="209"/>
        <v>#DIV/0!</v>
      </c>
    </row>
    <row r="3652" spans="1:10" ht="12.75" customHeight="1" x14ac:dyDescent="0.25">
      <c r="A3652" s="101"/>
      <c r="D3652" s="81"/>
      <c r="E3652" s="81">
        <f>(E3651*Invoice!I5029)+((E3651-(E3651*Invoice!I5029))*Invoice!J5029)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5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Invoice!B5030</f>
        <v>0</v>
      </c>
      <c r="C3657" s="88">
        <f>Invoice!E5030</f>
        <v>0</v>
      </c>
      <c r="D3657" s="89">
        <f>Invoice!H5030</f>
        <v>0</v>
      </c>
      <c r="E3657" s="81">
        <f t="shared" si="205"/>
        <v>0</v>
      </c>
      <c r="F3657" s="81"/>
      <c r="G3657" s="82">
        <f t="shared" si="206"/>
        <v>0</v>
      </c>
      <c r="H3657" s="83">
        <f t="shared" si="207"/>
        <v>0</v>
      </c>
      <c r="I3657" s="83" t="e">
        <f t="shared" si="208"/>
        <v>#DIV/0!</v>
      </c>
      <c r="J3657" s="103" t="e">
        <f t="shared" si="209"/>
        <v>#DIV/0!</v>
      </c>
    </row>
    <row r="3658" spans="1:10" ht="12.75" customHeight="1" x14ac:dyDescent="0.25">
      <c r="A3658" s="101"/>
      <c r="D3658" s="81"/>
      <c r="E3658" s="81">
        <f>(E3657*Invoice!I5030)+((E3657-(E3657*Invoice!I5030))*Invoice!J5030)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B3661" s="79"/>
      <c r="D3661" s="81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1">
        <v>6</v>
      </c>
      <c r="B3662" s="84" t="s">
        <v>20</v>
      </c>
      <c r="C3662" s="84" t="s">
        <v>21</v>
      </c>
      <c r="D3662" s="85" t="s">
        <v>22</v>
      </c>
      <c r="E3662" s="85" t="s">
        <v>23</v>
      </c>
      <c r="F3662" s="85"/>
      <c r="G3662" s="86" t="s">
        <v>24</v>
      </c>
      <c r="H3662" s="87" t="s">
        <v>25</v>
      </c>
      <c r="I3662" s="87" t="s">
        <v>26</v>
      </c>
      <c r="J3662" s="102"/>
    </row>
    <row r="3663" spans="1:10" ht="12.75" customHeight="1" x14ac:dyDescent="0.25">
      <c r="A3663" s="101"/>
      <c r="B3663" s="80">
        <f>Invoice!B5031</f>
        <v>0</v>
      </c>
      <c r="C3663" s="88">
        <f>Invoice!E5031</f>
        <v>0</v>
      </c>
      <c r="D3663" s="89">
        <f>Invoice!H5031</f>
        <v>0</v>
      </c>
      <c r="E3663" s="81">
        <f t="shared" si="205"/>
        <v>0</v>
      </c>
      <c r="F3663" s="81"/>
      <c r="G3663" s="82">
        <f t="shared" si="206"/>
        <v>0</v>
      </c>
      <c r="H3663" s="83">
        <f t="shared" si="207"/>
        <v>0</v>
      </c>
      <c r="I3663" s="83" t="e">
        <f t="shared" si="208"/>
        <v>#DIV/0!</v>
      </c>
      <c r="J3663" s="103" t="e">
        <f t="shared" si="209"/>
        <v>#DIV/0!</v>
      </c>
    </row>
    <row r="3664" spans="1:10" ht="12.75" customHeight="1" x14ac:dyDescent="0.25">
      <c r="A3664" s="101"/>
      <c r="D3664" s="81"/>
      <c r="E3664" s="81">
        <f>(E3663*Invoice!I5031)+((E3663-(E3663*Invoice!I5031))*Invoice!J5031)</f>
        <v>0</v>
      </c>
      <c r="F3664" s="81"/>
      <c r="G3664" s="90">
        <f>E3664/1.11</f>
        <v>0</v>
      </c>
      <c r="H3664" s="91">
        <f>G3664*11%</f>
        <v>0</v>
      </c>
      <c r="I3664" s="91" t="e">
        <f>G3664/B3663</f>
        <v>#DIV/0!</v>
      </c>
      <c r="J3664" s="104" t="e">
        <f>H3664/B3663</f>
        <v>#DIV/0!</v>
      </c>
    </row>
    <row r="3665" spans="1:10" ht="12.75" customHeight="1" x14ac:dyDescent="0.25">
      <c r="A3665" s="101"/>
      <c r="D3665" s="81" t="s">
        <v>23</v>
      </c>
      <c r="E3665" s="81">
        <f>E3663-E3664</f>
        <v>0</v>
      </c>
      <c r="F3665" s="81"/>
      <c r="G3665" s="82">
        <f>G3663-G3664</f>
        <v>0</v>
      </c>
      <c r="H3665" s="82">
        <f>H3663-H3664</f>
        <v>0</v>
      </c>
      <c r="I3665" s="82" t="e">
        <f>I3663-I3664</f>
        <v>#DIV/0!</v>
      </c>
      <c r="J3665" s="105" t="e">
        <f>J3663-J3664</f>
        <v>#DIV/0!</v>
      </c>
    </row>
    <row r="3666" spans="1:10" ht="12.75" customHeight="1" x14ac:dyDescent="0.25">
      <c r="A3666" s="101"/>
      <c r="D3666" s="81"/>
      <c r="E3666" s="81"/>
      <c r="F3666" s="81"/>
      <c r="G3666" s="82"/>
      <c r="H3666" s="83">
        <f>G3665+H3665</f>
        <v>0</v>
      </c>
      <c r="I3666" s="83"/>
      <c r="J3666" s="103"/>
    </row>
    <row r="3667" spans="1:10" ht="12.75" customHeight="1" x14ac:dyDescent="0.25">
      <c r="A3667" s="101"/>
      <c r="B3667" s="79"/>
      <c r="D3667" s="81"/>
      <c r="E3667" s="81"/>
      <c r="F3667" s="81"/>
      <c r="G3667" s="82"/>
      <c r="H3667" s="83"/>
      <c r="I3667" s="83"/>
      <c r="J3667" s="103"/>
    </row>
    <row r="3668" spans="1:10" ht="12.75" customHeight="1" x14ac:dyDescent="0.25">
      <c r="A3668" s="101">
        <v>7</v>
      </c>
      <c r="B3668" s="84" t="s">
        <v>20</v>
      </c>
      <c r="C3668" s="84" t="s">
        <v>21</v>
      </c>
      <c r="D3668" s="85" t="s">
        <v>22</v>
      </c>
      <c r="E3668" s="85" t="s">
        <v>23</v>
      </c>
      <c r="F3668" s="85"/>
      <c r="G3668" s="86" t="s">
        <v>24</v>
      </c>
      <c r="H3668" s="87" t="s">
        <v>25</v>
      </c>
      <c r="I3668" s="87" t="s">
        <v>26</v>
      </c>
      <c r="J3668" s="102"/>
    </row>
    <row r="3669" spans="1:10" ht="12.75" customHeight="1" x14ac:dyDescent="0.25">
      <c r="A3669" s="101"/>
      <c r="B3669" s="80">
        <f>Invoice!B5032</f>
        <v>0</v>
      </c>
      <c r="C3669" s="88">
        <f>Invoice!E5032</f>
        <v>0</v>
      </c>
      <c r="D3669" s="89">
        <f>Invoice!H5032</f>
        <v>0</v>
      </c>
      <c r="E3669" s="81">
        <f t="shared" si="205"/>
        <v>0</v>
      </c>
      <c r="F3669" s="81"/>
      <c r="G3669" s="82">
        <f t="shared" si="206"/>
        <v>0</v>
      </c>
      <c r="H3669" s="83">
        <f t="shared" si="207"/>
        <v>0</v>
      </c>
      <c r="I3669" s="83" t="e">
        <f t="shared" si="208"/>
        <v>#DIV/0!</v>
      </c>
      <c r="J3669" s="103" t="e">
        <f t="shared" si="209"/>
        <v>#DIV/0!</v>
      </c>
    </row>
    <row r="3670" spans="1:10" ht="12.75" customHeight="1" x14ac:dyDescent="0.25">
      <c r="A3670" s="101"/>
      <c r="D3670" s="81"/>
      <c r="E3670" s="81">
        <f>(E3669*Invoice!I5032)+((E3669-(E3669*Invoice!I5032))*Invoice!J5032)</f>
        <v>0</v>
      </c>
      <c r="F3670" s="81"/>
      <c r="G3670" s="90">
        <f>E3670/1.11</f>
        <v>0</v>
      </c>
      <c r="H3670" s="91">
        <f>G3670*11%</f>
        <v>0</v>
      </c>
      <c r="I3670" s="91" t="e">
        <f>G3670/B3669</f>
        <v>#DIV/0!</v>
      </c>
      <c r="J3670" s="104" t="e">
        <f>H3670/B3669</f>
        <v>#DIV/0!</v>
      </c>
    </row>
    <row r="3671" spans="1:10" ht="12.75" customHeight="1" x14ac:dyDescent="0.25">
      <c r="A3671" s="101"/>
      <c r="D3671" s="81" t="s">
        <v>23</v>
      </c>
      <c r="E3671" s="81">
        <f>E3669-E3670</f>
        <v>0</v>
      </c>
      <c r="F3671" s="81"/>
      <c r="G3671" s="82">
        <f>G3669-G3670</f>
        <v>0</v>
      </c>
      <c r="H3671" s="82">
        <f>H3669-H3670</f>
        <v>0</v>
      </c>
      <c r="I3671" s="82" t="e">
        <f>I3669-I3670</f>
        <v>#DIV/0!</v>
      </c>
      <c r="J3671" s="105" t="e">
        <f>J3669-J3670</f>
        <v>#DIV/0!</v>
      </c>
    </row>
    <row r="3672" spans="1:10" ht="12.75" customHeight="1" x14ac:dyDescent="0.25">
      <c r="A3672" s="101"/>
      <c r="D3672" s="81"/>
      <c r="E3672" s="81"/>
      <c r="F3672" s="81"/>
      <c r="G3672" s="82"/>
      <c r="H3672" s="83">
        <f>G3671+H3671</f>
        <v>0</v>
      </c>
      <c r="I3672" s="83"/>
      <c r="J3672" s="103"/>
    </row>
    <row r="3673" spans="1:10" ht="12.75" customHeight="1" x14ac:dyDescent="0.25">
      <c r="A3673" s="101"/>
      <c r="B3673" s="79"/>
      <c r="D3673" s="81"/>
      <c r="E3673" s="81"/>
      <c r="F3673" s="81"/>
      <c r="G3673" s="82"/>
      <c r="H3673" s="83"/>
      <c r="I3673" s="83"/>
      <c r="J3673" s="103"/>
    </row>
    <row r="3674" spans="1:10" ht="12.75" customHeight="1" x14ac:dyDescent="0.25">
      <c r="A3674" s="101">
        <v>8</v>
      </c>
      <c r="B3674" s="84" t="s">
        <v>20</v>
      </c>
      <c r="C3674" s="84" t="s">
        <v>21</v>
      </c>
      <c r="D3674" s="85" t="s">
        <v>22</v>
      </c>
      <c r="E3674" s="85" t="s">
        <v>23</v>
      </c>
      <c r="F3674" s="85"/>
      <c r="G3674" s="86" t="s">
        <v>24</v>
      </c>
      <c r="H3674" s="87" t="s">
        <v>25</v>
      </c>
      <c r="I3674" s="87" t="s">
        <v>26</v>
      </c>
      <c r="J3674" s="102"/>
    </row>
    <row r="3675" spans="1:10" ht="12.75" customHeight="1" x14ac:dyDescent="0.25">
      <c r="A3675" s="101"/>
      <c r="B3675" s="80">
        <f>Invoice!B5033</f>
        <v>0</v>
      </c>
      <c r="C3675" s="88">
        <f>Invoice!E5033</f>
        <v>0</v>
      </c>
      <c r="D3675" s="89">
        <f>Invoice!H5033</f>
        <v>0</v>
      </c>
      <c r="E3675" s="81">
        <f t="shared" si="205"/>
        <v>0</v>
      </c>
      <c r="F3675" s="81"/>
      <c r="G3675" s="82">
        <f t="shared" si="206"/>
        <v>0</v>
      </c>
      <c r="H3675" s="83">
        <f t="shared" si="207"/>
        <v>0</v>
      </c>
      <c r="I3675" s="83" t="e">
        <f t="shared" si="208"/>
        <v>#DIV/0!</v>
      </c>
      <c r="J3675" s="103" t="e">
        <f t="shared" si="209"/>
        <v>#DIV/0!</v>
      </c>
    </row>
    <row r="3676" spans="1:10" ht="12.75" customHeight="1" x14ac:dyDescent="0.25">
      <c r="A3676" s="101"/>
      <c r="D3676" s="81"/>
      <c r="E3676" s="81">
        <f>(E3675*Invoice!I5033)+((E3675-(E3675*Invoice!I5033))*Invoice!J5033)</f>
        <v>0</v>
      </c>
      <c r="F3676" s="81"/>
      <c r="G3676" s="90">
        <f>E3676/1.11</f>
        <v>0</v>
      </c>
      <c r="H3676" s="91">
        <f>G3676*11%</f>
        <v>0</v>
      </c>
      <c r="I3676" s="91" t="e">
        <f>G3676/B3675</f>
        <v>#DIV/0!</v>
      </c>
      <c r="J3676" s="104" t="e">
        <f>H3676/B3675</f>
        <v>#DIV/0!</v>
      </c>
    </row>
    <row r="3677" spans="1:10" ht="12.75" customHeight="1" x14ac:dyDescent="0.25">
      <c r="A3677" s="101"/>
      <c r="D3677" s="81" t="s">
        <v>23</v>
      </c>
      <c r="E3677" s="81">
        <f>E3675-E3676</f>
        <v>0</v>
      </c>
      <c r="F3677" s="81"/>
      <c r="G3677" s="82">
        <f>G3675-G3676</f>
        <v>0</v>
      </c>
      <c r="H3677" s="82">
        <f>H3675-H3676</f>
        <v>0</v>
      </c>
      <c r="I3677" s="82" t="e">
        <f>I3675-I3676</f>
        <v>#DIV/0!</v>
      </c>
      <c r="J3677" s="105" t="e">
        <f>J3675-J3676</f>
        <v>#DIV/0!</v>
      </c>
    </row>
    <row r="3678" spans="1:10" ht="12.75" customHeight="1" x14ac:dyDescent="0.25">
      <c r="A3678" s="101"/>
      <c r="D3678" s="81"/>
      <c r="E3678" s="81"/>
      <c r="F3678" s="81"/>
      <c r="G3678" s="82"/>
      <c r="H3678" s="83">
        <f>G3677+H3677</f>
        <v>0</v>
      </c>
      <c r="I3678" s="83"/>
      <c r="J3678" s="103"/>
    </row>
    <row r="3679" spans="1:10" ht="12.75" customHeight="1" x14ac:dyDescent="0.25">
      <c r="A3679" s="101"/>
      <c r="B3679" s="79"/>
      <c r="D3679" s="81"/>
      <c r="E3679" s="81"/>
      <c r="F3679" s="81"/>
      <c r="G3679" s="82"/>
      <c r="H3679" s="83"/>
      <c r="I3679" s="83"/>
      <c r="J3679" s="103"/>
    </row>
    <row r="3680" spans="1:10" ht="12.75" customHeight="1" x14ac:dyDescent="0.25">
      <c r="A3680" s="101">
        <v>9</v>
      </c>
      <c r="B3680" s="84" t="s">
        <v>20</v>
      </c>
      <c r="C3680" s="84" t="s">
        <v>21</v>
      </c>
      <c r="D3680" s="85" t="s">
        <v>22</v>
      </c>
      <c r="E3680" s="85" t="s">
        <v>23</v>
      </c>
      <c r="F3680" s="85"/>
      <c r="G3680" s="86" t="s">
        <v>24</v>
      </c>
      <c r="H3680" s="87" t="s">
        <v>25</v>
      </c>
      <c r="I3680" s="87" t="s">
        <v>26</v>
      </c>
      <c r="J3680" s="102"/>
    </row>
    <row r="3681" spans="1:10" ht="12.75" customHeight="1" x14ac:dyDescent="0.25">
      <c r="A3681" s="101"/>
      <c r="B3681" s="80">
        <f>Invoice!B5034</f>
        <v>0</v>
      </c>
      <c r="C3681" s="88">
        <f>Invoice!E5034</f>
        <v>0</v>
      </c>
      <c r="D3681" s="89">
        <f>Invoice!H5034</f>
        <v>0</v>
      </c>
      <c r="E3681" s="81">
        <f t="shared" si="205"/>
        <v>0</v>
      </c>
      <c r="F3681" s="81"/>
      <c r="G3681" s="82">
        <f t="shared" si="206"/>
        <v>0</v>
      </c>
      <c r="H3681" s="83">
        <f t="shared" si="207"/>
        <v>0</v>
      </c>
      <c r="I3681" s="83" t="e">
        <f t="shared" si="208"/>
        <v>#DIV/0!</v>
      </c>
      <c r="J3681" s="103" t="e">
        <f t="shared" si="209"/>
        <v>#DIV/0!</v>
      </c>
    </row>
    <row r="3682" spans="1:10" ht="12.75" customHeight="1" x14ac:dyDescent="0.25">
      <c r="A3682" s="101"/>
      <c r="D3682" s="81"/>
      <c r="E3682" s="81">
        <f>(E3681*Invoice!I5034)+((E3681-(E3681*Invoice!I5034))*Invoice!J5034)</f>
        <v>0</v>
      </c>
      <c r="F3682" s="81"/>
      <c r="G3682" s="90">
        <f>E3682/1.11</f>
        <v>0</v>
      </c>
      <c r="H3682" s="91">
        <f>G3682*11%</f>
        <v>0</v>
      </c>
      <c r="I3682" s="91" t="e">
        <f>G3682/B3681</f>
        <v>#DIV/0!</v>
      </c>
      <c r="J3682" s="104" t="e">
        <f>H3682/B3681</f>
        <v>#DIV/0!</v>
      </c>
    </row>
    <row r="3683" spans="1:10" ht="12.75" customHeight="1" x14ac:dyDescent="0.25">
      <c r="A3683" s="101"/>
      <c r="D3683" s="81" t="s">
        <v>23</v>
      </c>
      <c r="E3683" s="81">
        <f>E3681-E3682</f>
        <v>0</v>
      </c>
      <c r="F3683" s="81"/>
      <c r="G3683" s="82">
        <f>G3681-G3682</f>
        <v>0</v>
      </c>
      <c r="H3683" s="82">
        <f>H3681-H3682</f>
        <v>0</v>
      </c>
      <c r="I3683" s="82" t="e">
        <f>I3681-I3682</f>
        <v>#DIV/0!</v>
      </c>
      <c r="J3683" s="105" t="e">
        <f>J3681-J3682</f>
        <v>#DIV/0!</v>
      </c>
    </row>
    <row r="3684" spans="1:10" ht="12.75" customHeight="1" x14ac:dyDescent="0.25">
      <c r="A3684" s="101"/>
      <c r="D3684" s="81"/>
      <c r="E3684" s="81"/>
      <c r="F3684" s="81"/>
      <c r="G3684" s="82"/>
      <c r="H3684" s="83">
        <f>G3683+H3683</f>
        <v>0</v>
      </c>
      <c r="I3684" s="83"/>
      <c r="J3684" s="103"/>
    </row>
    <row r="3685" spans="1:10" ht="12.75" customHeight="1" x14ac:dyDescent="0.25">
      <c r="A3685" s="101"/>
      <c r="B3685" s="79"/>
      <c r="D3685" s="81"/>
      <c r="E3685" s="81"/>
      <c r="F3685" s="81"/>
      <c r="G3685" s="82"/>
      <c r="H3685" s="83"/>
      <c r="I3685" s="83"/>
      <c r="J3685" s="103"/>
    </row>
    <row r="3686" spans="1:10" ht="12.75" customHeight="1" x14ac:dyDescent="0.25">
      <c r="A3686" s="101">
        <v>10</v>
      </c>
      <c r="B3686" s="84" t="s">
        <v>20</v>
      </c>
      <c r="C3686" s="84" t="s">
        <v>21</v>
      </c>
      <c r="D3686" s="85" t="s">
        <v>22</v>
      </c>
      <c r="E3686" s="85" t="s">
        <v>23</v>
      </c>
      <c r="F3686" s="85"/>
      <c r="G3686" s="86" t="s">
        <v>24</v>
      </c>
      <c r="H3686" s="87" t="s">
        <v>25</v>
      </c>
      <c r="I3686" s="87" t="s">
        <v>26</v>
      </c>
      <c r="J3686" s="102"/>
    </row>
    <row r="3687" spans="1:10" ht="12.75" customHeight="1" x14ac:dyDescent="0.25">
      <c r="A3687" s="101"/>
      <c r="B3687" s="80">
        <f>Invoice!B5035</f>
        <v>0</v>
      </c>
      <c r="C3687" s="88">
        <f>Invoice!E5035</f>
        <v>0</v>
      </c>
      <c r="D3687" s="89">
        <f>Invoice!H5035</f>
        <v>0</v>
      </c>
      <c r="E3687" s="81">
        <f t="shared" si="205"/>
        <v>0</v>
      </c>
      <c r="F3687" s="81"/>
      <c r="G3687" s="82">
        <f t="shared" si="206"/>
        <v>0</v>
      </c>
      <c r="H3687" s="83">
        <f t="shared" si="207"/>
        <v>0</v>
      </c>
      <c r="I3687" s="83" t="e">
        <f t="shared" si="208"/>
        <v>#DIV/0!</v>
      </c>
      <c r="J3687" s="103" t="e">
        <f t="shared" si="209"/>
        <v>#DIV/0!</v>
      </c>
    </row>
    <row r="3688" spans="1:10" ht="12.75" customHeight="1" x14ac:dyDescent="0.25">
      <c r="A3688" s="101"/>
      <c r="D3688" s="81"/>
      <c r="E3688" s="81">
        <f>(E3687*Invoice!I5035)+((E3687-(E3687*Invoice!I5035))*Invoice!J5035)</f>
        <v>0</v>
      </c>
      <c r="F3688" s="81"/>
      <c r="G3688" s="90">
        <f>E3688/1.11</f>
        <v>0</v>
      </c>
      <c r="H3688" s="91">
        <f>G3688*11%</f>
        <v>0</v>
      </c>
      <c r="I3688" s="91" t="e">
        <f>G3688/B3687</f>
        <v>#DIV/0!</v>
      </c>
      <c r="J3688" s="104" t="e">
        <f>H3688/B3687</f>
        <v>#DIV/0!</v>
      </c>
    </row>
    <row r="3689" spans="1:10" ht="12.75" customHeight="1" x14ac:dyDescent="0.25">
      <c r="A3689" s="101"/>
      <c r="D3689" s="81" t="s">
        <v>23</v>
      </c>
      <c r="E3689" s="81">
        <f>E3687-E3688</f>
        <v>0</v>
      </c>
      <c r="F3689" s="81"/>
      <c r="G3689" s="82">
        <f>G3687-G3688</f>
        <v>0</v>
      </c>
      <c r="H3689" s="82">
        <f>H3687-H3688</f>
        <v>0</v>
      </c>
      <c r="I3689" s="82" t="e">
        <f>I3687-I3688</f>
        <v>#DIV/0!</v>
      </c>
      <c r="J3689" s="105" t="e">
        <f>J3687-J3688</f>
        <v>#DIV/0!</v>
      </c>
    </row>
    <row r="3690" spans="1:10" ht="12.75" customHeight="1" x14ac:dyDescent="0.25">
      <c r="A3690" s="101"/>
      <c r="D3690" s="81"/>
      <c r="E3690" s="81"/>
      <c r="F3690" s="81"/>
      <c r="G3690" s="82"/>
      <c r="H3690" s="83">
        <f>G3689+H3689</f>
        <v>0</v>
      </c>
      <c r="I3690" s="83"/>
      <c r="J3690" s="103"/>
    </row>
    <row r="3691" spans="1:10" ht="12.75" customHeight="1" x14ac:dyDescent="0.25">
      <c r="A3691" s="101"/>
      <c r="B3691" s="79"/>
      <c r="D3691" s="81"/>
      <c r="E3691" s="81"/>
      <c r="F3691" s="81"/>
      <c r="G3691" s="82"/>
      <c r="H3691" s="83"/>
      <c r="I3691" s="83"/>
      <c r="J3691" s="103"/>
    </row>
    <row r="3692" spans="1:10" ht="12.75" customHeight="1" x14ac:dyDescent="0.25">
      <c r="A3692" s="101">
        <v>11</v>
      </c>
      <c r="B3692" s="84" t="s">
        <v>20</v>
      </c>
      <c r="C3692" s="84" t="s">
        <v>21</v>
      </c>
      <c r="D3692" s="85" t="s">
        <v>22</v>
      </c>
      <c r="E3692" s="85" t="s">
        <v>23</v>
      </c>
      <c r="F3692" s="85"/>
      <c r="G3692" s="86" t="s">
        <v>24</v>
      </c>
      <c r="H3692" s="87" t="s">
        <v>25</v>
      </c>
      <c r="I3692" s="87" t="s">
        <v>26</v>
      </c>
      <c r="J3692" s="102"/>
    </row>
    <row r="3693" spans="1:10" ht="12.75" customHeight="1" x14ac:dyDescent="0.25">
      <c r="A3693" s="101"/>
      <c r="B3693" s="80">
        <f>Invoice!B5036</f>
        <v>0</v>
      </c>
      <c r="C3693" s="88">
        <f>Invoice!E5036</f>
        <v>0</v>
      </c>
      <c r="D3693" s="89">
        <f>Invoice!H5036</f>
        <v>0</v>
      </c>
      <c r="E3693" s="81">
        <f t="shared" si="205"/>
        <v>0</v>
      </c>
      <c r="F3693" s="81"/>
      <c r="G3693" s="82">
        <f t="shared" si="206"/>
        <v>0</v>
      </c>
      <c r="H3693" s="83">
        <f t="shared" si="207"/>
        <v>0</v>
      </c>
      <c r="I3693" s="83" t="e">
        <f t="shared" si="208"/>
        <v>#DIV/0!</v>
      </c>
      <c r="J3693" s="103" t="e">
        <f t="shared" si="209"/>
        <v>#DIV/0!</v>
      </c>
    </row>
    <row r="3694" spans="1:10" ht="12.75" customHeight="1" x14ac:dyDescent="0.25">
      <c r="A3694" s="101"/>
      <c r="D3694" s="81"/>
      <c r="E3694" s="81">
        <f>(E3693*Invoice!I5036)+((E3693-(E3693*Invoice!I5036))*Invoice!J5036)</f>
        <v>0</v>
      </c>
      <c r="F3694" s="81"/>
      <c r="G3694" s="90">
        <f>E3694/1.11</f>
        <v>0</v>
      </c>
      <c r="H3694" s="91">
        <f>G3694*11%</f>
        <v>0</v>
      </c>
      <c r="I3694" s="91" t="e">
        <f>G3694/B3693</f>
        <v>#DIV/0!</v>
      </c>
      <c r="J3694" s="104" t="e">
        <f>H3694/B3693</f>
        <v>#DIV/0!</v>
      </c>
    </row>
    <row r="3695" spans="1:10" ht="12.75" customHeight="1" x14ac:dyDescent="0.25">
      <c r="A3695" s="101"/>
      <c r="D3695" s="81" t="s">
        <v>23</v>
      </c>
      <c r="E3695" s="81">
        <f>E3693-E3694</f>
        <v>0</v>
      </c>
      <c r="F3695" s="81"/>
      <c r="G3695" s="82">
        <f>G3693-G3694</f>
        <v>0</v>
      </c>
      <c r="H3695" s="82">
        <f>H3693-H3694</f>
        <v>0</v>
      </c>
      <c r="I3695" s="82" t="e">
        <f>I3693-I3694</f>
        <v>#DIV/0!</v>
      </c>
      <c r="J3695" s="105" t="e">
        <f>J3693-J3694</f>
        <v>#DIV/0!</v>
      </c>
    </row>
    <row r="3696" spans="1:10" ht="12.75" customHeight="1" x14ac:dyDescent="0.25">
      <c r="A3696" s="101"/>
      <c r="D3696" s="81"/>
      <c r="E3696" s="81"/>
      <c r="F3696" s="81"/>
      <c r="G3696" s="82"/>
      <c r="H3696" s="83">
        <f>G3695+H3695</f>
        <v>0</v>
      </c>
      <c r="I3696" s="83"/>
      <c r="J3696" s="103"/>
    </row>
    <row r="3697" spans="1:10" ht="12.75" customHeight="1" x14ac:dyDescent="0.25">
      <c r="A3697" s="101"/>
      <c r="B3697" s="79"/>
      <c r="D3697" s="81"/>
      <c r="E3697" s="81"/>
      <c r="F3697" s="81"/>
      <c r="G3697" s="82"/>
      <c r="H3697" s="83"/>
      <c r="I3697" s="83"/>
      <c r="J3697" s="103"/>
    </row>
    <row r="3698" spans="1:10" ht="12.75" customHeight="1" x14ac:dyDescent="0.25">
      <c r="A3698" s="101">
        <v>12</v>
      </c>
      <c r="B3698" s="84" t="s">
        <v>20</v>
      </c>
      <c r="C3698" s="84" t="s">
        <v>21</v>
      </c>
      <c r="D3698" s="85" t="s">
        <v>22</v>
      </c>
      <c r="E3698" s="85" t="s">
        <v>23</v>
      </c>
      <c r="F3698" s="85"/>
      <c r="G3698" s="86" t="s">
        <v>24</v>
      </c>
      <c r="H3698" s="87" t="s">
        <v>25</v>
      </c>
      <c r="I3698" s="87" t="s">
        <v>26</v>
      </c>
      <c r="J3698" s="102"/>
    </row>
    <row r="3699" spans="1:10" ht="12.75" customHeight="1" x14ac:dyDescent="0.25">
      <c r="A3699" s="101"/>
      <c r="B3699" s="80">
        <f>Invoice!B5037</f>
        <v>0</v>
      </c>
      <c r="C3699" s="88">
        <f>Invoice!E5037</f>
        <v>0</v>
      </c>
      <c r="D3699" s="89">
        <f>Invoice!H5037</f>
        <v>0</v>
      </c>
      <c r="E3699" s="81">
        <f t="shared" si="205"/>
        <v>0</v>
      </c>
      <c r="F3699" s="81"/>
      <c r="G3699" s="82">
        <f t="shared" si="206"/>
        <v>0</v>
      </c>
      <c r="H3699" s="83">
        <f t="shared" si="207"/>
        <v>0</v>
      </c>
      <c r="I3699" s="83" t="e">
        <f t="shared" si="208"/>
        <v>#DIV/0!</v>
      </c>
      <c r="J3699" s="103" t="e">
        <f t="shared" si="209"/>
        <v>#DIV/0!</v>
      </c>
    </row>
    <row r="3700" spans="1:10" ht="12.75" customHeight="1" x14ac:dyDescent="0.25">
      <c r="A3700" s="101"/>
      <c r="D3700" s="81"/>
      <c r="E3700" s="81">
        <f>(E3699*Invoice!I5037)+((E3699-(E3699*Invoice!I5037))*Invoice!J5037)</f>
        <v>0</v>
      </c>
      <c r="F3700" s="81"/>
      <c r="G3700" s="90">
        <f>E3700/1.11</f>
        <v>0</v>
      </c>
      <c r="H3700" s="91">
        <f>G3700*11%</f>
        <v>0</v>
      </c>
      <c r="I3700" s="91" t="e">
        <f>G3700/B3699</f>
        <v>#DIV/0!</v>
      </c>
      <c r="J3700" s="104" t="e">
        <f>H3700/B3699</f>
        <v>#DIV/0!</v>
      </c>
    </row>
    <row r="3701" spans="1:10" ht="12.75" customHeight="1" x14ac:dyDescent="0.25">
      <c r="A3701" s="101"/>
      <c r="D3701" s="81" t="s">
        <v>23</v>
      </c>
      <c r="E3701" s="81">
        <f>E3699-E3700</f>
        <v>0</v>
      </c>
      <c r="F3701" s="81"/>
      <c r="G3701" s="82">
        <f>G3699-G3700</f>
        <v>0</v>
      </c>
      <c r="H3701" s="82">
        <f>H3699-H3700</f>
        <v>0</v>
      </c>
      <c r="I3701" s="82" t="e">
        <f>I3699-I3700</f>
        <v>#DIV/0!</v>
      </c>
      <c r="J3701" s="105" t="e">
        <f>J3699-J3700</f>
        <v>#DIV/0!</v>
      </c>
    </row>
    <row r="3702" spans="1:10" ht="12.75" customHeight="1" x14ac:dyDescent="0.25">
      <c r="A3702" s="101"/>
      <c r="D3702" s="81"/>
      <c r="E3702" s="81"/>
      <c r="F3702" s="81"/>
      <c r="G3702" s="82"/>
      <c r="H3702" s="83">
        <f>G3701+H3701</f>
        <v>0</v>
      </c>
      <c r="I3702" s="83"/>
      <c r="J3702" s="103"/>
    </row>
    <row r="3703" spans="1:10" ht="12.75" customHeight="1" x14ac:dyDescent="0.25">
      <c r="A3703" s="101"/>
      <c r="B3703" s="79"/>
      <c r="D3703" s="81"/>
      <c r="E3703" s="81"/>
      <c r="F3703" s="81"/>
      <c r="G3703" s="82"/>
      <c r="H3703" s="83"/>
      <c r="I3703" s="83"/>
      <c r="J3703" s="103"/>
    </row>
    <row r="3704" spans="1:10" ht="12.75" customHeight="1" x14ac:dyDescent="0.25">
      <c r="A3704" s="101">
        <v>13</v>
      </c>
      <c r="B3704" s="84" t="s">
        <v>20</v>
      </c>
      <c r="C3704" s="84" t="s">
        <v>21</v>
      </c>
      <c r="D3704" s="85" t="s">
        <v>22</v>
      </c>
      <c r="E3704" s="85" t="s">
        <v>23</v>
      </c>
      <c r="F3704" s="85"/>
      <c r="G3704" s="86" t="s">
        <v>24</v>
      </c>
      <c r="H3704" s="87" t="s">
        <v>25</v>
      </c>
      <c r="I3704" s="87" t="s">
        <v>26</v>
      </c>
      <c r="J3704" s="102"/>
    </row>
    <row r="3705" spans="1:10" ht="12.75" customHeight="1" x14ac:dyDescent="0.25">
      <c r="A3705" s="101"/>
      <c r="B3705" s="80">
        <f>Invoice!B5038</f>
        <v>0</v>
      </c>
      <c r="C3705" s="88">
        <f>Invoice!E5038</f>
        <v>0</v>
      </c>
      <c r="D3705" s="89">
        <f>Invoice!H5038</f>
        <v>0</v>
      </c>
      <c r="E3705" s="81">
        <f t="shared" si="205"/>
        <v>0</v>
      </c>
      <c r="F3705" s="81"/>
      <c r="G3705" s="82">
        <f t="shared" si="206"/>
        <v>0</v>
      </c>
      <c r="H3705" s="83">
        <f t="shared" si="207"/>
        <v>0</v>
      </c>
      <c r="I3705" s="83" t="e">
        <f t="shared" si="208"/>
        <v>#DIV/0!</v>
      </c>
      <c r="J3705" s="103" t="e">
        <f t="shared" si="209"/>
        <v>#DIV/0!</v>
      </c>
    </row>
    <row r="3706" spans="1:10" ht="12.75" customHeight="1" x14ac:dyDescent="0.25">
      <c r="A3706" s="101"/>
      <c r="D3706" s="81"/>
      <c r="E3706" s="81">
        <f>(E3705*Invoice!I5038)+((E3705-(E3705*Invoice!I5038))*Invoice!J5038)</f>
        <v>0</v>
      </c>
      <c r="F3706" s="81"/>
      <c r="G3706" s="90">
        <f>E3706/1.11</f>
        <v>0</v>
      </c>
      <c r="H3706" s="91">
        <f>G3706*11%</f>
        <v>0</v>
      </c>
      <c r="I3706" s="91" t="e">
        <f>G3706/B3705</f>
        <v>#DIV/0!</v>
      </c>
      <c r="J3706" s="104" t="e">
        <f>H3706/B3705</f>
        <v>#DIV/0!</v>
      </c>
    </row>
    <row r="3707" spans="1:10" ht="12.75" customHeight="1" x14ac:dyDescent="0.25">
      <c r="A3707" s="101"/>
      <c r="D3707" s="81" t="s">
        <v>23</v>
      </c>
      <c r="E3707" s="81">
        <f>E3705-E3706</f>
        <v>0</v>
      </c>
      <c r="F3707" s="81"/>
      <c r="G3707" s="82">
        <f>G3705-G3706</f>
        <v>0</v>
      </c>
      <c r="H3707" s="82">
        <f>H3705-H3706</f>
        <v>0</v>
      </c>
      <c r="I3707" s="82" t="e">
        <f>I3705-I3706</f>
        <v>#DIV/0!</v>
      </c>
      <c r="J3707" s="105" t="e">
        <f>J3705-J3706</f>
        <v>#DIV/0!</v>
      </c>
    </row>
    <row r="3708" spans="1:10" ht="12.75" customHeight="1" x14ac:dyDescent="0.25">
      <c r="A3708" s="101"/>
      <c r="D3708" s="81"/>
      <c r="E3708" s="81"/>
      <c r="F3708" s="81"/>
      <c r="G3708" s="82"/>
      <c r="H3708" s="83">
        <f>G3707+H3707</f>
        <v>0</v>
      </c>
      <c r="I3708" s="83"/>
      <c r="J3708" s="103"/>
    </row>
    <row r="3709" spans="1:10" ht="12.75" customHeight="1" x14ac:dyDescent="0.25">
      <c r="A3709" s="101"/>
      <c r="B3709" s="79"/>
      <c r="D3709" s="81"/>
      <c r="E3709" s="81"/>
      <c r="F3709" s="81"/>
      <c r="G3709" s="82"/>
      <c r="H3709" s="83"/>
      <c r="I3709" s="83"/>
      <c r="J3709" s="103"/>
    </row>
    <row r="3710" spans="1:10" ht="12.75" customHeight="1" x14ac:dyDescent="0.25">
      <c r="A3710" s="101">
        <v>14</v>
      </c>
      <c r="B3710" s="84" t="s">
        <v>20</v>
      </c>
      <c r="C3710" s="84" t="s">
        <v>21</v>
      </c>
      <c r="D3710" s="85" t="s">
        <v>22</v>
      </c>
      <c r="E3710" s="85" t="s">
        <v>23</v>
      </c>
      <c r="F3710" s="85"/>
      <c r="G3710" s="86" t="s">
        <v>24</v>
      </c>
      <c r="H3710" s="87" t="s">
        <v>25</v>
      </c>
      <c r="I3710" s="87" t="s">
        <v>26</v>
      </c>
      <c r="J3710" s="102"/>
    </row>
    <row r="3711" spans="1:10" ht="12.75" customHeight="1" x14ac:dyDescent="0.25">
      <c r="A3711" s="101"/>
      <c r="B3711" s="80">
        <f>Invoice!B5039</f>
        <v>0</v>
      </c>
      <c r="C3711" s="88">
        <f>Invoice!E5039</f>
        <v>0</v>
      </c>
      <c r="D3711" s="89">
        <f>Invoice!H5039</f>
        <v>0</v>
      </c>
      <c r="E3711" s="81">
        <f t="shared" si="205"/>
        <v>0</v>
      </c>
      <c r="F3711" s="81"/>
      <c r="G3711" s="82">
        <f t="shared" si="206"/>
        <v>0</v>
      </c>
      <c r="H3711" s="83">
        <f t="shared" si="207"/>
        <v>0</v>
      </c>
      <c r="I3711" s="83" t="e">
        <f t="shared" si="208"/>
        <v>#DIV/0!</v>
      </c>
      <c r="J3711" s="103" t="e">
        <f t="shared" si="209"/>
        <v>#DIV/0!</v>
      </c>
    </row>
    <row r="3712" spans="1:10" ht="12.75" customHeight="1" x14ac:dyDescent="0.25">
      <c r="A3712" s="101"/>
      <c r="D3712" s="81"/>
      <c r="E3712" s="81">
        <f>(E3711*Invoice!I5039)+((E3711-(E3711*Invoice!I5039))*Invoice!J5039)</f>
        <v>0</v>
      </c>
      <c r="F3712" s="81"/>
      <c r="G3712" s="90">
        <f>E3712/1.11</f>
        <v>0</v>
      </c>
      <c r="H3712" s="91">
        <f>G3712*11%</f>
        <v>0</v>
      </c>
      <c r="I3712" s="91" t="e">
        <f>G3712/B3711</f>
        <v>#DIV/0!</v>
      </c>
      <c r="J3712" s="104" t="e">
        <f>H3712/B3711</f>
        <v>#DIV/0!</v>
      </c>
    </row>
    <row r="3713" spans="1:10" ht="12.75" customHeight="1" x14ac:dyDescent="0.25">
      <c r="A3713" s="101"/>
      <c r="D3713" s="81" t="s">
        <v>23</v>
      </c>
      <c r="E3713" s="81">
        <f>E3711-E3712</f>
        <v>0</v>
      </c>
      <c r="F3713" s="81"/>
      <c r="G3713" s="82">
        <f>G3711-G3712</f>
        <v>0</v>
      </c>
      <c r="H3713" s="82">
        <f>H3711-H3712</f>
        <v>0</v>
      </c>
      <c r="I3713" s="82" t="e">
        <f>I3711-I3712</f>
        <v>#DIV/0!</v>
      </c>
      <c r="J3713" s="105" t="e">
        <f>J3711-J3712</f>
        <v>#DIV/0!</v>
      </c>
    </row>
    <row r="3714" spans="1:10" ht="12.75" customHeight="1" x14ac:dyDescent="0.25">
      <c r="A3714" s="101"/>
      <c r="D3714" s="81"/>
      <c r="E3714" s="81"/>
      <c r="F3714" s="81"/>
      <c r="G3714" s="82"/>
      <c r="H3714" s="83">
        <f>G3713+H3713</f>
        <v>0</v>
      </c>
      <c r="I3714" s="83"/>
      <c r="J3714" s="103"/>
    </row>
    <row r="3715" spans="1:10" ht="12.75" customHeight="1" x14ac:dyDescent="0.25">
      <c r="A3715" s="101"/>
      <c r="B3715" s="79"/>
      <c r="D3715" s="81"/>
      <c r="E3715" s="81"/>
      <c r="F3715" s="81"/>
      <c r="G3715" s="82"/>
      <c r="H3715" s="83"/>
      <c r="I3715" s="83"/>
      <c r="J3715" s="103"/>
    </row>
    <row r="3716" spans="1:10" ht="12.75" customHeight="1" x14ac:dyDescent="0.25">
      <c r="A3716" s="101">
        <v>15</v>
      </c>
      <c r="B3716" s="84" t="s">
        <v>20</v>
      </c>
      <c r="C3716" s="84" t="s">
        <v>21</v>
      </c>
      <c r="D3716" s="85" t="s">
        <v>22</v>
      </c>
      <c r="E3716" s="85" t="s">
        <v>23</v>
      </c>
      <c r="F3716" s="85"/>
      <c r="G3716" s="86" t="s">
        <v>24</v>
      </c>
      <c r="H3716" s="87" t="s">
        <v>25</v>
      </c>
      <c r="I3716" s="87" t="s">
        <v>26</v>
      </c>
      <c r="J3716" s="102"/>
    </row>
    <row r="3717" spans="1:10" ht="12.75" customHeight="1" x14ac:dyDescent="0.25">
      <c r="A3717" s="101"/>
      <c r="B3717" s="80">
        <f>Invoice!B5040</f>
        <v>0</v>
      </c>
      <c r="C3717" s="88">
        <f>Invoice!E5040</f>
        <v>0</v>
      </c>
      <c r="D3717" s="89">
        <f>Invoice!H5040</f>
        <v>0</v>
      </c>
      <c r="E3717" s="81">
        <f t="shared" si="205"/>
        <v>0</v>
      </c>
      <c r="F3717" s="81"/>
      <c r="G3717" s="82">
        <f t="shared" si="206"/>
        <v>0</v>
      </c>
      <c r="H3717" s="83">
        <f t="shared" si="207"/>
        <v>0</v>
      </c>
      <c r="I3717" s="83" t="e">
        <f t="shared" si="208"/>
        <v>#DIV/0!</v>
      </c>
      <c r="J3717" s="103" t="e">
        <f t="shared" si="209"/>
        <v>#DIV/0!</v>
      </c>
    </row>
    <row r="3718" spans="1:10" ht="12.75" customHeight="1" x14ac:dyDescent="0.25">
      <c r="A3718" s="101"/>
      <c r="D3718" s="81"/>
      <c r="E3718" s="81">
        <f>(E3717*Invoice!I5040)+((E3717-(E3717*Invoice!I5040))*Invoice!J5040)</f>
        <v>0</v>
      </c>
      <c r="F3718" s="81"/>
      <c r="G3718" s="90">
        <f>E3718/1.11</f>
        <v>0</v>
      </c>
      <c r="H3718" s="91">
        <f>G3718*11%</f>
        <v>0</v>
      </c>
      <c r="I3718" s="91" t="e">
        <f>G3718/B3717</f>
        <v>#DIV/0!</v>
      </c>
      <c r="J3718" s="104" t="e">
        <f>H3718/B3717</f>
        <v>#DIV/0!</v>
      </c>
    </row>
    <row r="3719" spans="1:10" ht="12.75" customHeight="1" x14ac:dyDescent="0.25">
      <c r="A3719" s="101"/>
      <c r="D3719" s="81" t="s">
        <v>23</v>
      </c>
      <c r="E3719" s="81">
        <f>E3717-E3718</f>
        <v>0</v>
      </c>
      <c r="F3719" s="81"/>
      <c r="G3719" s="82">
        <f>G3717-G3718</f>
        <v>0</v>
      </c>
      <c r="H3719" s="82">
        <f>H3717-H3718</f>
        <v>0</v>
      </c>
      <c r="I3719" s="82" t="e">
        <f>I3717-I3718</f>
        <v>#DIV/0!</v>
      </c>
      <c r="J3719" s="105" t="e">
        <f>J3717-J3718</f>
        <v>#DIV/0!</v>
      </c>
    </row>
    <row r="3720" spans="1:10" ht="12.75" customHeight="1" x14ac:dyDescent="0.25">
      <c r="A3720" s="101"/>
      <c r="D3720" s="81"/>
      <c r="E3720" s="81"/>
      <c r="F3720" s="81"/>
      <c r="G3720" s="82"/>
      <c r="H3720" s="83">
        <f>G3719+H3719</f>
        <v>0</v>
      </c>
      <c r="I3720" s="83"/>
      <c r="J3720" s="103"/>
    </row>
    <row r="3721" spans="1:10" ht="12.75" customHeight="1" x14ac:dyDescent="0.25">
      <c r="A3721" s="101"/>
      <c r="B3721" s="79"/>
      <c r="D3721" s="81"/>
      <c r="E3721" s="81"/>
      <c r="F3721" s="81"/>
      <c r="G3721" s="82"/>
      <c r="H3721" s="83"/>
      <c r="I3721" s="83"/>
      <c r="J3721" s="103"/>
    </row>
    <row r="3722" spans="1:10" ht="12.75" customHeight="1" x14ac:dyDescent="0.25">
      <c r="A3722" s="101">
        <v>16</v>
      </c>
      <c r="B3722" s="84" t="s">
        <v>20</v>
      </c>
      <c r="C3722" s="84" t="s">
        <v>21</v>
      </c>
      <c r="D3722" s="85" t="s">
        <v>22</v>
      </c>
      <c r="E3722" s="85" t="s">
        <v>23</v>
      </c>
      <c r="F3722" s="85"/>
      <c r="G3722" s="86" t="s">
        <v>24</v>
      </c>
      <c r="H3722" s="87" t="s">
        <v>25</v>
      </c>
      <c r="I3722" s="87" t="s">
        <v>26</v>
      </c>
      <c r="J3722" s="102"/>
    </row>
    <row r="3723" spans="1:10" ht="12.75" customHeight="1" x14ac:dyDescent="0.25">
      <c r="A3723" s="101"/>
      <c r="B3723" s="80">
        <f>Invoice!B5041</f>
        <v>0</v>
      </c>
      <c r="C3723" s="88">
        <f>Invoice!E5041</f>
        <v>0</v>
      </c>
      <c r="D3723" s="89">
        <f>Invoice!H5041</f>
        <v>0</v>
      </c>
      <c r="E3723" s="81">
        <f t="shared" si="205"/>
        <v>0</v>
      </c>
      <c r="F3723" s="81"/>
      <c r="G3723" s="82">
        <f t="shared" si="206"/>
        <v>0</v>
      </c>
      <c r="H3723" s="83">
        <f t="shared" si="207"/>
        <v>0</v>
      </c>
      <c r="I3723" s="83" t="e">
        <f t="shared" si="208"/>
        <v>#DIV/0!</v>
      </c>
      <c r="J3723" s="103" t="e">
        <f t="shared" si="209"/>
        <v>#DIV/0!</v>
      </c>
    </row>
    <row r="3724" spans="1:10" ht="12.75" customHeight="1" x14ac:dyDescent="0.25">
      <c r="A3724" s="101"/>
      <c r="D3724" s="81"/>
      <c r="E3724" s="81">
        <f>(E3723*Invoice!I5041)+((E3723-(E3723*Invoice!I5041))*Invoice!J5041)</f>
        <v>0</v>
      </c>
      <c r="F3724" s="81"/>
      <c r="G3724" s="90">
        <f>E3724/1.11</f>
        <v>0</v>
      </c>
      <c r="H3724" s="91">
        <f>G3724*11%</f>
        <v>0</v>
      </c>
      <c r="I3724" s="91" t="e">
        <f>G3724/B3723</f>
        <v>#DIV/0!</v>
      </c>
      <c r="J3724" s="104" t="e">
        <f>H3724/B3723</f>
        <v>#DIV/0!</v>
      </c>
    </row>
    <row r="3725" spans="1:10" ht="12.75" customHeight="1" x14ac:dyDescent="0.25">
      <c r="A3725" s="101"/>
      <c r="D3725" s="81" t="s">
        <v>23</v>
      </c>
      <c r="E3725" s="81">
        <f>E3723-E3724</f>
        <v>0</v>
      </c>
      <c r="F3725" s="81"/>
      <c r="G3725" s="82">
        <f>G3723-G3724</f>
        <v>0</v>
      </c>
      <c r="H3725" s="82">
        <f>H3723-H3724</f>
        <v>0</v>
      </c>
      <c r="I3725" s="82" t="e">
        <f>I3723-I3724</f>
        <v>#DIV/0!</v>
      </c>
      <c r="J3725" s="105" t="e">
        <f>J3723-J3724</f>
        <v>#DIV/0!</v>
      </c>
    </row>
    <row r="3726" spans="1:10" ht="12.75" customHeight="1" x14ac:dyDescent="0.25">
      <c r="A3726" s="101"/>
      <c r="D3726" s="81"/>
      <c r="E3726" s="81"/>
      <c r="F3726" s="81"/>
      <c r="G3726" s="82"/>
      <c r="H3726" s="83">
        <f>G3725+H3725</f>
        <v>0</v>
      </c>
      <c r="I3726" s="83"/>
      <c r="J3726" s="103"/>
    </row>
    <row r="3727" spans="1:10" ht="12.75" customHeight="1" x14ac:dyDescent="0.25">
      <c r="A3727" s="101"/>
      <c r="C3727" s="88"/>
      <c r="D3727" s="89"/>
      <c r="E3727" s="81"/>
      <c r="F3727" s="81"/>
      <c r="G3727" s="82"/>
      <c r="H3727" s="83"/>
      <c r="I3727" s="83"/>
      <c r="J3727" s="103"/>
    </row>
    <row r="3728" spans="1:10" ht="12.75" customHeight="1" x14ac:dyDescent="0.25">
      <c r="A3728" s="106"/>
      <c r="B3728" s="107"/>
      <c r="C3728" s="107"/>
      <c r="D3728" s="107"/>
      <c r="E3728" s="107"/>
      <c r="F3728" s="107"/>
      <c r="G3728" s="108">
        <f>G3635+G3641+G3647+G3653+G3659+G3665+G3671+G3677+G3683+G3689+G3695+G3701+G3707+G3713+G3719+G3725</f>
        <v>0</v>
      </c>
      <c r="H3728" s="108">
        <f>H3635+H3641+H3647+H3653+H3659+H3665+H3671+H3677+H3683+H3689+H3695+H3701+H3707+H3713+H3719+H3725</f>
        <v>0</v>
      </c>
      <c r="I3728" s="107"/>
      <c r="J3728" s="109">
        <f>H3636+H3642+H3648+H3654+H3660+H3666+H3672+H3678+H3684+H3690+H3696+H3702+H3708+H3714+H3720+H3726</f>
        <v>0</v>
      </c>
    </row>
    <row r="3730" spans="1:10" ht="12.75" customHeight="1" x14ac:dyDescent="0.25">
      <c r="A3730" s="94" t="s">
        <v>1</v>
      </c>
      <c r="B3730" s="95">
        <f>Invoice!E5132</f>
        <v>23050046</v>
      </c>
      <c r="C3730" s="96"/>
      <c r="D3730" s="97"/>
      <c r="E3730" s="97"/>
      <c r="F3730" s="97"/>
      <c r="G3730" s="98"/>
      <c r="H3730" s="99"/>
      <c r="I3730" s="99"/>
      <c r="J3730" s="100"/>
    </row>
    <row r="3731" spans="1:10" ht="12.75" customHeight="1" x14ac:dyDescent="0.25">
      <c r="A3731" s="101">
        <v>1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Invoice!B5140</f>
        <v>0</v>
      </c>
      <c r="C3732" s="88">
        <f>Invoice!E5140</f>
        <v>0</v>
      </c>
      <c r="D3732" s="89">
        <f>Invoice!H5140</f>
        <v>0</v>
      </c>
      <c r="E3732" s="81">
        <f>D3732*B3732</f>
        <v>0</v>
      </c>
      <c r="F3732" s="81"/>
      <c r="G3732" s="82">
        <f>E3732/1.11</f>
        <v>0</v>
      </c>
      <c r="H3732" s="83">
        <f>G3732*11%</f>
        <v>0</v>
      </c>
      <c r="I3732" s="83" t="e">
        <f>G3732/B3732</f>
        <v>#DIV/0!</v>
      </c>
      <c r="J3732" s="103" t="e">
        <f>H3732/B3732</f>
        <v>#DIV/0!</v>
      </c>
    </row>
    <row r="3733" spans="1:10" ht="12.75" customHeight="1" x14ac:dyDescent="0.25">
      <c r="A3733" s="101"/>
      <c r="D3733" s="81"/>
      <c r="E3733" s="81">
        <f>(E3732*Invoice!I5140)+((E3732-(E3732*Invoice!I5140))*Invoice!J5140)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2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Invoice!B5141</f>
        <v>0</v>
      </c>
      <c r="C3738" s="88">
        <f>Invoice!E5141</f>
        <v>0</v>
      </c>
      <c r="D3738" s="89">
        <f>Invoice!H5141</f>
        <v>0</v>
      </c>
      <c r="E3738" s="81">
        <f t="shared" ref="E3738:E3822" si="210">D3738*B3738</f>
        <v>0</v>
      </c>
      <c r="F3738" s="81"/>
      <c r="G3738" s="82">
        <f t="shared" ref="G3738:G3822" si="211">E3738/1.11</f>
        <v>0</v>
      </c>
      <c r="H3738" s="83">
        <f t="shared" ref="H3738:H3822" si="212">G3738*11%</f>
        <v>0</v>
      </c>
      <c r="I3738" s="83" t="e">
        <f t="shared" ref="I3738:I3822" si="213">G3738/B3738</f>
        <v>#DIV/0!</v>
      </c>
      <c r="J3738" s="103" t="e">
        <f t="shared" ref="J3738:J3822" si="214">H3738/B3738</f>
        <v>#DIV/0!</v>
      </c>
    </row>
    <row r="3739" spans="1:10" ht="12.75" customHeight="1" x14ac:dyDescent="0.25">
      <c r="A3739" s="101"/>
      <c r="D3739" s="81"/>
      <c r="E3739" s="81">
        <f>(E3738*Invoice!I5141)+((E3738-(E3738*Invoice!I5141))*Invoice!J5141)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3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Invoice!B5142</f>
        <v>0</v>
      </c>
      <c r="C3744" s="88">
        <f>Invoice!E5142</f>
        <v>0</v>
      </c>
      <c r="D3744" s="89">
        <f>Invoice!H5142</f>
        <v>0</v>
      </c>
      <c r="E3744" s="81">
        <f t="shared" si="210"/>
        <v>0</v>
      </c>
      <c r="F3744" s="81"/>
      <c r="G3744" s="82">
        <f t="shared" si="211"/>
        <v>0</v>
      </c>
      <c r="H3744" s="83">
        <f t="shared" si="212"/>
        <v>0</v>
      </c>
      <c r="I3744" s="83" t="e">
        <f t="shared" si="213"/>
        <v>#DIV/0!</v>
      </c>
      <c r="J3744" s="103" t="e">
        <f t="shared" si="214"/>
        <v>#DIV/0!</v>
      </c>
    </row>
    <row r="3745" spans="1:10" ht="12.75" customHeight="1" x14ac:dyDescent="0.25">
      <c r="A3745" s="101"/>
      <c r="D3745" s="81"/>
      <c r="E3745" s="81">
        <f>(E3744*Invoice!I5142)+((E3744-(E3744*Invoice!I5142))*Invoice!J5142)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4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Invoice!B5143</f>
        <v>0</v>
      </c>
      <c r="C3750" s="88">
        <f>Invoice!E5143</f>
        <v>0</v>
      </c>
      <c r="D3750" s="89">
        <f>Invoice!H5143</f>
        <v>0</v>
      </c>
      <c r="E3750" s="81">
        <f t="shared" si="210"/>
        <v>0</v>
      </c>
      <c r="F3750" s="81"/>
      <c r="G3750" s="82">
        <f t="shared" si="211"/>
        <v>0</v>
      </c>
      <c r="H3750" s="83">
        <f t="shared" si="212"/>
        <v>0</v>
      </c>
      <c r="I3750" s="83" t="e">
        <f t="shared" si="213"/>
        <v>#DIV/0!</v>
      </c>
      <c r="J3750" s="103" t="e">
        <f t="shared" si="214"/>
        <v>#DIV/0!</v>
      </c>
    </row>
    <row r="3751" spans="1:10" ht="12.75" customHeight="1" x14ac:dyDescent="0.25">
      <c r="A3751" s="101"/>
      <c r="D3751" s="81"/>
      <c r="E3751" s="81">
        <f>(E3750*Invoice!I5143)+((E3750-(E3750*Invoice!I5143))*Invoice!J5143)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5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Invoice!B5144</f>
        <v>0</v>
      </c>
      <c r="C3756" s="88">
        <f>Invoice!E5144</f>
        <v>0</v>
      </c>
      <c r="D3756" s="89">
        <f>Invoice!H5144</f>
        <v>0</v>
      </c>
      <c r="E3756" s="81">
        <f t="shared" si="210"/>
        <v>0</v>
      </c>
      <c r="F3756" s="81"/>
      <c r="G3756" s="82">
        <f t="shared" si="211"/>
        <v>0</v>
      </c>
      <c r="H3756" s="83">
        <f t="shared" si="212"/>
        <v>0</v>
      </c>
      <c r="I3756" s="83" t="e">
        <f t="shared" si="213"/>
        <v>#DIV/0!</v>
      </c>
      <c r="J3756" s="103" t="e">
        <f t="shared" si="214"/>
        <v>#DIV/0!</v>
      </c>
    </row>
    <row r="3757" spans="1:10" ht="12.75" customHeight="1" x14ac:dyDescent="0.25">
      <c r="A3757" s="101"/>
      <c r="D3757" s="81"/>
      <c r="E3757" s="81">
        <f>(E3756*Invoice!I5144)+((E3756-(E3756*Invoice!I5144))*Invoice!J5144)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B3760" s="79"/>
      <c r="D3760" s="81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1">
        <v>6</v>
      </c>
      <c r="B3761" s="84" t="s">
        <v>20</v>
      </c>
      <c r="C3761" s="84" t="s">
        <v>21</v>
      </c>
      <c r="D3761" s="85" t="s">
        <v>22</v>
      </c>
      <c r="E3761" s="85" t="s">
        <v>23</v>
      </c>
      <c r="F3761" s="85"/>
      <c r="G3761" s="86" t="s">
        <v>24</v>
      </c>
      <c r="H3761" s="87" t="s">
        <v>25</v>
      </c>
      <c r="I3761" s="87" t="s">
        <v>26</v>
      </c>
      <c r="J3761" s="102"/>
    </row>
    <row r="3762" spans="1:10" ht="12.75" customHeight="1" x14ac:dyDescent="0.25">
      <c r="A3762" s="101"/>
      <c r="B3762" s="80">
        <f>Invoice!B5145</f>
        <v>0</v>
      </c>
      <c r="C3762" s="88">
        <f>Invoice!E5145</f>
        <v>0</v>
      </c>
      <c r="D3762" s="89">
        <f>Invoice!H5145</f>
        <v>0</v>
      </c>
      <c r="E3762" s="81">
        <f t="shared" si="210"/>
        <v>0</v>
      </c>
      <c r="F3762" s="81"/>
      <c r="G3762" s="82">
        <f t="shared" si="211"/>
        <v>0</v>
      </c>
      <c r="H3762" s="83">
        <f t="shared" si="212"/>
        <v>0</v>
      </c>
      <c r="I3762" s="83" t="e">
        <f t="shared" si="213"/>
        <v>#DIV/0!</v>
      </c>
      <c r="J3762" s="103" t="e">
        <f t="shared" si="214"/>
        <v>#DIV/0!</v>
      </c>
    </row>
    <row r="3763" spans="1:10" ht="12.75" customHeight="1" x14ac:dyDescent="0.25">
      <c r="A3763" s="101"/>
      <c r="D3763" s="81"/>
      <c r="E3763" s="81">
        <f>(E3762*Invoice!I5145)+((E3762-(E3762*Invoice!I5145))*Invoice!J5145)</f>
        <v>0</v>
      </c>
      <c r="F3763" s="81"/>
      <c r="G3763" s="90">
        <f>E3763/1.11</f>
        <v>0</v>
      </c>
      <c r="H3763" s="91">
        <f>G3763*11%</f>
        <v>0</v>
      </c>
      <c r="I3763" s="91" t="e">
        <f>G3763/B3762</f>
        <v>#DIV/0!</v>
      </c>
      <c r="J3763" s="104" t="e">
        <f>H3763/B3762</f>
        <v>#DIV/0!</v>
      </c>
    </row>
    <row r="3764" spans="1:10" ht="12.75" customHeight="1" x14ac:dyDescent="0.25">
      <c r="A3764" s="101"/>
      <c r="D3764" s="81" t="s">
        <v>23</v>
      </c>
      <c r="E3764" s="81">
        <f>E3762-E3763</f>
        <v>0</v>
      </c>
      <c r="F3764" s="81"/>
      <c r="G3764" s="82">
        <f>G3762-G3763</f>
        <v>0</v>
      </c>
      <c r="H3764" s="82">
        <f>H3762-H3763</f>
        <v>0</v>
      </c>
      <c r="I3764" s="82" t="e">
        <f>I3762-I3763</f>
        <v>#DIV/0!</v>
      </c>
      <c r="J3764" s="105" t="e">
        <f>J3762-J3763</f>
        <v>#DIV/0!</v>
      </c>
    </row>
    <row r="3765" spans="1:10" ht="12.75" customHeight="1" x14ac:dyDescent="0.25">
      <c r="A3765" s="101"/>
      <c r="D3765" s="81"/>
      <c r="E3765" s="81"/>
      <c r="F3765" s="81"/>
      <c r="G3765" s="82"/>
      <c r="H3765" s="83">
        <f>G3764+H3764</f>
        <v>0</v>
      </c>
      <c r="I3765" s="83"/>
      <c r="J3765" s="103"/>
    </row>
    <row r="3766" spans="1:10" ht="12.75" customHeight="1" x14ac:dyDescent="0.25">
      <c r="A3766" s="101"/>
      <c r="B3766" s="79"/>
      <c r="D3766" s="81"/>
      <c r="E3766" s="81"/>
      <c r="F3766" s="81"/>
      <c r="G3766" s="82"/>
      <c r="H3766" s="83"/>
      <c r="I3766" s="83"/>
      <c r="J3766" s="103"/>
    </row>
    <row r="3767" spans="1:10" ht="12.75" customHeight="1" x14ac:dyDescent="0.25">
      <c r="A3767" s="101">
        <v>7</v>
      </c>
      <c r="B3767" s="84" t="s">
        <v>20</v>
      </c>
      <c r="C3767" s="84" t="s">
        <v>21</v>
      </c>
      <c r="D3767" s="85" t="s">
        <v>22</v>
      </c>
      <c r="E3767" s="85" t="s">
        <v>23</v>
      </c>
      <c r="F3767" s="85"/>
      <c r="G3767" s="86" t="s">
        <v>24</v>
      </c>
      <c r="H3767" s="87" t="s">
        <v>25</v>
      </c>
      <c r="I3767" s="87" t="s">
        <v>26</v>
      </c>
      <c r="J3767" s="102"/>
    </row>
    <row r="3768" spans="1:10" ht="12.75" customHeight="1" x14ac:dyDescent="0.25">
      <c r="A3768" s="101"/>
      <c r="B3768" s="80">
        <f>Invoice!B5146</f>
        <v>0</v>
      </c>
      <c r="C3768" s="88">
        <f>Invoice!E5146</f>
        <v>0</v>
      </c>
      <c r="D3768" s="89">
        <f>Invoice!H5146</f>
        <v>0</v>
      </c>
      <c r="E3768" s="81">
        <f t="shared" si="210"/>
        <v>0</v>
      </c>
      <c r="F3768" s="81"/>
      <c r="G3768" s="82">
        <f t="shared" si="211"/>
        <v>0</v>
      </c>
      <c r="H3768" s="83">
        <f t="shared" si="212"/>
        <v>0</v>
      </c>
      <c r="I3768" s="83" t="e">
        <f t="shared" si="213"/>
        <v>#DIV/0!</v>
      </c>
      <c r="J3768" s="103" t="e">
        <f t="shared" si="214"/>
        <v>#DIV/0!</v>
      </c>
    </row>
    <row r="3769" spans="1:10" ht="12.75" customHeight="1" x14ac:dyDescent="0.25">
      <c r="A3769" s="101"/>
      <c r="D3769" s="81"/>
      <c r="E3769" s="81">
        <f>(E3768*Invoice!I5146)+((E3768-(E3768*Invoice!I5146))*Invoice!J5146)</f>
        <v>0</v>
      </c>
      <c r="F3769" s="81"/>
      <c r="G3769" s="90">
        <f>E3769/1.11</f>
        <v>0</v>
      </c>
      <c r="H3769" s="91">
        <f>G3769*11%</f>
        <v>0</v>
      </c>
      <c r="I3769" s="91" t="e">
        <f>G3769/B3768</f>
        <v>#DIV/0!</v>
      </c>
      <c r="J3769" s="104" t="e">
        <f>H3769/B3768</f>
        <v>#DIV/0!</v>
      </c>
    </row>
    <row r="3770" spans="1:10" ht="12.75" customHeight="1" x14ac:dyDescent="0.25">
      <c r="A3770" s="101"/>
      <c r="D3770" s="81" t="s">
        <v>23</v>
      </c>
      <c r="E3770" s="81">
        <f>E3768-E3769</f>
        <v>0</v>
      </c>
      <c r="F3770" s="81"/>
      <c r="G3770" s="82">
        <f>G3768-G3769</f>
        <v>0</v>
      </c>
      <c r="H3770" s="82">
        <f>H3768-H3769</f>
        <v>0</v>
      </c>
      <c r="I3770" s="82" t="e">
        <f>I3768-I3769</f>
        <v>#DIV/0!</v>
      </c>
      <c r="J3770" s="105" t="e">
        <f>J3768-J3769</f>
        <v>#DIV/0!</v>
      </c>
    </row>
    <row r="3771" spans="1:10" ht="12.75" customHeight="1" x14ac:dyDescent="0.25">
      <c r="A3771" s="101"/>
      <c r="D3771" s="81"/>
      <c r="E3771" s="81"/>
      <c r="F3771" s="81"/>
      <c r="G3771" s="82"/>
      <c r="H3771" s="83">
        <f>G3770+H3770</f>
        <v>0</v>
      </c>
      <c r="I3771" s="83"/>
      <c r="J3771" s="103"/>
    </row>
    <row r="3772" spans="1:10" ht="12.75" customHeight="1" x14ac:dyDescent="0.25">
      <c r="A3772" s="101"/>
      <c r="B3772" s="79"/>
      <c r="D3772" s="81"/>
      <c r="E3772" s="81"/>
      <c r="F3772" s="81"/>
      <c r="G3772" s="82"/>
      <c r="H3772" s="83"/>
      <c r="I3772" s="83"/>
      <c r="J3772" s="103"/>
    </row>
    <row r="3773" spans="1:10" ht="12.75" customHeight="1" x14ac:dyDescent="0.25">
      <c r="A3773" s="101">
        <v>8</v>
      </c>
      <c r="B3773" s="84" t="s">
        <v>20</v>
      </c>
      <c r="C3773" s="84" t="s">
        <v>21</v>
      </c>
      <c r="D3773" s="85" t="s">
        <v>22</v>
      </c>
      <c r="E3773" s="85" t="s">
        <v>23</v>
      </c>
      <c r="F3773" s="85"/>
      <c r="G3773" s="86" t="s">
        <v>24</v>
      </c>
      <c r="H3773" s="87" t="s">
        <v>25</v>
      </c>
      <c r="I3773" s="87" t="s">
        <v>26</v>
      </c>
      <c r="J3773" s="102"/>
    </row>
    <row r="3774" spans="1:10" ht="12.75" customHeight="1" x14ac:dyDescent="0.25">
      <c r="A3774" s="101"/>
      <c r="B3774" s="80">
        <f>Invoice!B5147</f>
        <v>0</v>
      </c>
      <c r="C3774" s="88">
        <f>Invoice!E5147</f>
        <v>0</v>
      </c>
      <c r="D3774" s="89">
        <f>Invoice!H5147</f>
        <v>0</v>
      </c>
      <c r="E3774" s="81">
        <f t="shared" si="210"/>
        <v>0</v>
      </c>
      <c r="F3774" s="81"/>
      <c r="G3774" s="82">
        <f t="shared" si="211"/>
        <v>0</v>
      </c>
      <c r="H3774" s="83">
        <f t="shared" si="212"/>
        <v>0</v>
      </c>
      <c r="I3774" s="83" t="e">
        <f t="shared" si="213"/>
        <v>#DIV/0!</v>
      </c>
      <c r="J3774" s="103" t="e">
        <f t="shared" si="214"/>
        <v>#DIV/0!</v>
      </c>
    </row>
    <row r="3775" spans="1:10" ht="12.75" customHeight="1" x14ac:dyDescent="0.25">
      <c r="A3775" s="101"/>
      <c r="D3775" s="81"/>
      <c r="E3775" s="81">
        <f>(E3774*Invoice!I5147)+((E3774-(E3774*Invoice!I5147))*Invoice!J5147)</f>
        <v>0</v>
      </c>
      <c r="F3775" s="81"/>
      <c r="G3775" s="90">
        <f>E3775/1.11</f>
        <v>0</v>
      </c>
      <c r="H3775" s="91">
        <f>G3775*11%</f>
        <v>0</v>
      </c>
      <c r="I3775" s="91" t="e">
        <f>G3775/B3774</f>
        <v>#DIV/0!</v>
      </c>
      <c r="J3775" s="104" t="e">
        <f>H3775/B3774</f>
        <v>#DIV/0!</v>
      </c>
    </row>
    <row r="3776" spans="1:10" ht="12.75" customHeight="1" x14ac:dyDescent="0.25">
      <c r="A3776" s="101"/>
      <c r="D3776" s="81" t="s">
        <v>23</v>
      </c>
      <c r="E3776" s="81">
        <f>E3774-E3775</f>
        <v>0</v>
      </c>
      <c r="F3776" s="81"/>
      <c r="G3776" s="82">
        <f>G3774-G3775</f>
        <v>0</v>
      </c>
      <c r="H3776" s="82">
        <f>H3774-H3775</f>
        <v>0</v>
      </c>
      <c r="I3776" s="82" t="e">
        <f>I3774-I3775</f>
        <v>#DIV/0!</v>
      </c>
      <c r="J3776" s="105" t="e">
        <f>J3774-J3775</f>
        <v>#DIV/0!</v>
      </c>
    </row>
    <row r="3777" spans="1:10" ht="12.75" customHeight="1" x14ac:dyDescent="0.25">
      <c r="A3777" s="101"/>
      <c r="D3777" s="81"/>
      <c r="E3777" s="81"/>
      <c r="F3777" s="81"/>
      <c r="G3777" s="82"/>
      <c r="H3777" s="83">
        <f>G3776+H3776</f>
        <v>0</v>
      </c>
      <c r="I3777" s="83"/>
      <c r="J3777" s="103"/>
    </row>
    <row r="3778" spans="1:10" ht="12.75" customHeight="1" x14ac:dyDescent="0.25">
      <c r="A3778" s="101"/>
      <c r="B3778" s="79"/>
      <c r="D3778" s="81"/>
      <c r="E3778" s="81"/>
      <c r="F3778" s="81"/>
      <c r="G3778" s="82"/>
      <c r="H3778" s="83"/>
      <c r="I3778" s="83"/>
      <c r="J3778" s="103"/>
    </row>
    <row r="3779" spans="1:10" ht="12.75" customHeight="1" x14ac:dyDescent="0.25">
      <c r="A3779" s="101">
        <v>9</v>
      </c>
      <c r="B3779" s="84" t="s">
        <v>20</v>
      </c>
      <c r="C3779" s="84" t="s">
        <v>21</v>
      </c>
      <c r="D3779" s="85" t="s">
        <v>22</v>
      </c>
      <c r="E3779" s="85" t="s">
        <v>23</v>
      </c>
      <c r="F3779" s="85"/>
      <c r="G3779" s="86" t="s">
        <v>24</v>
      </c>
      <c r="H3779" s="87" t="s">
        <v>25</v>
      </c>
      <c r="I3779" s="87" t="s">
        <v>26</v>
      </c>
      <c r="J3779" s="102"/>
    </row>
    <row r="3780" spans="1:10" ht="12.75" customHeight="1" x14ac:dyDescent="0.25">
      <c r="A3780" s="101"/>
      <c r="B3780" s="80">
        <f>Invoice!B5148</f>
        <v>0</v>
      </c>
      <c r="C3780" s="88">
        <f>Invoice!E5148</f>
        <v>0</v>
      </c>
      <c r="D3780" s="89">
        <f>Invoice!H5148</f>
        <v>0</v>
      </c>
      <c r="E3780" s="81">
        <f t="shared" si="210"/>
        <v>0</v>
      </c>
      <c r="F3780" s="81"/>
      <c r="G3780" s="82">
        <f t="shared" si="211"/>
        <v>0</v>
      </c>
      <c r="H3780" s="83">
        <f t="shared" si="212"/>
        <v>0</v>
      </c>
      <c r="I3780" s="83" t="e">
        <f t="shared" si="213"/>
        <v>#DIV/0!</v>
      </c>
      <c r="J3780" s="103" t="e">
        <f t="shared" si="214"/>
        <v>#DIV/0!</v>
      </c>
    </row>
    <row r="3781" spans="1:10" ht="12.75" customHeight="1" x14ac:dyDescent="0.25">
      <c r="A3781" s="101"/>
      <c r="D3781" s="81"/>
      <c r="E3781" s="81">
        <f>(E3780*Invoice!I5148)+((E3780-(E3780*Invoice!I5148))*Invoice!J5148)</f>
        <v>0</v>
      </c>
      <c r="F3781" s="81"/>
      <c r="G3781" s="90">
        <f>E3781/1.11</f>
        <v>0</v>
      </c>
      <c r="H3781" s="91">
        <f>G3781*11%</f>
        <v>0</v>
      </c>
      <c r="I3781" s="91" t="e">
        <f>G3781/B3780</f>
        <v>#DIV/0!</v>
      </c>
      <c r="J3781" s="104" t="e">
        <f>H3781/B3780</f>
        <v>#DIV/0!</v>
      </c>
    </row>
    <row r="3782" spans="1:10" ht="12.75" customHeight="1" x14ac:dyDescent="0.25">
      <c r="A3782" s="101"/>
      <c r="D3782" s="81" t="s">
        <v>23</v>
      </c>
      <c r="E3782" s="81">
        <f>E3780-E3781</f>
        <v>0</v>
      </c>
      <c r="F3782" s="81"/>
      <c r="G3782" s="82">
        <f>G3780-G3781</f>
        <v>0</v>
      </c>
      <c r="H3782" s="82">
        <f>H3780-H3781</f>
        <v>0</v>
      </c>
      <c r="I3782" s="82" t="e">
        <f>I3780-I3781</f>
        <v>#DIV/0!</v>
      </c>
      <c r="J3782" s="105" t="e">
        <f>J3780-J3781</f>
        <v>#DIV/0!</v>
      </c>
    </row>
    <row r="3783" spans="1:10" ht="12.75" customHeight="1" x14ac:dyDescent="0.25">
      <c r="A3783" s="101"/>
      <c r="D3783" s="81"/>
      <c r="E3783" s="81"/>
      <c r="F3783" s="81"/>
      <c r="G3783" s="82"/>
      <c r="H3783" s="83">
        <f>G3782+H3782</f>
        <v>0</v>
      </c>
      <c r="I3783" s="83"/>
      <c r="J3783" s="103"/>
    </row>
    <row r="3784" spans="1:10" ht="12.75" customHeight="1" x14ac:dyDescent="0.25">
      <c r="A3784" s="101"/>
      <c r="B3784" s="79"/>
      <c r="D3784" s="81"/>
      <c r="E3784" s="81"/>
      <c r="F3784" s="81"/>
      <c r="G3784" s="82"/>
      <c r="H3784" s="83"/>
      <c r="I3784" s="83"/>
      <c r="J3784" s="103"/>
    </row>
    <row r="3785" spans="1:10" ht="12.75" customHeight="1" x14ac:dyDescent="0.25">
      <c r="A3785" s="101">
        <v>10</v>
      </c>
      <c r="B3785" s="84" t="s">
        <v>20</v>
      </c>
      <c r="C3785" s="84" t="s">
        <v>21</v>
      </c>
      <c r="D3785" s="85" t="s">
        <v>22</v>
      </c>
      <c r="E3785" s="85" t="s">
        <v>23</v>
      </c>
      <c r="F3785" s="85"/>
      <c r="G3785" s="86" t="s">
        <v>24</v>
      </c>
      <c r="H3785" s="87" t="s">
        <v>25</v>
      </c>
      <c r="I3785" s="87" t="s">
        <v>26</v>
      </c>
      <c r="J3785" s="102"/>
    </row>
    <row r="3786" spans="1:10" ht="12.75" customHeight="1" x14ac:dyDescent="0.25">
      <c r="A3786" s="101"/>
      <c r="B3786" s="80">
        <f>Invoice!B5149</f>
        <v>0</v>
      </c>
      <c r="C3786" s="88">
        <f>Invoice!E5149</f>
        <v>0</v>
      </c>
      <c r="D3786" s="89">
        <f>Invoice!H5149</f>
        <v>0</v>
      </c>
      <c r="E3786" s="81">
        <f t="shared" si="210"/>
        <v>0</v>
      </c>
      <c r="F3786" s="81"/>
      <c r="G3786" s="82">
        <f t="shared" si="211"/>
        <v>0</v>
      </c>
      <c r="H3786" s="83">
        <f t="shared" si="212"/>
        <v>0</v>
      </c>
      <c r="I3786" s="83" t="e">
        <f t="shared" si="213"/>
        <v>#DIV/0!</v>
      </c>
      <c r="J3786" s="103" t="e">
        <f t="shared" si="214"/>
        <v>#DIV/0!</v>
      </c>
    </row>
    <row r="3787" spans="1:10" ht="12.75" customHeight="1" x14ac:dyDescent="0.25">
      <c r="A3787" s="101"/>
      <c r="D3787" s="81"/>
      <c r="E3787" s="81">
        <f>(E3786*Invoice!I5149)+((E3786-(E3786*Invoice!I5149))*Invoice!J5149)</f>
        <v>0</v>
      </c>
      <c r="F3787" s="81"/>
      <c r="G3787" s="90">
        <f>E3787/1.11</f>
        <v>0</v>
      </c>
      <c r="H3787" s="91">
        <f>G3787*11%</f>
        <v>0</v>
      </c>
      <c r="I3787" s="91" t="e">
        <f>G3787/B3786</f>
        <v>#DIV/0!</v>
      </c>
      <c r="J3787" s="104" t="e">
        <f>H3787/B3786</f>
        <v>#DIV/0!</v>
      </c>
    </row>
    <row r="3788" spans="1:10" ht="12.75" customHeight="1" x14ac:dyDescent="0.25">
      <c r="A3788" s="101"/>
      <c r="D3788" s="81" t="s">
        <v>23</v>
      </c>
      <c r="E3788" s="81">
        <f>E3786-E3787</f>
        <v>0</v>
      </c>
      <c r="F3788" s="81"/>
      <c r="G3788" s="82">
        <f>G3786-G3787</f>
        <v>0</v>
      </c>
      <c r="H3788" s="82">
        <f>H3786-H3787</f>
        <v>0</v>
      </c>
      <c r="I3788" s="82" t="e">
        <f>I3786-I3787</f>
        <v>#DIV/0!</v>
      </c>
      <c r="J3788" s="105" t="e">
        <f>J3786-J3787</f>
        <v>#DIV/0!</v>
      </c>
    </row>
    <row r="3789" spans="1:10" ht="12.75" customHeight="1" x14ac:dyDescent="0.25">
      <c r="A3789" s="101"/>
      <c r="D3789" s="81"/>
      <c r="E3789" s="81"/>
      <c r="F3789" s="81"/>
      <c r="G3789" s="82"/>
      <c r="H3789" s="83">
        <f>G3788+H3788</f>
        <v>0</v>
      </c>
      <c r="I3789" s="83"/>
      <c r="J3789" s="103"/>
    </row>
    <row r="3790" spans="1:10" ht="12.75" customHeight="1" x14ac:dyDescent="0.25">
      <c r="A3790" s="101"/>
      <c r="B3790" s="79"/>
      <c r="D3790" s="81"/>
      <c r="E3790" s="81"/>
      <c r="F3790" s="81"/>
      <c r="G3790" s="82"/>
      <c r="H3790" s="83"/>
      <c r="I3790" s="83"/>
      <c r="J3790" s="103"/>
    </row>
    <row r="3791" spans="1:10" ht="12.75" customHeight="1" x14ac:dyDescent="0.25">
      <c r="A3791" s="101">
        <v>11</v>
      </c>
      <c r="B3791" s="84" t="s">
        <v>20</v>
      </c>
      <c r="C3791" s="84" t="s">
        <v>21</v>
      </c>
      <c r="D3791" s="85" t="s">
        <v>22</v>
      </c>
      <c r="E3791" s="85" t="s">
        <v>23</v>
      </c>
      <c r="F3791" s="85"/>
      <c r="G3791" s="86" t="s">
        <v>24</v>
      </c>
      <c r="H3791" s="87" t="s">
        <v>25</v>
      </c>
      <c r="I3791" s="87" t="s">
        <v>26</v>
      </c>
      <c r="J3791" s="102"/>
    </row>
    <row r="3792" spans="1:10" ht="12.75" customHeight="1" x14ac:dyDescent="0.25">
      <c r="A3792" s="101"/>
      <c r="B3792" s="80">
        <f>Invoice!B5150</f>
        <v>0</v>
      </c>
      <c r="C3792" s="88">
        <f>Invoice!E5150</f>
        <v>0</v>
      </c>
      <c r="D3792" s="89">
        <f>Invoice!H5150</f>
        <v>0</v>
      </c>
      <c r="E3792" s="81">
        <f t="shared" si="210"/>
        <v>0</v>
      </c>
      <c r="F3792" s="81"/>
      <c r="G3792" s="82">
        <f t="shared" si="211"/>
        <v>0</v>
      </c>
      <c r="H3792" s="83">
        <f t="shared" si="212"/>
        <v>0</v>
      </c>
      <c r="I3792" s="83" t="e">
        <f t="shared" si="213"/>
        <v>#DIV/0!</v>
      </c>
      <c r="J3792" s="103" t="e">
        <f t="shared" si="214"/>
        <v>#DIV/0!</v>
      </c>
    </row>
    <row r="3793" spans="1:10" ht="12.75" customHeight="1" x14ac:dyDescent="0.25">
      <c r="A3793" s="101"/>
      <c r="D3793" s="81"/>
      <c r="E3793" s="81">
        <f>(E3792*Invoice!I5150)+((E3792-(E3792*Invoice!I5150))*Invoice!J5150)</f>
        <v>0</v>
      </c>
      <c r="F3793" s="81"/>
      <c r="G3793" s="90">
        <f>E3793/1.11</f>
        <v>0</v>
      </c>
      <c r="H3793" s="91">
        <f>G3793*11%</f>
        <v>0</v>
      </c>
      <c r="I3793" s="91" t="e">
        <f>G3793/B3792</f>
        <v>#DIV/0!</v>
      </c>
      <c r="J3793" s="104" t="e">
        <f>H3793/B3792</f>
        <v>#DIV/0!</v>
      </c>
    </row>
    <row r="3794" spans="1:10" ht="12.75" customHeight="1" x14ac:dyDescent="0.25">
      <c r="A3794" s="101"/>
      <c r="D3794" s="81" t="s">
        <v>23</v>
      </c>
      <c r="E3794" s="81">
        <f>E3792-E3793</f>
        <v>0</v>
      </c>
      <c r="F3794" s="81"/>
      <c r="G3794" s="82">
        <f>G3792-G3793</f>
        <v>0</v>
      </c>
      <c r="H3794" s="82">
        <f>H3792-H3793</f>
        <v>0</v>
      </c>
      <c r="I3794" s="82" t="e">
        <f>I3792-I3793</f>
        <v>#DIV/0!</v>
      </c>
      <c r="J3794" s="105" t="e">
        <f>J3792-J3793</f>
        <v>#DIV/0!</v>
      </c>
    </row>
    <row r="3795" spans="1:10" ht="12.75" customHeight="1" x14ac:dyDescent="0.25">
      <c r="A3795" s="101"/>
      <c r="D3795" s="81"/>
      <c r="E3795" s="81"/>
      <c r="F3795" s="81"/>
      <c r="G3795" s="82"/>
      <c r="H3795" s="83">
        <f>G3794+H3794</f>
        <v>0</v>
      </c>
      <c r="I3795" s="83"/>
      <c r="J3795" s="103"/>
    </row>
    <row r="3796" spans="1:10" ht="12.75" customHeight="1" x14ac:dyDescent="0.25">
      <c r="A3796" s="101"/>
      <c r="B3796" s="79"/>
      <c r="D3796" s="81"/>
      <c r="E3796" s="81"/>
      <c r="F3796" s="81"/>
      <c r="G3796" s="82"/>
      <c r="H3796" s="83"/>
      <c r="I3796" s="83"/>
      <c r="J3796" s="103"/>
    </row>
    <row r="3797" spans="1:10" ht="12.75" customHeight="1" x14ac:dyDescent="0.25">
      <c r="A3797" s="101">
        <v>12</v>
      </c>
      <c r="B3797" s="84" t="s">
        <v>20</v>
      </c>
      <c r="C3797" s="84" t="s">
        <v>21</v>
      </c>
      <c r="D3797" s="85" t="s">
        <v>22</v>
      </c>
      <c r="E3797" s="85" t="s">
        <v>23</v>
      </c>
      <c r="F3797" s="85"/>
      <c r="G3797" s="86" t="s">
        <v>24</v>
      </c>
      <c r="H3797" s="87" t="s">
        <v>25</v>
      </c>
      <c r="I3797" s="87" t="s">
        <v>26</v>
      </c>
      <c r="J3797" s="102"/>
    </row>
    <row r="3798" spans="1:10" ht="12.75" customHeight="1" x14ac:dyDescent="0.25">
      <c r="A3798" s="101"/>
      <c r="B3798" s="80">
        <f>Invoice!B5151</f>
        <v>0</v>
      </c>
      <c r="C3798" s="88">
        <f>Invoice!E5151</f>
        <v>0</v>
      </c>
      <c r="D3798" s="89">
        <f>Invoice!H5151</f>
        <v>0</v>
      </c>
      <c r="E3798" s="81">
        <f t="shared" si="210"/>
        <v>0</v>
      </c>
      <c r="F3798" s="81"/>
      <c r="G3798" s="82">
        <f t="shared" si="211"/>
        <v>0</v>
      </c>
      <c r="H3798" s="83">
        <f t="shared" si="212"/>
        <v>0</v>
      </c>
      <c r="I3798" s="83" t="e">
        <f t="shared" si="213"/>
        <v>#DIV/0!</v>
      </c>
      <c r="J3798" s="103" t="e">
        <f t="shared" si="214"/>
        <v>#DIV/0!</v>
      </c>
    </row>
    <row r="3799" spans="1:10" ht="12.75" customHeight="1" x14ac:dyDescent="0.25">
      <c r="A3799" s="101"/>
      <c r="D3799" s="81"/>
      <c r="E3799" s="81">
        <f>(E3798*Invoice!I5151)+((E3798-(E3798*Invoice!I5151))*Invoice!J5151)</f>
        <v>0</v>
      </c>
      <c r="F3799" s="81"/>
      <c r="G3799" s="90">
        <f>E3799/1.11</f>
        <v>0</v>
      </c>
      <c r="H3799" s="91">
        <f>G3799*11%</f>
        <v>0</v>
      </c>
      <c r="I3799" s="91" t="e">
        <f>G3799/B3798</f>
        <v>#DIV/0!</v>
      </c>
      <c r="J3799" s="104" t="e">
        <f>H3799/B3798</f>
        <v>#DIV/0!</v>
      </c>
    </row>
    <row r="3800" spans="1:10" ht="12.75" customHeight="1" x14ac:dyDescent="0.25">
      <c r="A3800" s="101"/>
      <c r="D3800" s="81" t="s">
        <v>23</v>
      </c>
      <c r="E3800" s="81">
        <f>E3798-E3799</f>
        <v>0</v>
      </c>
      <c r="F3800" s="81"/>
      <c r="G3800" s="82">
        <f>G3798-G3799</f>
        <v>0</v>
      </c>
      <c r="H3800" s="82">
        <f>H3798-H3799</f>
        <v>0</v>
      </c>
      <c r="I3800" s="82" t="e">
        <f>I3798-I3799</f>
        <v>#DIV/0!</v>
      </c>
      <c r="J3800" s="105" t="e">
        <f>J3798-J3799</f>
        <v>#DIV/0!</v>
      </c>
    </row>
    <row r="3801" spans="1:10" ht="12.75" customHeight="1" x14ac:dyDescent="0.25">
      <c r="A3801" s="101"/>
      <c r="D3801" s="81"/>
      <c r="E3801" s="81"/>
      <c r="F3801" s="81"/>
      <c r="G3801" s="82"/>
      <c r="H3801" s="83">
        <f>G3800+H3800</f>
        <v>0</v>
      </c>
      <c r="I3801" s="83"/>
      <c r="J3801" s="103"/>
    </row>
    <row r="3802" spans="1:10" ht="12.75" customHeight="1" x14ac:dyDescent="0.25">
      <c r="A3802" s="101"/>
      <c r="B3802" s="79"/>
      <c r="D3802" s="81"/>
      <c r="E3802" s="81"/>
      <c r="F3802" s="81"/>
      <c r="G3802" s="82"/>
      <c r="H3802" s="83"/>
      <c r="I3802" s="83"/>
      <c r="J3802" s="103"/>
    </row>
    <row r="3803" spans="1:10" ht="12.75" customHeight="1" x14ac:dyDescent="0.25">
      <c r="A3803" s="101">
        <v>13</v>
      </c>
      <c r="B3803" s="84" t="s">
        <v>20</v>
      </c>
      <c r="C3803" s="84" t="s">
        <v>21</v>
      </c>
      <c r="D3803" s="85" t="s">
        <v>22</v>
      </c>
      <c r="E3803" s="85" t="s">
        <v>23</v>
      </c>
      <c r="F3803" s="85"/>
      <c r="G3803" s="86" t="s">
        <v>24</v>
      </c>
      <c r="H3803" s="87" t="s">
        <v>25</v>
      </c>
      <c r="I3803" s="87" t="s">
        <v>26</v>
      </c>
      <c r="J3803" s="102"/>
    </row>
    <row r="3804" spans="1:10" ht="12.75" customHeight="1" x14ac:dyDescent="0.25">
      <c r="A3804" s="101"/>
      <c r="B3804" s="80">
        <f>Invoice!B5152</f>
        <v>0</v>
      </c>
      <c r="C3804" s="88">
        <f>Invoice!E5152</f>
        <v>0</v>
      </c>
      <c r="D3804" s="89">
        <f>Invoice!H5152</f>
        <v>0</v>
      </c>
      <c r="E3804" s="81">
        <f t="shared" si="210"/>
        <v>0</v>
      </c>
      <c r="F3804" s="81"/>
      <c r="G3804" s="82">
        <f t="shared" si="211"/>
        <v>0</v>
      </c>
      <c r="H3804" s="83">
        <f t="shared" si="212"/>
        <v>0</v>
      </c>
      <c r="I3804" s="83" t="e">
        <f t="shared" si="213"/>
        <v>#DIV/0!</v>
      </c>
      <c r="J3804" s="103" t="e">
        <f t="shared" si="214"/>
        <v>#DIV/0!</v>
      </c>
    </row>
    <row r="3805" spans="1:10" ht="12.75" customHeight="1" x14ac:dyDescent="0.25">
      <c r="A3805" s="101"/>
      <c r="D3805" s="81"/>
      <c r="E3805" s="81">
        <f>(E3804*Invoice!I5152)+((E3804-(E3804*Invoice!I5152))*Invoice!J5152)</f>
        <v>0</v>
      </c>
      <c r="F3805" s="81"/>
      <c r="G3805" s="90">
        <f>E3805/1.11</f>
        <v>0</v>
      </c>
      <c r="H3805" s="91">
        <f>G3805*11%</f>
        <v>0</v>
      </c>
      <c r="I3805" s="91" t="e">
        <f>G3805/B3804</f>
        <v>#DIV/0!</v>
      </c>
      <c r="J3805" s="104" t="e">
        <f>H3805/B3804</f>
        <v>#DIV/0!</v>
      </c>
    </row>
    <row r="3806" spans="1:10" ht="12.75" customHeight="1" x14ac:dyDescent="0.25">
      <c r="A3806" s="101"/>
      <c r="D3806" s="81" t="s">
        <v>23</v>
      </c>
      <c r="E3806" s="81">
        <f>E3804-E3805</f>
        <v>0</v>
      </c>
      <c r="F3806" s="81"/>
      <c r="G3806" s="82">
        <f>G3804-G3805</f>
        <v>0</v>
      </c>
      <c r="H3806" s="82">
        <f>H3804-H3805</f>
        <v>0</v>
      </c>
      <c r="I3806" s="82" t="e">
        <f>I3804-I3805</f>
        <v>#DIV/0!</v>
      </c>
      <c r="J3806" s="105" t="e">
        <f>J3804-J3805</f>
        <v>#DIV/0!</v>
      </c>
    </row>
    <row r="3807" spans="1:10" ht="12.75" customHeight="1" x14ac:dyDescent="0.25">
      <c r="A3807" s="101"/>
      <c r="D3807" s="81"/>
      <c r="E3807" s="81"/>
      <c r="F3807" s="81"/>
      <c r="G3807" s="82"/>
      <c r="H3807" s="83">
        <f>G3806+H3806</f>
        <v>0</v>
      </c>
      <c r="I3807" s="83"/>
      <c r="J3807" s="103"/>
    </row>
    <row r="3808" spans="1:10" ht="12.75" customHeight="1" x14ac:dyDescent="0.25">
      <c r="A3808" s="101"/>
      <c r="B3808" s="79"/>
      <c r="D3808" s="81"/>
      <c r="E3808" s="81"/>
      <c r="F3808" s="81"/>
      <c r="G3808" s="82"/>
      <c r="H3808" s="83"/>
      <c r="I3808" s="83"/>
      <c r="J3808" s="103"/>
    </row>
    <row r="3809" spans="1:10" ht="12.75" customHeight="1" x14ac:dyDescent="0.25">
      <c r="A3809" s="101">
        <v>14</v>
      </c>
      <c r="B3809" s="84" t="s">
        <v>20</v>
      </c>
      <c r="C3809" s="84" t="s">
        <v>21</v>
      </c>
      <c r="D3809" s="85" t="s">
        <v>22</v>
      </c>
      <c r="E3809" s="85" t="s">
        <v>23</v>
      </c>
      <c r="F3809" s="85"/>
      <c r="G3809" s="86" t="s">
        <v>24</v>
      </c>
      <c r="H3809" s="87" t="s">
        <v>25</v>
      </c>
      <c r="I3809" s="87" t="s">
        <v>26</v>
      </c>
      <c r="J3809" s="102"/>
    </row>
    <row r="3810" spans="1:10" ht="12.75" customHeight="1" x14ac:dyDescent="0.25">
      <c r="A3810" s="101"/>
      <c r="B3810" s="80">
        <f>Invoice!B5153</f>
        <v>0</v>
      </c>
      <c r="C3810" s="88">
        <f>Invoice!E5153</f>
        <v>0</v>
      </c>
      <c r="D3810" s="89">
        <f>Invoice!H5153</f>
        <v>0</v>
      </c>
      <c r="E3810" s="81">
        <f t="shared" si="210"/>
        <v>0</v>
      </c>
      <c r="F3810" s="81"/>
      <c r="G3810" s="82">
        <f t="shared" si="211"/>
        <v>0</v>
      </c>
      <c r="H3810" s="83">
        <f t="shared" si="212"/>
        <v>0</v>
      </c>
      <c r="I3810" s="83" t="e">
        <f t="shared" si="213"/>
        <v>#DIV/0!</v>
      </c>
      <c r="J3810" s="103" t="e">
        <f t="shared" si="214"/>
        <v>#DIV/0!</v>
      </c>
    </row>
    <row r="3811" spans="1:10" ht="12.75" customHeight="1" x14ac:dyDescent="0.25">
      <c r="A3811" s="101"/>
      <c r="D3811" s="81"/>
      <c r="E3811" s="81">
        <f>(E3810*Invoice!I5153)+((E3810-(E3810*Invoice!I5153))*Invoice!J5153)</f>
        <v>0</v>
      </c>
      <c r="F3811" s="81"/>
      <c r="G3811" s="90">
        <f>E3811/1.11</f>
        <v>0</v>
      </c>
      <c r="H3811" s="91">
        <f>G3811*11%</f>
        <v>0</v>
      </c>
      <c r="I3811" s="91" t="e">
        <f>G3811/B3810</f>
        <v>#DIV/0!</v>
      </c>
      <c r="J3811" s="104" t="e">
        <f>H3811/B3810</f>
        <v>#DIV/0!</v>
      </c>
    </row>
    <row r="3812" spans="1:10" ht="12.75" customHeight="1" x14ac:dyDescent="0.25">
      <c r="A3812" s="101"/>
      <c r="D3812" s="81" t="s">
        <v>23</v>
      </c>
      <c r="E3812" s="81">
        <f>E3810-E3811</f>
        <v>0</v>
      </c>
      <c r="F3812" s="81"/>
      <c r="G3812" s="82">
        <f>G3810-G3811</f>
        <v>0</v>
      </c>
      <c r="H3812" s="82">
        <f>H3810-H3811</f>
        <v>0</v>
      </c>
      <c r="I3812" s="82" t="e">
        <f>I3810-I3811</f>
        <v>#DIV/0!</v>
      </c>
      <c r="J3812" s="105" t="e">
        <f>J3810-J3811</f>
        <v>#DIV/0!</v>
      </c>
    </row>
    <row r="3813" spans="1:10" ht="12.75" customHeight="1" x14ac:dyDescent="0.25">
      <c r="A3813" s="101"/>
      <c r="D3813" s="81"/>
      <c r="E3813" s="81"/>
      <c r="F3813" s="81"/>
      <c r="G3813" s="82"/>
      <c r="H3813" s="83">
        <f>G3812+H3812</f>
        <v>0</v>
      </c>
      <c r="I3813" s="83"/>
      <c r="J3813" s="103"/>
    </row>
    <row r="3814" spans="1:10" ht="12.75" customHeight="1" x14ac:dyDescent="0.25">
      <c r="A3814" s="101"/>
      <c r="B3814" s="79"/>
      <c r="D3814" s="81"/>
      <c r="E3814" s="81"/>
      <c r="F3814" s="81"/>
      <c r="G3814" s="82"/>
      <c r="H3814" s="83"/>
      <c r="I3814" s="83"/>
      <c r="J3814" s="103"/>
    </row>
    <row r="3815" spans="1:10" ht="12.75" customHeight="1" x14ac:dyDescent="0.25">
      <c r="A3815" s="101">
        <v>15</v>
      </c>
      <c r="B3815" s="84" t="s">
        <v>20</v>
      </c>
      <c r="C3815" s="84" t="s">
        <v>21</v>
      </c>
      <c r="D3815" s="85" t="s">
        <v>22</v>
      </c>
      <c r="E3815" s="85" t="s">
        <v>23</v>
      </c>
      <c r="F3815" s="85"/>
      <c r="G3815" s="86" t="s">
        <v>24</v>
      </c>
      <c r="H3815" s="87" t="s">
        <v>25</v>
      </c>
      <c r="I3815" s="87" t="s">
        <v>26</v>
      </c>
      <c r="J3815" s="102"/>
    </row>
    <row r="3816" spans="1:10" ht="12.75" customHeight="1" x14ac:dyDescent="0.25">
      <c r="A3816" s="101"/>
      <c r="B3816" s="80">
        <f>Invoice!B5154</f>
        <v>0</v>
      </c>
      <c r="C3816" s="88">
        <f>Invoice!E5154</f>
        <v>0</v>
      </c>
      <c r="D3816" s="89">
        <f>Invoice!H5154</f>
        <v>0</v>
      </c>
      <c r="E3816" s="81">
        <f t="shared" si="210"/>
        <v>0</v>
      </c>
      <c r="F3816" s="81"/>
      <c r="G3816" s="82">
        <f t="shared" si="211"/>
        <v>0</v>
      </c>
      <c r="H3816" s="83">
        <f t="shared" si="212"/>
        <v>0</v>
      </c>
      <c r="I3816" s="83" t="e">
        <f t="shared" si="213"/>
        <v>#DIV/0!</v>
      </c>
      <c r="J3816" s="103" t="e">
        <f t="shared" si="214"/>
        <v>#DIV/0!</v>
      </c>
    </row>
    <row r="3817" spans="1:10" ht="12.75" customHeight="1" x14ac:dyDescent="0.25">
      <c r="A3817" s="101"/>
      <c r="D3817" s="81"/>
      <c r="E3817" s="81">
        <f>(E3816*Invoice!I5154)+((E3816-(E3816*Invoice!I5154))*Invoice!J5154)</f>
        <v>0</v>
      </c>
      <c r="F3817" s="81"/>
      <c r="G3817" s="90">
        <f>E3817/1.11</f>
        <v>0</v>
      </c>
      <c r="H3817" s="91">
        <f>G3817*11%</f>
        <v>0</v>
      </c>
      <c r="I3817" s="91" t="e">
        <f>G3817/B3816</f>
        <v>#DIV/0!</v>
      </c>
      <c r="J3817" s="104" t="e">
        <f>H3817/B3816</f>
        <v>#DIV/0!</v>
      </c>
    </row>
    <row r="3818" spans="1:10" ht="12.75" customHeight="1" x14ac:dyDescent="0.25">
      <c r="A3818" s="101"/>
      <c r="D3818" s="81" t="s">
        <v>23</v>
      </c>
      <c r="E3818" s="81">
        <f>E3816-E3817</f>
        <v>0</v>
      </c>
      <c r="F3818" s="81"/>
      <c r="G3818" s="82">
        <f>G3816-G3817</f>
        <v>0</v>
      </c>
      <c r="H3818" s="82">
        <f>H3816-H3817</f>
        <v>0</v>
      </c>
      <c r="I3818" s="82" t="e">
        <f>I3816-I3817</f>
        <v>#DIV/0!</v>
      </c>
      <c r="J3818" s="105" t="e">
        <f>J3816-J3817</f>
        <v>#DIV/0!</v>
      </c>
    </row>
    <row r="3819" spans="1:10" ht="12.75" customHeight="1" x14ac:dyDescent="0.25">
      <c r="A3819" s="101"/>
      <c r="D3819" s="81"/>
      <c r="E3819" s="81"/>
      <c r="F3819" s="81"/>
      <c r="G3819" s="82"/>
      <c r="H3819" s="83">
        <f>G3818+H3818</f>
        <v>0</v>
      </c>
      <c r="I3819" s="83"/>
      <c r="J3819" s="103"/>
    </row>
    <row r="3820" spans="1:10" ht="12.75" customHeight="1" x14ac:dyDescent="0.25">
      <c r="A3820" s="101"/>
      <c r="B3820" s="79"/>
      <c r="D3820" s="81"/>
      <c r="E3820" s="81"/>
      <c r="F3820" s="81"/>
      <c r="G3820" s="82"/>
      <c r="H3820" s="83"/>
      <c r="I3820" s="83"/>
      <c r="J3820" s="103"/>
    </row>
    <row r="3821" spans="1:10" ht="12.75" customHeight="1" x14ac:dyDescent="0.25">
      <c r="A3821" s="101">
        <v>16</v>
      </c>
      <c r="B3821" s="84" t="s">
        <v>20</v>
      </c>
      <c r="C3821" s="84" t="s">
        <v>21</v>
      </c>
      <c r="D3821" s="85" t="s">
        <v>22</v>
      </c>
      <c r="E3821" s="85" t="s">
        <v>23</v>
      </c>
      <c r="F3821" s="85"/>
      <c r="G3821" s="86" t="s">
        <v>24</v>
      </c>
      <c r="H3821" s="87" t="s">
        <v>25</v>
      </c>
      <c r="I3821" s="87" t="s">
        <v>26</v>
      </c>
      <c r="J3821" s="102"/>
    </row>
    <row r="3822" spans="1:10" ht="12.75" customHeight="1" x14ac:dyDescent="0.25">
      <c r="A3822" s="101"/>
      <c r="B3822" s="80">
        <f>Invoice!B5155</f>
        <v>0</v>
      </c>
      <c r="C3822" s="88">
        <f>Invoice!E5155</f>
        <v>0</v>
      </c>
      <c r="D3822" s="89">
        <f>Invoice!H5155</f>
        <v>0</v>
      </c>
      <c r="E3822" s="81">
        <f t="shared" si="210"/>
        <v>0</v>
      </c>
      <c r="F3822" s="81"/>
      <c r="G3822" s="82">
        <f t="shared" si="211"/>
        <v>0</v>
      </c>
      <c r="H3822" s="83">
        <f t="shared" si="212"/>
        <v>0</v>
      </c>
      <c r="I3822" s="83" t="e">
        <f t="shared" si="213"/>
        <v>#DIV/0!</v>
      </c>
      <c r="J3822" s="103" t="e">
        <f t="shared" si="214"/>
        <v>#DIV/0!</v>
      </c>
    </row>
    <row r="3823" spans="1:10" ht="12.75" customHeight="1" x14ac:dyDescent="0.25">
      <c r="A3823" s="101"/>
      <c r="D3823" s="81"/>
      <c r="E3823" s="81">
        <f>(E3822*Invoice!I5155)+((E3822-(E3822*Invoice!I5155))*Invoice!J5155)</f>
        <v>0</v>
      </c>
      <c r="F3823" s="81"/>
      <c r="G3823" s="90">
        <f>E3823/1.11</f>
        <v>0</v>
      </c>
      <c r="H3823" s="91">
        <f>G3823*11%</f>
        <v>0</v>
      </c>
      <c r="I3823" s="91" t="e">
        <f>G3823/B3822</f>
        <v>#DIV/0!</v>
      </c>
      <c r="J3823" s="104" t="e">
        <f>H3823/B3822</f>
        <v>#DIV/0!</v>
      </c>
    </row>
    <row r="3824" spans="1:10" ht="12.75" customHeight="1" x14ac:dyDescent="0.25">
      <c r="A3824" s="101"/>
      <c r="D3824" s="81" t="s">
        <v>23</v>
      </c>
      <c r="E3824" s="81">
        <f>E3822-E3823</f>
        <v>0</v>
      </c>
      <c r="F3824" s="81"/>
      <c r="G3824" s="82">
        <f>G3822-G3823</f>
        <v>0</v>
      </c>
      <c r="H3824" s="82">
        <f>H3822-H3823</f>
        <v>0</v>
      </c>
      <c r="I3824" s="82" t="e">
        <f>I3822-I3823</f>
        <v>#DIV/0!</v>
      </c>
      <c r="J3824" s="105" t="e">
        <f>J3822-J3823</f>
        <v>#DIV/0!</v>
      </c>
    </row>
    <row r="3825" spans="1:10" ht="12.75" customHeight="1" x14ac:dyDescent="0.25">
      <c r="A3825" s="101"/>
      <c r="D3825" s="81"/>
      <c r="E3825" s="81"/>
      <c r="F3825" s="81"/>
      <c r="G3825" s="82"/>
      <c r="H3825" s="83">
        <f>G3824+H3824</f>
        <v>0</v>
      </c>
      <c r="I3825" s="83"/>
      <c r="J3825" s="103"/>
    </row>
    <row r="3826" spans="1:10" ht="12.75" customHeight="1" x14ac:dyDescent="0.25">
      <c r="A3826" s="101"/>
      <c r="C3826" s="88"/>
      <c r="D3826" s="89"/>
      <c r="E3826" s="81"/>
      <c r="F3826" s="81"/>
      <c r="G3826" s="82"/>
      <c r="H3826" s="83"/>
      <c r="I3826" s="83"/>
      <c r="J3826" s="103"/>
    </row>
    <row r="3827" spans="1:10" ht="12.75" customHeight="1" x14ac:dyDescent="0.25">
      <c r="A3827" s="106"/>
      <c r="B3827" s="107"/>
      <c r="C3827" s="107"/>
      <c r="D3827" s="107"/>
      <c r="E3827" s="107"/>
      <c r="F3827" s="107"/>
      <c r="G3827" s="108">
        <f>G3734+G3740+G3746+G3752+G3758+G3764+G3770+G3776+G3782+G3788+G3794+G3800+G3806+G3812+G3818+G3824</f>
        <v>0</v>
      </c>
      <c r="H3827" s="108">
        <f>H3734+H3740+H3746+H3752+H3758+H3764+H3770+H3776+H3782+H3788+H3794+H3800+H3806+H3812+H3818+H3824</f>
        <v>0</v>
      </c>
      <c r="I3827" s="107"/>
      <c r="J3827" s="109">
        <f>H3735+H3741+H3747+H3753+H3759+H3765+H3771+H3777+H3783+H3789+H3795+H3801+H3807+H3813+H3819+H3825</f>
        <v>0</v>
      </c>
    </row>
    <row r="3829" spans="1:10" ht="12.75" customHeight="1" x14ac:dyDescent="0.25">
      <c r="A3829" s="94" t="s">
        <v>1</v>
      </c>
      <c r="B3829" s="95">
        <f>Invoice!E5246</f>
        <v>23050047</v>
      </c>
      <c r="C3829" s="96"/>
      <c r="D3829" s="97"/>
      <c r="E3829" s="97"/>
      <c r="F3829" s="97"/>
      <c r="G3829" s="98"/>
      <c r="H3829" s="99"/>
      <c r="I3829" s="99"/>
      <c r="J3829" s="100"/>
    </row>
    <row r="3830" spans="1:10" ht="12.75" customHeight="1" x14ac:dyDescent="0.25">
      <c r="A3830" s="101">
        <v>1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Invoice!B5254</f>
        <v>0</v>
      </c>
      <c r="C3831" s="88">
        <f>Invoice!E5254</f>
        <v>0</v>
      </c>
      <c r="D3831" s="89">
        <f>Invoice!H5254</f>
        <v>0</v>
      </c>
      <c r="E3831" s="81">
        <f>D3831*B3831</f>
        <v>0</v>
      </c>
      <c r="F3831" s="81"/>
      <c r="G3831" s="82">
        <f>E3831/1.11</f>
        <v>0</v>
      </c>
      <c r="H3831" s="83">
        <f>G3831*11%</f>
        <v>0</v>
      </c>
      <c r="I3831" s="83" t="e">
        <f>G3831/B3831</f>
        <v>#DIV/0!</v>
      </c>
      <c r="J3831" s="103" t="e">
        <f>H3831/B3831</f>
        <v>#DIV/0!</v>
      </c>
    </row>
    <row r="3832" spans="1:10" ht="12.75" customHeight="1" x14ac:dyDescent="0.25">
      <c r="A3832" s="101"/>
      <c r="D3832" s="81"/>
      <c r="E3832" s="81">
        <f>(E3831*Invoice!I5254)+((E3831-(E3831*Invoice!I5254))*Invoice!J5254)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2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Invoice!B5255</f>
        <v>0</v>
      </c>
      <c r="C3837" s="88">
        <f>Invoice!E5255</f>
        <v>0</v>
      </c>
      <c r="D3837" s="89">
        <f>Invoice!H5255</f>
        <v>0</v>
      </c>
      <c r="E3837" s="81">
        <f t="shared" ref="E3837:E3921" si="215">D3837*B3837</f>
        <v>0</v>
      </c>
      <c r="F3837" s="81"/>
      <c r="G3837" s="82">
        <f t="shared" ref="G3837:G3921" si="216">E3837/1.11</f>
        <v>0</v>
      </c>
      <c r="H3837" s="83">
        <f t="shared" ref="H3837:H3921" si="217">G3837*11%</f>
        <v>0</v>
      </c>
      <c r="I3837" s="83" t="e">
        <f t="shared" ref="I3837:I3921" si="218">G3837/B3837</f>
        <v>#DIV/0!</v>
      </c>
      <c r="J3837" s="103" t="e">
        <f t="shared" ref="J3837:J3921" si="219">H3837/B3837</f>
        <v>#DIV/0!</v>
      </c>
    </row>
    <row r="3838" spans="1:10" ht="12.75" customHeight="1" x14ac:dyDescent="0.25">
      <c r="A3838" s="101"/>
      <c r="D3838" s="81"/>
      <c r="E3838" s="81">
        <f>(E3837*Invoice!I5255)+((E3837-(E3837*Invoice!I5255))*Invoice!J5255)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3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Invoice!B5256</f>
        <v>0</v>
      </c>
      <c r="C3843" s="88">
        <f>Invoice!E5256</f>
        <v>0</v>
      </c>
      <c r="D3843" s="89">
        <f>Invoice!H5256</f>
        <v>0</v>
      </c>
      <c r="E3843" s="81">
        <f t="shared" si="215"/>
        <v>0</v>
      </c>
      <c r="F3843" s="81"/>
      <c r="G3843" s="82">
        <f t="shared" si="216"/>
        <v>0</v>
      </c>
      <c r="H3843" s="83">
        <f t="shared" si="217"/>
        <v>0</v>
      </c>
      <c r="I3843" s="83" t="e">
        <f t="shared" si="218"/>
        <v>#DIV/0!</v>
      </c>
      <c r="J3843" s="103" t="e">
        <f t="shared" si="219"/>
        <v>#DIV/0!</v>
      </c>
    </row>
    <row r="3844" spans="1:10" ht="12.75" customHeight="1" x14ac:dyDescent="0.25">
      <c r="A3844" s="101"/>
      <c r="D3844" s="81"/>
      <c r="E3844" s="81">
        <f>(E3843*Invoice!I5256)+((E3843-(E3843*Invoice!I5256))*Invoice!J5256)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4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Invoice!B5257</f>
        <v>0</v>
      </c>
      <c r="C3849" s="88">
        <f>Invoice!E5257</f>
        <v>0</v>
      </c>
      <c r="D3849" s="89">
        <f>Invoice!H5257</f>
        <v>0</v>
      </c>
      <c r="E3849" s="81">
        <f t="shared" si="215"/>
        <v>0</v>
      </c>
      <c r="F3849" s="81"/>
      <c r="G3849" s="82">
        <f t="shared" si="216"/>
        <v>0</v>
      </c>
      <c r="H3849" s="83">
        <f t="shared" si="217"/>
        <v>0</v>
      </c>
      <c r="I3849" s="83" t="e">
        <f t="shared" si="218"/>
        <v>#DIV/0!</v>
      </c>
      <c r="J3849" s="103" t="e">
        <f t="shared" si="219"/>
        <v>#DIV/0!</v>
      </c>
    </row>
    <row r="3850" spans="1:10" ht="12.75" customHeight="1" x14ac:dyDescent="0.25">
      <c r="A3850" s="101"/>
      <c r="D3850" s="81"/>
      <c r="E3850" s="81">
        <f>(E3849*Invoice!I5257)+((E3849-(E3849*Invoice!I5257))*Invoice!J5257)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5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Invoice!B5258</f>
        <v>0</v>
      </c>
      <c r="C3855" s="88">
        <f>Invoice!E5258</f>
        <v>0</v>
      </c>
      <c r="D3855" s="89">
        <f>Invoice!H5258</f>
        <v>0</v>
      </c>
      <c r="E3855" s="81">
        <f t="shared" si="215"/>
        <v>0</v>
      </c>
      <c r="F3855" s="81"/>
      <c r="G3855" s="82">
        <f t="shared" si="216"/>
        <v>0</v>
      </c>
      <c r="H3855" s="83">
        <f t="shared" si="217"/>
        <v>0</v>
      </c>
      <c r="I3855" s="83" t="e">
        <f t="shared" si="218"/>
        <v>#DIV/0!</v>
      </c>
      <c r="J3855" s="103" t="e">
        <f t="shared" si="219"/>
        <v>#DIV/0!</v>
      </c>
    </row>
    <row r="3856" spans="1:10" ht="12.75" customHeight="1" x14ac:dyDescent="0.25">
      <c r="A3856" s="101"/>
      <c r="D3856" s="81"/>
      <c r="E3856" s="81">
        <f>(E3855*Invoice!I5258)+((E3855-(E3855*Invoice!I5258))*Invoice!J5258)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B3859" s="79"/>
      <c r="D3859" s="81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1">
        <v>6</v>
      </c>
      <c r="B3860" s="84" t="s">
        <v>20</v>
      </c>
      <c r="C3860" s="84" t="s">
        <v>21</v>
      </c>
      <c r="D3860" s="85" t="s">
        <v>22</v>
      </c>
      <c r="E3860" s="85" t="s">
        <v>23</v>
      </c>
      <c r="F3860" s="85"/>
      <c r="G3860" s="86" t="s">
        <v>24</v>
      </c>
      <c r="H3860" s="87" t="s">
        <v>25</v>
      </c>
      <c r="I3860" s="87" t="s">
        <v>26</v>
      </c>
      <c r="J3860" s="102"/>
    </row>
    <row r="3861" spans="1:10" ht="12.75" customHeight="1" x14ac:dyDescent="0.25">
      <c r="A3861" s="101"/>
      <c r="B3861" s="80">
        <f>Invoice!B5259</f>
        <v>0</v>
      </c>
      <c r="C3861" s="88">
        <f>Invoice!E5259</f>
        <v>0</v>
      </c>
      <c r="D3861" s="89">
        <f>Invoice!H5259</f>
        <v>0</v>
      </c>
      <c r="E3861" s="81">
        <f t="shared" si="215"/>
        <v>0</v>
      </c>
      <c r="F3861" s="81"/>
      <c r="G3861" s="82">
        <f t="shared" si="216"/>
        <v>0</v>
      </c>
      <c r="H3861" s="83">
        <f t="shared" si="217"/>
        <v>0</v>
      </c>
      <c r="I3861" s="83" t="e">
        <f t="shared" si="218"/>
        <v>#DIV/0!</v>
      </c>
      <c r="J3861" s="103" t="e">
        <f t="shared" si="219"/>
        <v>#DIV/0!</v>
      </c>
    </row>
    <row r="3862" spans="1:10" ht="12.75" customHeight="1" x14ac:dyDescent="0.25">
      <c r="A3862" s="101"/>
      <c r="D3862" s="81"/>
      <c r="E3862" s="81">
        <f>(E3861*Invoice!I5259)+((E3861-(E3861*Invoice!I5259))*Invoice!J5259)</f>
        <v>0</v>
      </c>
      <c r="F3862" s="81"/>
      <c r="G3862" s="90">
        <f>E3862/1.11</f>
        <v>0</v>
      </c>
      <c r="H3862" s="91">
        <f>G3862*11%</f>
        <v>0</v>
      </c>
      <c r="I3862" s="91" t="e">
        <f>G3862/B3861</f>
        <v>#DIV/0!</v>
      </c>
      <c r="J3862" s="104" t="e">
        <f>H3862/B3861</f>
        <v>#DIV/0!</v>
      </c>
    </row>
    <row r="3863" spans="1:10" ht="12.75" customHeight="1" x14ac:dyDescent="0.25">
      <c r="A3863" s="101"/>
      <c r="D3863" s="81" t="s">
        <v>23</v>
      </c>
      <c r="E3863" s="81">
        <f>E3861-E3862</f>
        <v>0</v>
      </c>
      <c r="F3863" s="81"/>
      <c r="G3863" s="82">
        <f>G3861-G3862</f>
        <v>0</v>
      </c>
      <c r="H3863" s="82">
        <f>H3861-H3862</f>
        <v>0</v>
      </c>
      <c r="I3863" s="82" t="e">
        <f>I3861-I3862</f>
        <v>#DIV/0!</v>
      </c>
      <c r="J3863" s="105" t="e">
        <f>J3861-J3862</f>
        <v>#DIV/0!</v>
      </c>
    </row>
    <row r="3864" spans="1:10" ht="12.75" customHeight="1" x14ac:dyDescent="0.25">
      <c r="A3864" s="101"/>
      <c r="D3864" s="81"/>
      <c r="E3864" s="81"/>
      <c r="F3864" s="81"/>
      <c r="G3864" s="82"/>
      <c r="H3864" s="83">
        <f>G3863+H3863</f>
        <v>0</v>
      </c>
      <c r="I3864" s="83"/>
      <c r="J3864" s="103"/>
    </row>
    <row r="3865" spans="1:10" ht="12.75" customHeight="1" x14ac:dyDescent="0.25">
      <c r="A3865" s="101"/>
      <c r="B3865" s="79"/>
      <c r="D3865" s="81"/>
      <c r="E3865" s="81"/>
      <c r="F3865" s="81"/>
      <c r="G3865" s="82"/>
      <c r="H3865" s="83"/>
      <c r="I3865" s="83"/>
      <c r="J3865" s="103"/>
    </row>
    <row r="3866" spans="1:10" ht="12.75" customHeight="1" x14ac:dyDescent="0.25">
      <c r="A3866" s="101">
        <v>7</v>
      </c>
      <c r="B3866" s="84" t="s">
        <v>20</v>
      </c>
      <c r="C3866" s="84" t="s">
        <v>21</v>
      </c>
      <c r="D3866" s="85" t="s">
        <v>22</v>
      </c>
      <c r="E3866" s="85" t="s">
        <v>23</v>
      </c>
      <c r="F3866" s="85"/>
      <c r="G3866" s="86" t="s">
        <v>24</v>
      </c>
      <c r="H3866" s="87" t="s">
        <v>25</v>
      </c>
      <c r="I3866" s="87" t="s">
        <v>26</v>
      </c>
      <c r="J3866" s="102"/>
    </row>
    <row r="3867" spans="1:10" ht="12.75" customHeight="1" x14ac:dyDescent="0.25">
      <c r="A3867" s="101"/>
      <c r="B3867" s="80">
        <f>Invoice!B5260</f>
        <v>0</v>
      </c>
      <c r="C3867" s="88">
        <f>Invoice!E5260</f>
        <v>0</v>
      </c>
      <c r="D3867" s="89">
        <f>Invoice!H5260</f>
        <v>0</v>
      </c>
      <c r="E3867" s="81">
        <f t="shared" si="215"/>
        <v>0</v>
      </c>
      <c r="F3867" s="81"/>
      <c r="G3867" s="82">
        <f t="shared" si="216"/>
        <v>0</v>
      </c>
      <c r="H3867" s="83">
        <f t="shared" si="217"/>
        <v>0</v>
      </c>
      <c r="I3867" s="83" t="e">
        <f t="shared" si="218"/>
        <v>#DIV/0!</v>
      </c>
      <c r="J3867" s="103" t="e">
        <f t="shared" si="219"/>
        <v>#DIV/0!</v>
      </c>
    </row>
    <row r="3868" spans="1:10" ht="12.75" customHeight="1" x14ac:dyDescent="0.25">
      <c r="A3868" s="101"/>
      <c r="D3868" s="81"/>
      <c r="E3868" s="81">
        <f>(E3867*Invoice!I5260)+((E3867-(E3867*Invoice!I5260))*Invoice!J5260)</f>
        <v>0</v>
      </c>
      <c r="F3868" s="81"/>
      <c r="G3868" s="90">
        <f>E3868/1.11</f>
        <v>0</v>
      </c>
      <c r="H3868" s="91">
        <f>G3868*11%</f>
        <v>0</v>
      </c>
      <c r="I3868" s="91" t="e">
        <f>G3868/B3867</f>
        <v>#DIV/0!</v>
      </c>
      <c r="J3868" s="104" t="e">
        <f>H3868/B3867</f>
        <v>#DIV/0!</v>
      </c>
    </row>
    <row r="3869" spans="1:10" ht="12.75" customHeight="1" x14ac:dyDescent="0.25">
      <c r="A3869" s="101"/>
      <c r="D3869" s="81" t="s">
        <v>23</v>
      </c>
      <c r="E3869" s="81">
        <f>E3867-E3868</f>
        <v>0</v>
      </c>
      <c r="F3869" s="81"/>
      <c r="G3869" s="82">
        <f>G3867-G3868</f>
        <v>0</v>
      </c>
      <c r="H3869" s="82">
        <f>H3867-H3868</f>
        <v>0</v>
      </c>
      <c r="I3869" s="82" t="e">
        <f>I3867-I3868</f>
        <v>#DIV/0!</v>
      </c>
      <c r="J3869" s="105" t="e">
        <f>J3867-J3868</f>
        <v>#DIV/0!</v>
      </c>
    </row>
    <row r="3870" spans="1:10" ht="12.75" customHeight="1" x14ac:dyDescent="0.25">
      <c r="A3870" s="101"/>
      <c r="D3870" s="81"/>
      <c r="E3870" s="81"/>
      <c r="F3870" s="81"/>
      <c r="G3870" s="82"/>
      <c r="H3870" s="83">
        <f>G3869+H3869</f>
        <v>0</v>
      </c>
      <c r="I3870" s="83"/>
      <c r="J3870" s="103"/>
    </row>
    <row r="3871" spans="1:10" ht="12.75" customHeight="1" x14ac:dyDescent="0.25">
      <c r="A3871" s="101"/>
      <c r="B3871" s="79"/>
      <c r="D3871" s="81"/>
      <c r="E3871" s="81"/>
      <c r="F3871" s="81"/>
      <c r="G3871" s="82"/>
      <c r="H3871" s="83"/>
      <c r="I3871" s="83"/>
      <c r="J3871" s="103"/>
    </row>
    <row r="3872" spans="1:10" ht="12.75" customHeight="1" x14ac:dyDescent="0.25">
      <c r="A3872" s="101">
        <v>8</v>
      </c>
      <c r="B3872" s="84" t="s">
        <v>20</v>
      </c>
      <c r="C3872" s="84" t="s">
        <v>21</v>
      </c>
      <c r="D3872" s="85" t="s">
        <v>22</v>
      </c>
      <c r="E3872" s="85" t="s">
        <v>23</v>
      </c>
      <c r="F3872" s="85"/>
      <c r="G3872" s="86" t="s">
        <v>24</v>
      </c>
      <c r="H3872" s="87" t="s">
        <v>25</v>
      </c>
      <c r="I3872" s="87" t="s">
        <v>26</v>
      </c>
      <c r="J3872" s="102"/>
    </row>
    <row r="3873" spans="1:10" ht="12.75" customHeight="1" x14ac:dyDescent="0.25">
      <c r="A3873" s="101"/>
      <c r="B3873" s="80">
        <f>Invoice!B5261</f>
        <v>0</v>
      </c>
      <c r="C3873" s="88">
        <f>Invoice!E5261</f>
        <v>0</v>
      </c>
      <c r="D3873" s="89">
        <f>Invoice!H5261</f>
        <v>0</v>
      </c>
      <c r="E3873" s="81">
        <f t="shared" si="215"/>
        <v>0</v>
      </c>
      <c r="F3873" s="81"/>
      <c r="G3873" s="82">
        <f t="shared" si="216"/>
        <v>0</v>
      </c>
      <c r="H3873" s="83">
        <f t="shared" si="217"/>
        <v>0</v>
      </c>
      <c r="I3873" s="83" t="e">
        <f t="shared" si="218"/>
        <v>#DIV/0!</v>
      </c>
      <c r="J3873" s="103" t="e">
        <f t="shared" si="219"/>
        <v>#DIV/0!</v>
      </c>
    </row>
    <row r="3874" spans="1:10" ht="12.75" customHeight="1" x14ac:dyDescent="0.25">
      <c r="A3874" s="101"/>
      <c r="D3874" s="81"/>
      <c r="E3874" s="81">
        <f>(E3873*Invoice!I5261)+((E3873-(E3873*Invoice!I5261))*Invoice!J5261)</f>
        <v>0</v>
      </c>
      <c r="F3874" s="81"/>
      <c r="G3874" s="90">
        <f>E3874/1.11</f>
        <v>0</v>
      </c>
      <c r="H3874" s="91">
        <f>G3874*11%</f>
        <v>0</v>
      </c>
      <c r="I3874" s="91" t="e">
        <f>G3874/B3873</f>
        <v>#DIV/0!</v>
      </c>
      <c r="J3874" s="104" t="e">
        <f>H3874/B3873</f>
        <v>#DIV/0!</v>
      </c>
    </row>
    <row r="3875" spans="1:10" ht="12.75" customHeight="1" x14ac:dyDescent="0.25">
      <c r="A3875" s="101"/>
      <c r="D3875" s="81" t="s">
        <v>23</v>
      </c>
      <c r="E3875" s="81">
        <f>E3873-E3874</f>
        <v>0</v>
      </c>
      <c r="F3875" s="81"/>
      <c r="G3875" s="82">
        <f>G3873-G3874</f>
        <v>0</v>
      </c>
      <c r="H3875" s="82">
        <f>H3873-H3874</f>
        <v>0</v>
      </c>
      <c r="I3875" s="82" t="e">
        <f>I3873-I3874</f>
        <v>#DIV/0!</v>
      </c>
      <c r="J3875" s="105" t="e">
        <f>J3873-J3874</f>
        <v>#DIV/0!</v>
      </c>
    </row>
    <row r="3876" spans="1:10" ht="12.75" customHeight="1" x14ac:dyDescent="0.25">
      <c r="A3876" s="101"/>
      <c r="D3876" s="81"/>
      <c r="E3876" s="81"/>
      <c r="F3876" s="81"/>
      <c r="G3876" s="82"/>
      <c r="H3876" s="83">
        <f>G3875+H3875</f>
        <v>0</v>
      </c>
      <c r="I3876" s="83"/>
      <c r="J3876" s="103"/>
    </row>
    <row r="3877" spans="1:10" ht="12.75" customHeight="1" x14ac:dyDescent="0.25">
      <c r="A3877" s="101"/>
      <c r="B3877" s="79"/>
      <c r="D3877" s="81"/>
      <c r="E3877" s="81"/>
      <c r="F3877" s="81"/>
      <c r="G3877" s="82"/>
      <c r="H3877" s="83"/>
      <c r="I3877" s="83"/>
      <c r="J3877" s="103"/>
    </row>
    <row r="3878" spans="1:10" ht="12.75" customHeight="1" x14ac:dyDescent="0.25">
      <c r="A3878" s="101">
        <v>9</v>
      </c>
      <c r="B3878" s="84" t="s">
        <v>20</v>
      </c>
      <c r="C3878" s="84" t="s">
        <v>21</v>
      </c>
      <c r="D3878" s="85" t="s">
        <v>22</v>
      </c>
      <c r="E3878" s="85" t="s">
        <v>23</v>
      </c>
      <c r="F3878" s="85"/>
      <c r="G3878" s="86" t="s">
        <v>24</v>
      </c>
      <c r="H3878" s="87" t="s">
        <v>25</v>
      </c>
      <c r="I3878" s="87" t="s">
        <v>26</v>
      </c>
      <c r="J3878" s="102"/>
    </row>
    <row r="3879" spans="1:10" ht="12.75" customHeight="1" x14ac:dyDescent="0.25">
      <c r="A3879" s="101"/>
      <c r="B3879" s="80">
        <f>Invoice!B5262</f>
        <v>0</v>
      </c>
      <c r="C3879" s="88">
        <f>Invoice!E5262</f>
        <v>0</v>
      </c>
      <c r="D3879" s="89">
        <f>Invoice!H5262</f>
        <v>0</v>
      </c>
      <c r="E3879" s="81">
        <f t="shared" si="215"/>
        <v>0</v>
      </c>
      <c r="F3879" s="81"/>
      <c r="G3879" s="82">
        <f t="shared" si="216"/>
        <v>0</v>
      </c>
      <c r="H3879" s="83">
        <f t="shared" si="217"/>
        <v>0</v>
      </c>
      <c r="I3879" s="83" t="e">
        <f t="shared" si="218"/>
        <v>#DIV/0!</v>
      </c>
      <c r="J3879" s="103" t="e">
        <f t="shared" si="219"/>
        <v>#DIV/0!</v>
      </c>
    </row>
    <row r="3880" spans="1:10" ht="12.75" customHeight="1" x14ac:dyDescent="0.25">
      <c r="A3880" s="101"/>
      <c r="D3880" s="81"/>
      <c r="E3880" s="81">
        <f>(E3879*Invoice!I5262)+((E3879-(E3879*Invoice!I5262))*Invoice!J5262)</f>
        <v>0</v>
      </c>
      <c r="F3880" s="81"/>
      <c r="G3880" s="90">
        <f>E3880/1.11</f>
        <v>0</v>
      </c>
      <c r="H3880" s="91">
        <f>G3880*11%</f>
        <v>0</v>
      </c>
      <c r="I3880" s="91" t="e">
        <f>G3880/B3879</f>
        <v>#DIV/0!</v>
      </c>
      <c r="J3880" s="104" t="e">
        <f>H3880/B3879</f>
        <v>#DIV/0!</v>
      </c>
    </row>
    <row r="3881" spans="1:10" ht="12.75" customHeight="1" x14ac:dyDescent="0.25">
      <c r="A3881" s="101"/>
      <c r="D3881" s="81" t="s">
        <v>23</v>
      </c>
      <c r="E3881" s="81">
        <f>E3879-E3880</f>
        <v>0</v>
      </c>
      <c r="F3881" s="81"/>
      <c r="G3881" s="82">
        <f>G3879-G3880</f>
        <v>0</v>
      </c>
      <c r="H3881" s="82">
        <f>H3879-H3880</f>
        <v>0</v>
      </c>
      <c r="I3881" s="82" t="e">
        <f>I3879-I3880</f>
        <v>#DIV/0!</v>
      </c>
      <c r="J3881" s="105" t="e">
        <f>J3879-J3880</f>
        <v>#DIV/0!</v>
      </c>
    </row>
    <row r="3882" spans="1:10" ht="12.75" customHeight="1" x14ac:dyDescent="0.25">
      <c r="A3882" s="101"/>
      <c r="D3882" s="81"/>
      <c r="E3882" s="81"/>
      <c r="F3882" s="81"/>
      <c r="G3882" s="82"/>
      <c r="H3882" s="83">
        <f>G3881+H3881</f>
        <v>0</v>
      </c>
      <c r="I3882" s="83"/>
      <c r="J3882" s="103"/>
    </row>
    <row r="3883" spans="1:10" ht="12.75" customHeight="1" x14ac:dyDescent="0.25">
      <c r="A3883" s="101"/>
      <c r="B3883" s="79"/>
      <c r="D3883" s="81"/>
      <c r="E3883" s="81"/>
      <c r="F3883" s="81"/>
      <c r="G3883" s="82"/>
      <c r="H3883" s="83"/>
      <c r="I3883" s="83"/>
      <c r="J3883" s="103"/>
    </row>
    <row r="3884" spans="1:10" ht="12.75" customHeight="1" x14ac:dyDescent="0.25">
      <c r="A3884" s="101">
        <v>10</v>
      </c>
      <c r="B3884" s="84" t="s">
        <v>20</v>
      </c>
      <c r="C3884" s="84" t="s">
        <v>21</v>
      </c>
      <c r="D3884" s="85" t="s">
        <v>22</v>
      </c>
      <c r="E3884" s="85" t="s">
        <v>23</v>
      </c>
      <c r="F3884" s="85"/>
      <c r="G3884" s="86" t="s">
        <v>24</v>
      </c>
      <c r="H3884" s="87" t="s">
        <v>25</v>
      </c>
      <c r="I3884" s="87" t="s">
        <v>26</v>
      </c>
      <c r="J3884" s="102"/>
    </row>
    <row r="3885" spans="1:10" ht="12.75" customHeight="1" x14ac:dyDescent="0.25">
      <c r="A3885" s="101"/>
      <c r="B3885" s="80">
        <f>Invoice!B5263</f>
        <v>0</v>
      </c>
      <c r="C3885" s="88">
        <f>Invoice!E5263</f>
        <v>0</v>
      </c>
      <c r="D3885" s="89">
        <f>Invoice!H5263</f>
        <v>0</v>
      </c>
      <c r="E3885" s="81">
        <f t="shared" si="215"/>
        <v>0</v>
      </c>
      <c r="F3885" s="81"/>
      <c r="G3885" s="82">
        <f t="shared" si="216"/>
        <v>0</v>
      </c>
      <c r="H3885" s="83">
        <f t="shared" si="217"/>
        <v>0</v>
      </c>
      <c r="I3885" s="83" t="e">
        <f t="shared" si="218"/>
        <v>#DIV/0!</v>
      </c>
      <c r="J3885" s="103" t="e">
        <f t="shared" si="219"/>
        <v>#DIV/0!</v>
      </c>
    </row>
    <row r="3886" spans="1:10" ht="12.75" customHeight="1" x14ac:dyDescent="0.25">
      <c r="A3886" s="101"/>
      <c r="D3886" s="81"/>
      <c r="E3886" s="81">
        <f>(E3885*Invoice!I5263)+((E3885-(E3885*Invoice!I5263))*Invoice!J5263)</f>
        <v>0</v>
      </c>
      <c r="F3886" s="81"/>
      <c r="G3886" s="90">
        <f>E3886/1.11</f>
        <v>0</v>
      </c>
      <c r="H3886" s="91">
        <f>G3886*11%</f>
        <v>0</v>
      </c>
      <c r="I3886" s="91" t="e">
        <f>G3886/B3885</f>
        <v>#DIV/0!</v>
      </c>
      <c r="J3886" s="104" t="e">
        <f>H3886/B3885</f>
        <v>#DIV/0!</v>
      </c>
    </row>
    <row r="3887" spans="1:10" ht="12.75" customHeight="1" x14ac:dyDescent="0.25">
      <c r="A3887" s="101"/>
      <c r="D3887" s="81" t="s">
        <v>23</v>
      </c>
      <c r="E3887" s="81">
        <f>E3885-E3886</f>
        <v>0</v>
      </c>
      <c r="F3887" s="81"/>
      <c r="G3887" s="82">
        <f>G3885-G3886</f>
        <v>0</v>
      </c>
      <c r="H3887" s="82">
        <f>H3885-H3886</f>
        <v>0</v>
      </c>
      <c r="I3887" s="82" t="e">
        <f>I3885-I3886</f>
        <v>#DIV/0!</v>
      </c>
      <c r="J3887" s="105" t="e">
        <f>J3885-J3886</f>
        <v>#DIV/0!</v>
      </c>
    </row>
    <row r="3888" spans="1:10" ht="12.75" customHeight="1" x14ac:dyDescent="0.25">
      <c r="A3888" s="101"/>
      <c r="D3888" s="81"/>
      <c r="E3888" s="81"/>
      <c r="F3888" s="81"/>
      <c r="G3888" s="82"/>
      <c r="H3888" s="83">
        <f>G3887+H3887</f>
        <v>0</v>
      </c>
      <c r="I3888" s="83"/>
      <c r="J3888" s="103"/>
    </row>
    <row r="3889" spans="1:10" ht="12.75" customHeight="1" x14ac:dyDescent="0.25">
      <c r="A3889" s="101"/>
      <c r="B3889" s="79"/>
      <c r="D3889" s="81"/>
      <c r="E3889" s="81"/>
      <c r="F3889" s="81"/>
      <c r="G3889" s="82"/>
      <c r="H3889" s="83"/>
      <c r="I3889" s="83"/>
      <c r="J3889" s="103"/>
    </row>
    <row r="3890" spans="1:10" ht="12.75" customHeight="1" x14ac:dyDescent="0.25">
      <c r="A3890" s="101">
        <v>11</v>
      </c>
      <c r="B3890" s="84" t="s">
        <v>20</v>
      </c>
      <c r="C3890" s="84" t="s">
        <v>21</v>
      </c>
      <c r="D3890" s="85" t="s">
        <v>22</v>
      </c>
      <c r="E3890" s="85" t="s">
        <v>23</v>
      </c>
      <c r="F3890" s="85"/>
      <c r="G3890" s="86" t="s">
        <v>24</v>
      </c>
      <c r="H3890" s="87" t="s">
        <v>25</v>
      </c>
      <c r="I3890" s="87" t="s">
        <v>26</v>
      </c>
      <c r="J3890" s="102"/>
    </row>
    <row r="3891" spans="1:10" ht="12.75" customHeight="1" x14ac:dyDescent="0.25">
      <c r="A3891" s="101"/>
      <c r="B3891" s="80">
        <f>Invoice!B5264</f>
        <v>0</v>
      </c>
      <c r="C3891" s="88">
        <f>Invoice!E5264</f>
        <v>0</v>
      </c>
      <c r="D3891" s="89">
        <f>Invoice!H5264</f>
        <v>0</v>
      </c>
      <c r="E3891" s="81">
        <f t="shared" si="215"/>
        <v>0</v>
      </c>
      <c r="F3891" s="81"/>
      <c r="G3891" s="82">
        <f t="shared" si="216"/>
        <v>0</v>
      </c>
      <c r="H3891" s="83">
        <f t="shared" si="217"/>
        <v>0</v>
      </c>
      <c r="I3891" s="83" t="e">
        <f t="shared" si="218"/>
        <v>#DIV/0!</v>
      </c>
      <c r="J3891" s="103" t="e">
        <f t="shared" si="219"/>
        <v>#DIV/0!</v>
      </c>
    </row>
    <row r="3892" spans="1:10" ht="12.75" customHeight="1" x14ac:dyDescent="0.25">
      <c r="A3892" s="101"/>
      <c r="D3892" s="81"/>
      <c r="E3892" s="81">
        <f>(E3891*Invoice!I5264)+((E3891-(E3891*Invoice!I5264))*Invoice!J5264)</f>
        <v>0</v>
      </c>
      <c r="F3892" s="81"/>
      <c r="G3892" s="90">
        <f>E3892/1.11</f>
        <v>0</v>
      </c>
      <c r="H3892" s="91">
        <f>G3892*11%</f>
        <v>0</v>
      </c>
      <c r="I3892" s="91" t="e">
        <f>G3892/B3891</f>
        <v>#DIV/0!</v>
      </c>
      <c r="J3892" s="104" t="e">
        <f>H3892/B3891</f>
        <v>#DIV/0!</v>
      </c>
    </row>
    <row r="3893" spans="1:10" ht="12.75" customHeight="1" x14ac:dyDescent="0.25">
      <c r="A3893" s="101"/>
      <c r="D3893" s="81" t="s">
        <v>23</v>
      </c>
      <c r="E3893" s="81">
        <f>E3891-E3892</f>
        <v>0</v>
      </c>
      <c r="F3893" s="81"/>
      <c r="G3893" s="82">
        <f>G3891-G3892</f>
        <v>0</v>
      </c>
      <c r="H3893" s="82">
        <f>H3891-H3892</f>
        <v>0</v>
      </c>
      <c r="I3893" s="82" t="e">
        <f>I3891-I3892</f>
        <v>#DIV/0!</v>
      </c>
      <c r="J3893" s="105" t="e">
        <f>J3891-J3892</f>
        <v>#DIV/0!</v>
      </c>
    </row>
    <row r="3894" spans="1:10" ht="12.75" customHeight="1" x14ac:dyDescent="0.25">
      <c r="A3894" s="101"/>
      <c r="D3894" s="81"/>
      <c r="E3894" s="81"/>
      <c r="F3894" s="81"/>
      <c r="G3894" s="82"/>
      <c r="H3894" s="83">
        <f>G3893+H3893</f>
        <v>0</v>
      </c>
      <c r="I3894" s="83"/>
      <c r="J3894" s="103"/>
    </row>
    <row r="3895" spans="1:10" ht="12.75" customHeight="1" x14ac:dyDescent="0.25">
      <c r="A3895" s="101"/>
      <c r="B3895" s="79"/>
      <c r="D3895" s="81"/>
      <c r="E3895" s="81"/>
      <c r="F3895" s="81"/>
      <c r="G3895" s="82"/>
      <c r="H3895" s="83"/>
      <c r="I3895" s="83"/>
      <c r="J3895" s="103"/>
    </row>
    <row r="3896" spans="1:10" ht="12.75" customHeight="1" x14ac:dyDescent="0.25">
      <c r="A3896" s="101">
        <v>12</v>
      </c>
      <c r="B3896" s="84" t="s">
        <v>20</v>
      </c>
      <c r="C3896" s="84" t="s">
        <v>21</v>
      </c>
      <c r="D3896" s="85" t="s">
        <v>22</v>
      </c>
      <c r="E3896" s="85" t="s">
        <v>23</v>
      </c>
      <c r="F3896" s="85"/>
      <c r="G3896" s="86" t="s">
        <v>24</v>
      </c>
      <c r="H3896" s="87" t="s">
        <v>25</v>
      </c>
      <c r="I3896" s="87" t="s">
        <v>26</v>
      </c>
      <c r="J3896" s="102"/>
    </row>
    <row r="3897" spans="1:10" ht="12.75" customHeight="1" x14ac:dyDescent="0.25">
      <c r="A3897" s="101"/>
      <c r="B3897" s="80">
        <f>Invoice!B5265</f>
        <v>0</v>
      </c>
      <c r="C3897" s="88">
        <f>Invoice!E5265</f>
        <v>0</v>
      </c>
      <c r="D3897" s="89">
        <f>Invoice!H5265</f>
        <v>0</v>
      </c>
      <c r="E3897" s="81">
        <f t="shared" si="215"/>
        <v>0</v>
      </c>
      <c r="F3897" s="81"/>
      <c r="G3897" s="82">
        <f t="shared" si="216"/>
        <v>0</v>
      </c>
      <c r="H3897" s="83">
        <f t="shared" si="217"/>
        <v>0</v>
      </c>
      <c r="I3897" s="83" t="e">
        <f t="shared" si="218"/>
        <v>#DIV/0!</v>
      </c>
      <c r="J3897" s="103" t="e">
        <f t="shared" si="219"/>
        <v>#DIV/0!</v>
      </c>
    </row>
    <row r="3898" spans="1:10" ht="12.75" customHeight="1" x14ac:dyDescent="0.25">
      <c r="A3898" s="101"/>
      <c r="D3898" s="81"/>
      <c r="E3898" s="81">
        <f>(E3897*Invoice!I5265)+((E3897-(E3897*Invoice!I5265))*Invoice!J5265)</f>
        <v>0</v>
      </c>
      <c r="F3898" s="81"/>
      <c r="G3898" s="90">
        <f>E3898/1.11</f>
        <v>0</v>
      </c>
      <c r="H3898" s="91">
        <f>G3898*11%</f>
        <v>0</v>
      </c>
      <c r="I3898" s="91" t="e">
        <f>G3898/B3897</f>
        <v>#DIV/0!</v>
      </c>
      <c r="J3898" s="104" t="e">
        <f>H3898/B3897</f>
        <v>#DIV/0!</v>
      </c>
    </row>
    <row r="3899" spans="1:10" ht="12.75" customHeight="1" x14ac:dyDescent="0.25">
      <c r="A3899" s="101"/>
      <c r="D3899" s="81" t="s">
        <v>23</v>
      </c>
      <c r="E3899" s="81">
        <f>E3897-E3898</f>
        <v>0</v>
      </c>
      <c r="F3899" s="81"/>
      <c r="G3899" s="82">
        <f>G3897-G3898</f>
        <v>0</v>
      </c>
      <c r="H3899" s="82">
        <f>H3897-H3898</f>
        <v>0</v>
      </c>
      <c r="I3899" s="82" t="e">
        <f>I3897-I3898</f>
        <v>#DIV/0!</v>
      </c>
      <c r="J3899" s="105" t="e">
        <f>J3897-J3898</f>
        <v>#DIV/0!</v>
      </c>
    </row>
    <row r="3900" spans="1:10" ht="12.75" customHeight="1" x14ac:dyDescent="0.25">
      <c r="A3900" s="101"/>
      <c r="D3900" s="81"/>
      <c r="E3900" s="81"/>
      <c r="F3900" s="81"/>
      <c r="G3900" s="82"/>
      <c r="H3900" s="83">
        <f>G3899+H3899</f>
        <v>0</v>
      </c>
      <c r="I3900" s="83"/>
      <c r="J3900" s="103"/>
    </row>
    <row r="3901" spans="1:10" ht="12.75" customHeight="1" x14ac:dyDescent="0.25">
      <c r="A3901" s="101"/>
      <c r="B3901" s="79"/>
      <c r="D3901" s="81"/>
      <c r="E3901" s="81"/>
      <c r="F3901" s="81"/>
      <c r="G3901" s="82"/>
      <c r="H3901" s="83"/>
      <c r="I3901" s="83"/>
      <c r="J3901" s="103"/>
    </row>
    <row r="3902" spans="1:10" ht="12.75" customHeight="1" x14ac:dyDescent="0.25">
      <c r="A3902" s="101">
        <v>13</v>
      </c>
      <c r="B3902" s="84" t="s">
        <v>20</v>
      </c>
      <c r="C3902" s="84" t="s">
        <v>21</v>
      </c>
      <c r="D3902" s="85" t="s">
        <v>22</v>
      </c>
      <c r="E3902" s="85" t="s">
        <v>23</v>
      </c>
      <c r="F3902" s="85"/>
      <c r="G3902" s="86" t="s">
        <v>24</v>
      </c>
      <c r="H3902" s="87" t="s">
        <v>25</v>
      </c>
      <c r="I3902" s="87" t="s">
        <v>26</v>
      </c>
      <c r="J3902" s="102"/>
    </row>
    <row r="3903" spans="1:10" ht="12.75" customHeight="1" x14ac:dyDescent="0.25">
      <c r="A3903" s="101"/>
      <c r="B3903" s="80">
        <f>Invoice!B5266</f>
        <v>0</v>
      </c>
      <c r="C3903" s="88">
        <f>Invoice!E5266</f>
        <v>0</v>
      </c>
      <c r="D3903" s="89">
        <f>Invoice!H5266</f>
        <v>0</v>
      </c>
      <c r="E3903" s="81">
        <f t="shared" si="215"/>
        <v>0</v>
      </c>
      <c r="F3903" s="81"/>
      <c r="G3903" s="82">
        <f t="shared" si="216"/>
        <v>0</v>
      </c>
      <c r="H3903" s="83">
        <f t="shared" si="217"/>
        <v>0</v>
      </c>
      <c r="I3903" s="83" t="e">
        <f t="shared" si="218"/>
        <v>#DIV/0!</v>
      </c>
      <c r="J3903" s="103" t="e">
        <f t="shared" si="219"/>
        <v>#DIV/0!</v>
      </c>
    </row>
    <row r="3904" spans="1:10" ht="12.75" customHeight="1" x14ac:dyDescent="0.25">
      <c r="A3904" s="101"/>
      <c r="D3904" s="81"/>
      <c r="E3904" s="81">
        <f>(E3903*Invoice!I5266)+((E3903-(E3903*Invoice!I5266))*Invoice!J5266)</f>
        <v>0</v>
      </c>
      <c r="F3904" s="81"/>
      <c r="G3904" s="90">
        <f>E3904/1.11</f>
        <v>0</v>
      </c>
      <c r="H3904" s="91">
        <f>G3904*11%</f>
        <v>0</v>
      </c>
      <c r="I3904" s="91" t="e">
        <f>G3904/B3903</f>
        <v>#DIV/0!</v>
      </c>
      <c r="J3904" s="104" t="e">
        <f>H3904/B3903</f>
        <v>#DIV/0!</v>
      </c>
    </row>
    <row r="3905" spans="1:10" ht="12.75" customHeight="1" x14ac:dyDescent="0.25">
      <c r="A3905" s="101"/>
      <c r="D3905" s="81" t="s">
        <v>23</v>
      </c>
      <c r="E3905" s="81">
        <f>E3903-E3904</f>
        <v>0</v>
      </c>
      <c r="F3905" s="81"/>
      <c r="G3905" s="82">
        <f>G3903-G3904</f>
        <v>0</v>
      </c>
      <c r="H3905" s="82">
        <f>H3903-H3904</f>
        <v>0</v>
      </c>
      <c r="I3905" s="82" t="e">
        <f>I3903-I3904</f>
        <v>#DIV/0!</v>
      </c>
      <c r="J3905" s="105" t="e">
        <f>J3903-J3904</f>
        <v>#DIV/0!</v>
      </c>
    </row>
    <row r="3906" spans="1:10" ht="12.75" customHeight="1" x14ac:dyDescent="0.25">
      <c r="A3906" s="101"/>
      <c r="D3906" s="81"/>
      <c r="E3906" s="81"/>
      <c r="F3906" s="81"/>
      <c r="G3906" s="82"/>
      <c r="H3906" s="83">
        <f>G3905+H3905</f>
        <v>0</v>
      </c>
      <c r="I3906" s="83"/>
      <c r="J3906" s="103"/>
    </row>
    <row r="3907" spans="1:10" ht="12.75" customHeight="1" x14ac:dyDescent="0.25">
      <c r="A3907" s="101"/>
      <c r="B3907" s="79"/>
      <c r="D3907" s="81"/>
      <c r="E3907" s="81"/>
      <c r="F3907" s="81"/>
      <c r="G3907" s="82"/>
      <c r="H3907" s="83"/>
      <c r="I3907" s="83"/>
      <c r="J3907" s="103"/>
    </row>
    <row r="3908" spans="1:10" ht="12.75" customHeight="1" x14ac:dyDescent="0.25">
      <c r="A3908" s="101">
        <v>14</v>
      </c>
      <c r="B3908" s="84" t="s">
        <v>20</v>
      </c>
      <c r="C3908" s="84" t="s">
        <v>21</v>
      </c>
      <c r="D3908" s="85" t="s">
        <v>22</v>
      </c>
      <c r="E3908" s="85" t="s">
        <v>23</v>
      </c>
      <c r="F3908" s="85"/>
      <c r="G3908" s="86" t="s">
        <v>24</v>
      </c>
      <c r="H3908" s="87" t="s">
        <v>25</v>
      </c>
      <c r="I3908" s="87" t="s">
        <v>26</v>
      </c>
      <c r="J3908" s="102"/>
    </row>
    <row r="3909" spans="1:10" ht="12.75" customHeight="1" x14ac:dyDescent="0.25">
      <c r="A3909" s="101"/>
      <c r="B3909" s="80">
        <f>Invoice!B5267</f>
        <v>0</v>
      </c>
      <c r="C3909" s="88">
        <f>Invoice!E5267</f>
        <v>0</v>
      </c>
      <c r="D3909" s="89">
        <f>Invoice!H5267</f>
        <v>0</v>
      </c>
      <c r="E3909" s="81">
        <f t="shared" si="215"/>
        <v>0</v>
      </c>
      <c r="F3909" s="81"/>
      <c r="G3909" s="82">
        <f t="shared" si="216"/>
        <v>0</v>
      </c>
      <c r="H3909" s="83">
        <f t="shared" si="217"/>
        <v>0</v>
      </c>
      <c r="I3909" s="83" t="e">
        <f t="shared" si="218"/>
        <v>#DIV/0!</v>
      </c>
      <c r="J3909" s="103" t="e">
        <f t="shared" si="219"/>
        <v>#DIV/0!</v>
      </c>
    </row>
    <row r="3910" spans="1:10" ht="12.75" customHeight="1" x14ac:dyDescent="0.25">
      <c r="A3910" s="101"/>
      <c r="D3910" s="81"/>
      <c r="E3910" s="81">
        <f>(E3909*Invoice!I5267)+((E3909-(E3909*Invoice!I5267))*Invoice!J5267)</f>
        <v>0</v>
      </c>
      <c r="F3910" s="81"/>
      <c r="G3910" s="90">
        <f>E3910/1.11</f>
        <v>0</v>
      </c>
      <c r="H3910" s="91">
        <f>G3910*11%</f>
        <v>0</v>
      </c>
      <c r="I3910" s="91" t="e">
        <f>G3910/B3909</f>
        <v>#DIV/0!</v>
      </c>
      <c r="J3910" s="104" t="e">
        <f>H3910/B3909</f>
        <v>#DIV/0!</v>
      </c>
    </row>
    <row r="3911" spans="1:10" ht="12.75" customHeight="1" x14ac:dyDescent="0.25">
      <c r="A3911" s="101"/>
      <c r="D3911" s="81" t="s">
        <v>23</v>
      </c>
      <c r="E3911" s="81">
        <f>E3909-E3910</f>
        <v>0</v>
      </c>
      <c r="F3911" s="81"/>
      <c r="G3911" s="82">
        <f>G3909-G3910</f>
        <v>0</v>
      </c>
      <c r="H3911" s="82">
        <f>H3909-H3910</f>
        <v>0</v>
      </c>
      <c r="I3911" s="82" t="e">
        <f>I3909-I3910</f>
        <v>#DIV/0!</v>
      </c>
      <c r="J3911" s="105" t="e">
        <f>J3909-J3910</f>
        <v>#DIV/0!</v>
      </c>
    </row>
    <row r="3912" spans="1:10" ht="12.75" customHeight="1" x14ac:dyDescent="0.25">
      <c r="A3912" s="101"/>
      <c r="D3912" s="81"/>
      <c r="E3912" s="81"/>
      <c r="F3912" s="81"/>
      <c r="G3912" s="82"/>
      <c r="H3912" s="83">
        <f>G3911+H3911</f>
        <v>0</v>
      </c>
      <c r="I3912" s="83"/>
      <c r="J3912" s="103"/>
    </row>
    <row r="3913" spans="1:10" ht="12.75" customHeight="1" x14ac:dyDescent="0.25">
      <c r="A3913" s="101"/>
      <c r="B3913" s="79"/>
      <c r="D3913" s="81"/>
      <c r="E3913" s="81"/>
      <c r="F3913" s="81"/>
      <c r="G3913" s="82"/>
      <c r="H3913" s="83"/>
      <c r="I3913" s="83"/>
      <c r="J3913" s="103"/>
    </row>
    <row r="3914" spans="1:10" ht="12.75" customHeight="1" x14ac:dyDescent="0.25">
      <c r="A3914" s="101">
        <v>15</v>
      </c>
      <c r="B3914" s="84" t="s">
        <v>20</v>
      </c>
      <c r="C3914" s="84" t="s">
        <v>21</v>
      </c>
      <c r="D3914" s="85" t="s">
        <v>22</v>
      </c>
      <c r="E3914" s="85" t="s">
        <v>23</v>
      </c>
      <c r="F3914" s="85"/>
      <c r="G3914" s="86" t="s">
        <v>24</v>
      </c>
      <c r="H3914" s="87" t="s">
        <v>25</v>
      </c>
      <c r="I3914" s="87" t="s">
        <v>26</v>
      </c>
      <c r="J3914" s="102"/>
    </row>
    <row r="3915" spans="1:10" ht="12.75" customHeight="1" x14ac:dyDescent="0.25">
      <c r="A3915" s="101"/>
      <c r="B3915" s="80">
        <f>Invoice!B5268</f>
        <v>0</v>
      </c>
      <c r="C3915" s="88">
        <f>Invoice!E5268</f>
        <v>0</v>
      </c>
      <c r="D3915" s="89">
        <f>Invoice!H5268</f>
        <v>0</v>
      </c>
      <c r="E3915" s="81">
        <f t="shared" si="215"/>
        <v>0</v>
      </c>
      <c r="F3915" s="81"/>
      <c r="G3915" s="82">
        <f t="shared" si="216"/>
        <v>0</v>
      </c>
      <c r="H3915" s="83">
        <f t="shared" si="217"/>
        <v>0</v>
      </c>
      <c r="I3915" s="83" t="e">
        <f t="shared" si="218"/>
        <v>#DIV/0!</v>
      </c>
      <c r="J3915" s="103" t="e">
        <f t="shared" si="219"/>
        <v>#DIV/0!</v>
      </c>
    </row>
    <row r="3916" spans="1:10" ht="12.75" customHeight="1" x14ac:dyDescent="0.25">
      <c r="A3916" s="101"/>
      <c r="D3916" s="81"/>
      <c r="E3916" s="81">
        <f>(E3915*Invoice!I5268)+((E3915-(E3915*Invoice!I5268))*Invoice!J5268)</f>
        <v>0</v>
      </c>
      <c r="F3916" s="81"/>
      <c r="G3916" s="90">
        <f>E3916/1.11</f>
        <v>0</v>
      </c>
      <c r="H3916" s="91">
        <f>G3916*11%</f>
        <v>0</v>
      </c>
      <c r="I3916" s="91" t="e">
        <f>G3916/B3915</f>
        <v>#DIV/0!</v>
      </c>
      <c r="J3916" s="104" t="e">
        <f>H3916/B3915</f>
        <v>#DIV/0!</v>
      </c>
    </row>
    <row r="3917" spans="1:10" ht="12.75" customHeight="1" x14ac:dyDescent="0.25">
      <c r="A3917" s="101"/>
      <c r="D3917" s="81" t="s">
        <v>23</v>
      </c>
      <c r="E3917" s="81">
        <f>E3915-E3916</f>
        <v>0</v>
      </c>
      <c r="F3917" s="81"/>
      <c r="G3917" s="82">
        <f>G3915-G3916</f>
        <v>0</v>
      </c>
      <c r="H3917" s="82">
        <f>H3915-H3916</f>
        <v>0</v>
      </c>
      <c r="I3917" s="82" t="e">
        <f>I3915-I3916</f>
        <v>#DIV/0!</v>
      </c>
      <c r="J3917" s="105" t="e">
        <f>J3915-J3916</f>
        <v>#DIV/0!</v>
      </c>
    </row>
    <row r="3918" spans="1:10" ht="12.75" customHeight="1" x14ac:dyDescent="0.25">
      <c r="A3918" s="101"/>
      <c r="D3918" s="81"/>
      <c r="E3918" s="81"/>
      <c r="F3918" s="81"/>
      <c r="G3918" s="82"/>
      <c r="H3918" s="83">
        <f>G3917+H3917</f>
        <v>0</v>
      </c>
      <c r="I3918" s="83"/>
      <c r="J3918" s="103"/>
    </row>
    <row r="3919" spans="1:10" ht="12.75" customHeight="1" x14ac:dyDescent="0.25">
      <c r="A3919" s="101"/>
      <c r="B3919" s="79"/>
      <c r="D3919" s="81"/>
      <c r="E3919" s="81"/>
      <c r="F3919" s="81"/>
      <c r="G3919" s="82"/>
      <c r="H3919" s="83"/>
      <c r="I3919" s="83"/>
      <c r="J3919" s="103"/>
    </row>
    <row r="3920" spans="1:10" ht="12.75" customHeight="1" x14ac:dyDescent="0.25">
      <c r="A3920" s="101">
        <v>16</v>
      </c>
      <c r="B3920" s="84" t="s">
        <v>20</v>
      </c>
      <c r="C3920" s="84" t="s">
        <v>21</v>
      </c>
      <c r="D3920" s="85" t="s">
        <v>22</v>
      </c>
      <c r="E3920" s="85" t="s">
        <v>23</v>
      </c>
      <c r="F3920" s="85"/>
      <c r="G3920" s="86" t="s">
        <v>24</v>
      </c>
      <c r="H3920" s="87" t="s">
        <v>25</v>
      </c>
      <c r="I3920" s="87" t="s">
        <v>26</v>
      </c>
      <c r="J3920" s="102"/>
    </row>
    <row r="3921" spans="1:10" ht="12.75" customHeight="1" x14ac:dyDescent="0.25">
      <c r="A3921" s="101"/>
      <c r="B3921" s="80">
        <f>Invoice!B5269</f>
        <v>0</v>
      </c>
      <c r="C3921" s="88">
        <f>Invoice!E5269</f>
        <v>0</v>
      </c>
      <c r="D3921" s="89">
        <f>Invoice!H5269</f>
        <v>0</v>
      </c>
      <c r="E3921" s="81">
        <f t="shared" si="215"/>
        <v>0</v>
      </c>
      <c r="F3921" s="81"/>
      <c r="G3921" s="82">
        <f t="shared" si="216"/>
        <v>0</v>
      </c>
      <c r="H3921" s="83">
        <f t="shared" si="217"/>
        <v>0</v>
      </c>
      <c r="I3921" s="83" t="e">
        <f t="shared" si="218"/>
        <v>#DIV/0!</v>
      </c>
      <c r="J3921" s="103" t="e">
        <f t="shared" si="219"/>
        <v>#DIV/0!</v>
      </c>
    </row>
    <row r="3922" spans="1:10" ht="12.75" customHeight="1" x14ac:dyDescent="0.25">
      <c r="A3922" s="101"/>
      <c r="D3922" s="81"/>
      <c r="E3922" s="81">
        <f>(E3921*Invoice!I5269)+((E3921-(E3921*Invoice!I5269))*Invoice!J5269)</f>
        <v>0</v>
      </c>
      <c r="F3922" s="81"/>
      <c r="G3922" s="90">
        <f>E3922/1.11</f>
        <v>0</v>
      </c>
      <c r="H3922" s="91">
        <f>G3922*11%</f>
        <v>0</v>
      </c>
      <c r="I3922" s="91" t="e">
        <f>G3922/B3921</f>
        <v>#DIV/0!</v>
      </c>
      <c r="J3922" s="104" t="e">
        <f>H3922/B3921</f>
        <v>#DIV/0!</v>
      </c>
    </row>
    <row r="3923" spans="1:10" ht="12.75" customHeight="1" x14ac:dyDescent="0.25">
      <c r="A3923" s="101"/>
      <c r="D3923" s="81" t="s">
        <v>23</v>
      </c>
      <c r="E3923" s="81">
        <f>E3921-E3922</f>
        <v>0</v>
      </c>
      <c r="F3923" s="81"/>
      <c r="G3923" s="82">
        <f>G3921-G3922</f>
        <v>0</v>
      </c>
      <c r="H3923" s="82">
        <f>H3921-H3922</f>
        <v>0</v>
      </c>
      <c r="I3923" s="82" t="e">
        <f>I3921-I3922</f>
        <v>#DIV/0!</v>
      </c>
      <c r="J3923" s="105" t="e">
        <f>J3921-J3922</f>
        <v>#DIV/0!</v>
      </c>
    </row>
    <row r="3924" spans="1:10" ht="12.75" customHeight="1" x14ac:dyDescent="0.25">
      <c r="A3924" s="101"/>
      <c r="D3924" s="81"/>
      <c r="E3924" s="81"/>
      <c r="F3924" s="81"/>
      <c r="G3924" s="82"/>
      <c r="H3924" s="83">
        <f>G3923+H3923</f>
        <v>0</v>
      </c>
      <c r="I3924" s="83"/>
      <c r="J3924" s="103"/>
    </row>
    <row r="3925" spans="1:10" ht="12.75" customHeight="1" x14ac:dyDescent="0.25">
      <c r="A3925" s="101"/>
      <c r="C3925" s="88"/>
      <c r="D3925" s="89"/>
      <c r="E3925" s="81"/>
      <c r="F3925" s="81"/>
      <c r="G3925" s="82"/>
      <c r="H3925" s="83"/>
      <c r="I3925" s="83"/>
      <c r="J3925" s="103"/>
    </row>
    <row r="3926" spans="1:10" ht="12.75" customHeight="1" x14ac:dyDescent="0.25">
      <c r="A3926" s="106"/>
      <c r="B3926" s="107"/>
      <c r="C3926" s="107"/>
      <c r="D3926" s="107"/>
      <c r="E3926" s="107"/>
      <c r="F3926" s="107"/>
      <c r="G3926" s="108">
        <f>G3833+G3839+G3845+G3851+G3857+G3863+G3869+G3875+G3881+G3887+G3893+G3899+G3905+G3911+G3917+G3923</f>
        <v>0</v>
      </c>
      <c r="H3926" s="108">
        <f>H3833+H3839+H3845+H3851+H3857+H3863+H3869+H3875+H3881+H3887+H3893+H3899+H3905+H3911+H3917+H3923</f>
        <v>0</v>
      </c>
      <c r="I3926" s="107"/>
      <c r="J3926" s="109">
        <f>H3834+H3840+H3846+H3852+H3858+H3864+H3870+H3876+H3882+H3888+H3894+H3900+H3906+H3912+H3918+H3924</f>
        <v>0</v>
      </c>
    </row>
    <row r="3928" spans="1:10" ht="12.75" customHeight="1" x14ac:dyDescent="0.25">
      <c r="A3928" s="94" t="s">
        <v>1</v>
      </c>
      <c r="B3928" s="95">
        <f>Invoice!E5360</f>
        <v>23050048</v>
      </c>
      <c r="C3928" s="96"/>
      <c r="D3928" s="97"/>
      <c r="E3928" s="97"/>
      <c r="F3928" s="97"/>
      <c r="G3928" s="98"/>
      <c r="H3928" s="99"/>
      <c r="I3928" s="99"/>
      <c r="J3928" s="100"/>
    </row>
    <row r="3929" spans="1:10" ht="12.75" customHeight="1" x14ac:dyDescent="0.25">
      <c r="A3929" s="101">
        <v>1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Invoice!B5368</f>
        <v>0</v>
      </c>
      <c r="C3930" s="88">
        <f>Invoice!E5368</f>
        <v>0</v>
      </c>
      <c r="D3930" s="89">
        <f>Invoice!H5368</f>
        <v>0</v>
      </c>
      <c r="E3930" s="81">
        <f>D3930*B3930</f>
        <v>0</v>
      </c>
      <c r="F3930" s="81"/>
      <c r="G3930" s="82">
        <f>E3930/1.11</f>
        <v>0</v>
      </c>
      <c r="H3930" s="83">
        <f>G3930*11%</f>
        <v>0</v>
      </c>
      <c r="I3930" s="83" t="e">
        <f>G3930/B3930</f>
        <v>#DIV/0!</v>
      </c>
      <c r="J3930" s="103" t="e">
        <f>H3930/B3930</f>
        <v>#DIV/0!</v>
      </c>
    </row>
    <row r="3931" spans="1:10" ht="12.75" customHeight="1" x14ac:dyDescent="0.25">
      <c r="A3931" s="101"/>
      <c r="D3931" s="81"/>
      <c r="E3931" s="81">
        <f>(E3930*Invoice!I5368)+((E3930-(E3930*Invoice!I5368))*Invoice!J5368)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2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Invoice!B5369</f>
        <v>0</v>
      </c>
      <c r="C3936" s="88">
        <f>Invoice!E5369</f>
        <v>0</v>
      </c>
      <c r="D3936" s="89">
        <f>Invoice!H5369</f>
        <v>0</v>
      </c>
      <c r="E3936" s="81">
        <f t="shared" ref="E3936:E4020" si="220">D3936*B3936</f>
        <v>0</v>
      </c>
      <c r="F3936" s="81"/>
      <c r="G3936" s="82">
        <f t="shared" ref="G3936:G4020" si="221">E3936/1.11</f>
        <v>0</v>
      </c>
      <c r="H3936" s="83">
        <f t="shared" ref="H3936:H4020" si="222">G3936*11%</f>
        <v>0</v>
      </c>
      <c r="I3936" s="83" t="e">
        <f t="shared" ref="I3936:I4020" si="223">G3936/B3936</f>
        <v>#DIV/0!</v>
      </c>
      <c r="J3936" s="103" t="e">
        <f t="shared" ref="J3936:J4020" si="224">H3936/B3936</f>
        <v>#DIV/0!</v>
      </c>
    </row>
    <row r="3937" spans="1:10" ht="12.75" customHeight="1" x14ac:dyDescent="0.25">
      <c r="A3937" s="101"/>
      <c r="D3937" s="81"/>
      <c r="E3937" s="81">
        <f>(E3936*Invoice!I5369)+((E3936-(E3936*Invoice!I5369))*Invoice!J5369)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3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Invoice!B5370</f>
        <v>0</v>
      </c>
      <c r="C3942" s="88">
        <f>Invoice!E5370</f>
        <v>0</v>
      </c>
      <c r="D3942" s="89">
        <f>Invoice!H5370</f>
        <v>0</v>
      </c>
      <c r="E3942" s="81">
        <f t="shared" si="220"/>
        <v>0</v>
      </c>
      <c r="F3942" s="81"/>
      <c r="G3942" s="82">
        <f t="shared" si="221"/>
        <v>0</v>
      </c>
      <c r="H3942" s="83">
        <f t="shared" si="222"/>
        <v>0</v>
      </c>
      <c r="I3942" s="83" t="e">
        <f t="shared" si="223"/>
        <v>#DIV/0!</v>
      </c>
      <c r="J3942" s="103" t="e">
        <f t="shared" si="224"/>
        <v>#DIV/0!</v>
      </c>
    </row>
    <row r="3943" spans="1:10" ht="12.75" customHeight="1" x14ac:dyDescent="0.25">
      <c r="A3943" s="101"/>
      <c r="D3943" s="81"/>
      <c r="E3943" s="81">
        <f>(E3942*Invoice!I5370)+((E3942-(E3942*Invoice!I5370))*Invoice!J5370)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4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Invoice!B5371</f>
        <v>0</v>
      </c>
      <c r="C3948" s="88">
        <f>Invoice!E5371</f>
        <v>0</v>
      </c>
      <c r="D3948" s="89">
        <f>Invoice!H5371</f>
        <v>0</v>
      </c>
      <c r="E3948" s="81">
        <f t="shared" si="220"/>
        <v>0</v>
      </c>
      <c r="F3948" s="81"/>
      <c r="G3948" s="82">
        <f t="shared" si="221"/>
        <v>0</v>
      </c>
      <c r="H3948" s="83">
        <f t="shared" si="222"/>
        <v>0</v>
      </c>
      <c r="I3948" s="83" t="e">
        <f t="shared" si="223"/>
        <v>#DIV/0!</v>
      </c>
      <c r="J3948" s="103" t="e">
        <f t="shared" si="224"/>
        <v>#DIV/0!</v>
      </c>
    </row>
    <row r="3949" spans="1:10" ht="12.75" customHeight="1" x14ac:dyDescent="0.25">
      <c r="A3949" s="101"/>
      <c r="D3949" s="81"/>
      <c r="E3949" s="81">
        <f>(E3948*Invoice!I5371)+((E3948-(E3948*Invoice!I5371))*Invoice!J5371)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5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Invoice!B5372</f>
        <v>0</v>
      </c>
      <c r="C3954" s="88">
        <f>Invoice!E5372</f>
        <v>0</v>
      </c>
      <c r="D3954" s="89">
        <f>Invoice!H5372</f>
        <v>0</v>
      </c>
      <c r="E3954" s="81">
        <f t="shared" si="220"/>
        <v>0</v>
      </c>
      <c r="F3954" s="81"/>
      <c r="G3954" s="82">
        <f t="shared" si="221"/>
        <v>0</v>
      </c>
      <c r="H3954" s="83">
        <f t="shared" si="222"/>
        <v>0</v>
      </c>
      <c r="I3954" s="83" t="e">
        <f t="shared" si="223"/>
        <v>#DIV/0!</v>
      </c>
      <c r="J3954" s="103" t="e">
        <f t="shared" si="224"/>
        <v>#DIV/0!</v>
      </c>
    </row>
    <row r="3955" spans="1:10" ht="12.75" customHeight="1" x14ac:dyDescent="0.25">
      <c r="A3955" s="101"/>
      <c r="D3955" s="81"/>
      <c r="E3955" s="81">
        <f>(E3954*Invoice!I5372)+((E3954-(E3954*Invoice!I5372))*Invoice!J5372)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B3958" s="79"/>
      <c r="D3958" s="81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1">
        <v>6</v>
      </c>
      <c r="B3959" s="84" t="s">
        <v>20</v>
      </c>
      <c r="C3959" s="84" t="s">
        <v>21</v>
      </c>
      <c r="D3959" s="85" t="s">
        <v>22</v>
      </c>
      <c r="E3959" s="85" t="s">
        <v>23</v>
      </c>
      <c r="F3959" s="85"/>
      <c r="G3959" s="86" t="s">
        <v>24</v>
      </c>
      <c r="H3959" s="87" t="s">
        <v>25</v>
      </c>
      <c r="I3959" s="87" t="s">
        <v>26</v>
      </c>
      <c r="J3959" s="102"/>
    </row>
    <row r="3960" spans="1:10" ht="12.75" customHeight="1" x14ac:dyDescent="0.25">
      <c r="A3960" s="101"/>
      <c r="B3960" s="80">
        <f>Invoice!B5373</f>
        <v>0</v>
      </c>
      <c r="C3960" s="88">
        <f>Invoice!E5373</f>
        <v>0</v>
      </c>
      <c r="D3960" s="89">
        <f>Invoice!H5373</f>
        <v>0</v>
      </c>
      <c r="E3960" s="81">
        <f t="shared" si="220"/>
        <v>0</v>
      </c>
      <c r="F3960" s="81"/>
      <c r="G3960" s="82">
        <f t="shared" si="221"/>
        <v>0</v>
      </c>
      <c r="H3960" s="83">
        <f t="shared" si="222"/>
        <v>0</v>
      </c>
      <c r="I3960" s="83" t="e">
        <f t="shared" si="223"/>
        <v>#DIV/0!</v>
      </c>
      <c r="J3960" s="103" t="e">
        <f t="shared" si="224"/>
        <v>#DIV/0!</v>
      </c>
    </row>
    <row r="3961" spans="1:10" ht="12.75" customHeight="1" x14ac:dyDescent="0.25">
      <c r="A3961" s="101"/>
      <c r="D3961" s="81"/>
      <c r="E3961" s="81">
        <f>(E3960*Invoice!I5373)+((E3960-(E3960*Invoice!I5373))*Invoice!J5373)</f>
        <v>0</v>
      </c>
      <c r="F3961" s="81"/>
      <c r="G3961" s="90">
        <f>E3961/1.11</f>
        <v>0</v>
      </c>
      <c r="H3961" s="91">
        <f>G3961*11%</f>
        <v>0</v>
      </c>
      <c r="I3961" s="91" t="e">
        <f>G3961/B3960</f>
        <v>#DIV/0!</v>
      </c>
      <c r="J3961" s="104" t="e">
        <f>H3961/B3960</f>
        <v>#DIV/0!</v>
      </c>
    </row>
    <row r="3962" spans="1:10" ht="12.75" customHeight="1" x14ac:dyDescent="0.25">
      <c r="A3962" s="101"/>
      <c r="D3962" s="81" t="s">
        <v>23</v>
      </c>
      <c r="E3962" s="81">
        <f>E3960-E3961</f>
        <v>0</v>
      </c>
      <c r="F3962" s="81"/>
      <c r="G3962" s="82">
        <f>G3960-G3961</f>
        <v>0</v>
      </c>
      <c r="H3962" s="82">
        <f>H3960-H3961</f>
        <v>0</v>
      </c>
      <c r="I3962" s="82" t="e">
        <f>I3960-I3961</f>
        <v>#DIV/0!</v>
      </c>
      <c r="J3962" s="105" t="e">
        <f>J3960-J3961</f>
        <v>#DIV/0!</v>
      </c>
    </row>
    <row r="3963" spans="1:10" ht="12.75" customHeight="1" x14ac:dyDescent="0.25">
      <c r="A3963" s="101"/>
      <c r="D3963" s="81"/>
      <c r="E3963" s="81"/>
      <c r="F3963" s="81"/>
      <c r="G3963" s="82"/>
      <c r="H3963" s="83">
        <f>G3962+H3962</f>
        <v>0</v>
      </c>
      <c r="I3963" s="83"/>
      <c r="J3963" s="103"/>
    </row>
    <row r="3964" spans="1:10" ht="12.75" customHeight="1" x14ac:dyDescent="0.25">
      <c r="A3964" s="101"/>
      <c r="B3964" s="79"/>
      <c r="D3964" s="81"/>
      <c r="E3964" s="81"/>
      <c r="F3964" s="81"/>
      <c r="G3964" s="82"/>
      <c r="H3964" s="83"/>
      <c r="I3964" s="83"/>
      <c r="J3964" s="103"/>
    </row>
    <row r="3965" spans="1:10" ht="12.75" customHeight="1" x14ac:dyDescent="0.25">
      <c r="A3965" s="101">
        <v>7</v>
      </c>
      <c r="B3965" s="84" t="s">
        <v>20</v>
      </c>
      <c r="C3965" s="84" t="s">
        <v>21</v>
      </c>
      <c r="D3965" s="85" t="s">
        <v>22</v>
      </c>
      <c r="E3965" s="85" t="s">
        <v>23</v>
      </c>
      <c r="F3965" s="85"/>
      <c r="G3965" s="86" t="s">
        <v>24</v>
      </c>
      <c r="H3965" s="87" t="s">
        <v>25</v>
      </c>
      <c r="I3965" s="87" t="s">
        <v>26</v>
      </c>
      <c r="J3965" s="102"/>
    </row>
    <row r="3966" spans="1:10" ht="12.75" customHeight="1" x14ac:dyDescent="0.25">
      <c r="A3966" s="101"/>
      <c r="B3966" s="80">
        <f>Invoice!B5374</f>
        <v>0</v>
      </c>
      <c r="C3966" s="88">
        <f>Invoice!E5374</f>
        <v>0</v>
      </c>
      <c r="D3966" s="89">
        <f>Invoice!H5374</f>
        <v>0</v>
      </c>
      <c r="E3966" s="81">
        <f t="shared" si="220"/>
        <v>0</v>
      </c>
      <c r="F3966" s="81"/>
      <c r="G3966" s="82">
        <f t="shared" si="221"/>
        <v>0</v>
      </c>
      <c r="H3966" s="83">
        <f t="shared" si="222"/>
        <v>0</v>
      </c>
      <c r="I3966" s="83" t="e">
        <f t="shared" si="223"/>
        <v>#DIV/0!</v>
      </c>
      <c r="J3966" s="103" t="e">
        <f t="shared" si="224"/>
        <v>#DIV/0!</v>
      </c>
    </row>
    <row r="3967" spans="1:10" ht="12.75" customHeight="1" x14ac:dyDescent="0.25">
      <c r="A3967" s="101"/>
      <c r="D3967" s="81"/>
      <c r="E3967" s="81">
        <f>(E3966*Invoice!I5374)+((E3966-(E3966*Invoice!I5374))*Invoice!J5374)</f>
        <v>0</v>
      </c>
      <c r="F3967" s="81"/>
      <c r="G3967" s="90">
        <f>E3967/1.11</f>
        <v>0</v>
      </c>
      <c r="H3967" s="91">
        <f>G3967*11%</f>
        <v>0</v>
      </c>
      <c r="I3967" s="91" t="e">
        <f>G3967/B3966</f>
        <v>#DIV/0!</v>
      </c>
      <c r="J3967" s="104" t="e">
        <f>H3967/B3966</f>
        <v>#DIV/0!</v>
      </c>
    </row>
    <row r="3968" spans="1:10" ht="12.75" customHeight="1" x14ac:dyDescent="0.25">
      <c r="A3968" s="101"/>
      <c r="D3968" s="81" t="s">
        <v>23</v>
      </c>
      <c r="E3968" s="81">
        <f>E3966-E3967</f>
        <v>0</v>
      </c>
      <c r="F3968" s="81"/>
      <c r="G3968" s="82">
        <f>G3966-G3967</f>
        <v>0</v>
      </c>
      <c r="H3968" s="82">
        <f>H3966-H3967</f>
        <v>0</v>
      </c>
      <c r="I3968" s="82" t="e">
        <f>I3966-I3967</f>
        <v>#DIV/0!</v>
      </c>
      <c r="J3968" s="105" t="e">
        <f>J3966-J3967</f>
        <v>#DIV/0!</v>
      </c>
    </row>
    <row r="3969" spans="1:10" ht="12.75" customHeight="1" x14ac:dyDescent="0.25">
      <c r="A3969" s="101"/>
      <c r="D3969" s="81"/>
      <c r="E3969" s="81"/>
      <c r="F3969" s="81"/>
      <c r="G3969" s="82"/>
      <c r="H3969" s="83">
        <f>G3968+H3968</f>
        <v>0</v>
      </c>
      <c r="I3969" s="83"/>
      <c r="J3969" s="103"/>
    </row>
    <row r="3970" spans="1:10" ht="12.75" customHeight="1" x14ac:dyDescent="0.25">
      <c r="A3970" s="101"/>
      <c r="B3970" s="79"/>
      <c r="D3970" s="81"/>
      <c r="E3970" s="81"/>
      <c r="F3970" s="81"/>
      <c r="G3970" s="82"/>
      <c r="H3970" s="83"/>
      <c r="I3970" s="83"/>
      <c r="J3970" s="103"/>
    </row>
    <row r="3971" spans="1:10" ht="12.75" customHeight="1" x14ac:dyDescent="0.25">
      <c r="A3971" s="101">
        <v>8</v>
      </c>
      <c r="B3971" s="84" t="s">
        <v>20</v>
      </c>
      <c r="C3971" s="84" t="s">
        <v>21</v>
      </c>
      <c r="D3971" s="85" t="s">
        <v>22</v>
      </c>
      <c r="E3971" s="85" t="s">
        <v>23</v>
      </c>
      <c r="F3971" s="85"/>
      <c r="G3971" s="86" t="s">
        <v>24</v>
      </c>
      <c r="H3971" s="87" t="s">
        <v>25</v>
      </c>
      <c r="I3971" s="87" t="s">
        <v>26</v>
      </c>
      <c r="J3971" s="102"/>
    </row>
    <row r="3972" spans="1:10" ht="12.75" customHeight="1" x14ac:dyDescent="0.25">
      <c r="A3972" s="101"/>
      <c r="B3972" s="80">
        <f>Invoice!B5375</f>
        <v>0</v>
      </c>
      <c r="C3972" s="88">
        <f>Invoice!E5375</f>
        <v>0</v>
      </c>
      <c r="D3972" s="89">
        <f>Invoice!H5375</f>
        <v>0</v>
      </c>
      <c r="E3972" s="81">
        <f t="shared" si="220"/>
        <v>0</v>
      </c>
      <c r="F3972" s="81"/>
      <c r="G3972" s="82">
        <f t="shared" si="221"/>
        <v>0</v>
      </c>
      <c r="H3972" s="83">
        <f t="shared" si="222"/>
        <v>0</v>
      </c>
      <c r="I3972" s="83" t="e">
        <f t="shared" si="223"/>
        <v>#DIV/0!</v>
      </c>
      <c r="J3972" s="103" t="e">
        <f t="shared" si="224"/>
        <v>#DIV/0!</v>
      </c>
    </row>
    <row r="3973" spans="1:10" ht="12.75" customHeight="1" x14ac:dyDescent="0.25">
      <c r="A3973" s="101"/>
      <c r="D3973" s="81"/>
      <c r="E3973" s="81">
        <f>(E3972*Invoice!I5375)+((E3972-(E3972*Invoice!I5375))*Invoice!J5375)</f>
        <v>0</v>
      </c>
      <c r="F3973" s="81"/>
      <c r="G3973" s="90">
        <f>E3973/1.11</f>
        <v>0</v>
      </c>
      <c r="H3973" s="91">
        <f>G3973*11%</f>
        <v>0</v>
      </c>
      <c r="I3973" s="91" t="e">
        <f>G3973/B3972</f>
        <v>#DIV/0!</v>
      </c>
      <c r="J3973" s="104" t="e">
        <f>H3973/B3972</f>
        <v>#DIV/0!</v>
      </c>
    </row>
    <row r="3974" spans="1:10" ht="12.75" customHeight="1" x14ac:dyDescent="0.25">
      <c r="A3974" s="101"/>
      <c r="D3974" s="81" t="s">
        <v>23</v>
      </c>
      <c r="E3974" s="81">
        <f>E3972-E3973</f>
        <v>0</v>
      </c>
      <c r="F3974" s="81"/>
      <c r="G3974" s="82">
        <f>G3972-G3973</f>
        <v>0</v>
      </c>
      <c r="H3974" s="82">
        <f>H3972-H3973</f>
        <v>0</v>
      </c>
      <c r="I3974" s="82" t="e">
        <f>I3972-I3973</f>
        <v>#DIV/0!</v>
      </c>
      <c r="J3974" s="105" t="e">
        <f>J3972-J3973</f>
        <v>#DIV/0!</v>
      </c>
    </row>
    <row r="3975" spans="1:10" ht="12.75" customHeight="1" x14ac:dyDescent="0.25">
      <c r="A3975" s="101"/>
      <c r="D3975" s="81"/>
      <c r="E3975" s="81"/>
      <c r="F3975" s="81"/>
      <c r="G3975" s="82"/>
      <c r="H3975" s="83">
        <f>G3974+H3974</f>
        <v>0</v>
      </c>
      <c r="I3975" s="83"/>
      <c r="J3975" s="103"/>
    </row>
    <row r="3976" spans="1:10" ht="12.75" customHeight="1" x14ac:dyDescent="0.25">
      <c r="A3976" s="101"/>
      <c r="B3976" s="79"/>
      <c r="D3976" s="81"/>
      <c r="E3976" s="81"/>
      <c r="F3976" s="81"/>
      <c r="G3976" s="82"/>
      <c r="H3976" s="83"/>
      <c r="I3976" s="83"/>
      <c r="J3976" s="103"/>
    </row>
    <row r="3977" spans="1:10" ht="12.75" customHeight="1" x14ac:dyDescent="0.25">
      <c r="A3977" s="101">
        <v>9</v>
      </c>
      <c r="B3977" s="84" t="s">
        <v>20</v>
      </c>
      <c r="C3977" s="84" t="s">
        <v>21</v>
      </c>
      <c r="D3977" s="85" t="s">
        <v>22</v>
      </c>
      <c r="E3977" s="85" t="s">
        <v>23</v>
      </c>
      <c r="F3977" s="85"/>
      <c r="G3977" s="86" t="s">
        <v>24</v>
      </c>
      <c r="H3977" s="87" t="s">
        <v>25</v>
      </c>
      <c r="I3977" s="87" t="s">
        <v>26</v>
      </c>
      <c r="J3977" s="102"/>
    </row>
    <row r="3978" spans="1:10" ht="12.75" customHeight="1" x14ac:dyDescent="0.25">
      <c r="A3978" s="101"/>
      <c r="B3978" s="80">
        <f>Invoice!B5376</f>
        <v>0</v>
      </c>
      <c r="C3978" s="88">
        <f>Invoice!E5376</f>
        <v>0</v>
      </c>
      <c r="D3978" s="89">
        <f>Invoice!H5376</f>
        <v>0</v>
      </c>
      <c r="E3978" s="81">
        <f t="shared" si="220"/>
        <v>0</v>
      </c>
      <c r="F3978" s="81"/>
      <c r="G3978" s="82">
        <f t="shared" si="221"/>
        <v>0</v>
      </c>
      <c r="H3978" s="83">
        <f t="shared" si="222"/>
        <v>0</v>
      </c>
      <c r="I3978" s="83" t="e">
        <f t="shared" si="223"/>
        <v>#DIV/0!</v>
      </c>
      <c r="J3978" s="103" t="e">
        <f t="shared" si="224"/>
        <v>#DIV/0!</v>
      </c>
    </row>
    <row r="3979" spans="1:10" ht="12.75" customHeight="1" x14ac:dyDescent="0.25">
      <c r="A3979" s="101"/>
      <c r="D3979" s="81"/>
      <c r="E3979" s="81">
        <f>(E3978*Invoice!I5376)+((E3978-(E3978*Invoice!I5376))*Invoice!J5376)</f>
        <v>0</v>
      </c>
      <c r="F3979" s="81"/>
      <c r="G3979" s="90">
        <f>E3979/1.11</f>
        <v>0</v>
      </c>
      <c r="H3979" s="91">
        <f>G3979*11%</f>
        <v>0</v>
      </c>
      <c r="I3979" s="91" t="e">
        <f>G3979/B3978</f>
        <v>#DIV/0!</v>
      </c>
      <c r="J3979" s="104" t="e">
        <f>H3979/B3978</f>
        <v>#DIV/0!</v>
      </c>
    </row>
    <row r="3980" spans="1:10" ht="12.75" customHeight="1" x14ac:dyDescent="0.25">
      <c r="A3980" s="101"/>
      <c r="D3980" s="81" t="s">
        <v>23</v>
      </c>
      <c r="E3980" s="81">
        <f>E3978-E3979</f>
        <v>0</v>
      </c>
      <c r="F3980" s="81"/>
      <c r="G3980" s="82">
        <f>G3978-G3979</f>
        <v>0</v>
      </c>
      <c r="H3980" s="82">
        <f>H3978-H3979</f>
        <v>0</v>
      </c>
      <c r="I3980" s="82" t="e">
        <f>I3978-I3979</f>
        <v>#DIV/0!</v>
      </c>
      <c r="J3980" s="105" t="e">
        <f>J3978-J3979</f>
        <v>#DIV/0!</v>
      </c>
    </row>
    <row r="3981" spans="1:10" ht="12.75" customHeight="1" x14ac:dyDescent="0.25">
      <c r="A3981" s="101"/>
      <c r="D3981" s="81"/>
      <c r="E3981" s="81"/>
      <c r="F3981" s="81"/>
      <c r="G3981" s="82"/>
      <c r="H3981" s="83">
        <f>G3980+H3980</f>
        <v>0</v>
      </c>
      <c r="I3981" s="83"/>
      <c r="J3981" s="103"/>
    </row>
    <row r="3982" spans="1:10" ht="12.75" customHeight="1" x14ac:dyDescent="0.25">
      <c r="A3982" s="101"/>
      <c r="B3982" s="79"/>
      <c r="D3982" s="81"/>
      <c r="E3982" s="81"/>
      <c r="F3982" s="81"/>
      <c r="G3982" s="82"/>
      <c r="H3982" s="83"/>
      <c r="I3982" s="83"/>
      <c r="J3982" s="103"/>
    </row>
    <row r="3983" spans="1:10" ht="12.75" customHeight="1" x14ac:dyDescent="0.25">
      <c r="A3983" s="101">
        <v>10</v>
      </c>
      <c r="B3983" s="84" t="s">
        <v>20</v>
      </c>
      <c r="C3983" s="84" t="s">
        <v>21</v>
      </c>
      <c r="D3983" s="85" t="s">
        <v>22</v>
      </c>
      <c r="E3983" s="85" t="s">
        <v>23</v>
      </c>
      <c r="F3983" s="85"/>
      <c r="G3983" s="86" t="s">
        <v>24</v>
      </c>
      <c r="H3983" s="87" t="s">
        <v>25</v>
      </c>
      <c r="I3983" s="87" t="s">
        <v>26</v>
      </c>
      <c r="J3983" s="102"/>
    </row>
    <row r="3984" spans="1:10" ht="12.75" customHeight="1" x14ac:dyDescent="0.25">
      <c r="A3984" s="101"/>
      <c r="B3984" s="80">
        <f>Invoice!B5377</f>
        <v>0</v>
      </c>
      <c r="C3984" s="88">
        <f>Invoice!E5377</f>
        <v>0</v>
      </c>
      <c r="D3984" s="89">
        <f>Invoice!H5377</f>
        <v>0</v>
      </c>
      <c r="E3984" s="81">
        <f t="shared" si="220"/>
        <v>0</v>
      </c>
      <c r="F3984" s="81"/>
      <c r="G3984" s="82">
        <f t="shared" si="221"/>
        <v>0</v>
      </c>
      <c r="H3984" s="83">
        <f t="shared" si="222"/>
        <v>0</v>
      </c>
      <c r="I3984" s="83" t="e">
        <f t="shared" si="223"/>
        <v>#DIV/0!</v>
      </c>
      <c r="J3984" s="103" t="e">
        <f t="shared" si="224"/>
        <v>#DIV/0!</v>
      </c>
    </row>
    <row r="3985" spans="1:10" ht="12.75" customHeight="1" x14ac:dyDescent="0.25">
      <c r="A3985" s="101"/>
      <c r="D3985" s="81"/>
      <c r="E3985" s="81">
        <f>(E3984*Invoice!I5377)+((E3984-(E3984*Invoice!I5377))*Invoice!J5377)</f>
        <v>0</v>
      </c>
      <c r="F3985" s="81"/>
      <c r="G3985" s="90">
        <f>E3985/1.11</f>
        <v>0</v>
      </c>
      <c r="H3985" s="91">
        <f>G3985*11%</f>
        <v>0</v>
      </c>
      <c r="I3985" s="91" t="e">
        <f>G3985/B3984</f>
        <v>#DIV/0!</v>
      </c>
      <c r="J3985" s="104" t="e">
        <f>H3985/B3984</f>
        <v>#DIV/0!</v>
      </c>
    </row>
    <row r="3986" spans="1:10" ht="12.75" customHeight="1" x14ac:dyDescent="0.25">
      <c r="A3986" s="101"/>
      <c r="D3986" s="81" t="s">
        <v>23</v>
      </c>
      <c r="E3986" s="81">
        <f>E3984-E3985</f>
        <v>0</v>
      </c>
      <c r="F3986" s="81"/>
      <c r="G3986" s="82">
        <f>G3984-G3985</f>
        <v>0</v>
      </c>
      <c r="H3986" s="82">
        <f>H3984-H3985</f>
        <v>0</v>
      </c>
      <c r="I3986" s="82" t="e">
        <f>I3984-I3985</f>
        <v>#DIV/0!</v>
      </c>
      <c r="J3986" s="105" t="e">
        <f>J3984-J3985</f>
        <v>#DIV/0!</v>
      </c>
    </row>
    <row r="3987" spans="1:10" ht="12.75" customHeight="1" x14ac:dyDescent="0.25">
      <c r="A3987" s="101"/>
      <c r="D3987" s="81"/>
      <c r="E3987" s="81"/>
      <c r="F3987" s="81"/>
      <c r="G3987" s="82"/>
      <c r="H3987" s="83">
        <f>G3986+H3986</f>
        <v>0</v>
      </c>
      <c r="I3987" s="83"/>
      <c r="J3987" s="103"/>
    </row>
    <row r="3988" spans="1:10" ht="12.75" customHeight="1" x14ac:dyDescent="0.25">
      <c r="A3988" s="101"/>
      <c r="B3988" s="79"/>
      <c r="D3988" s="81"/>
      <c r="E3988" s="81"/>
      <c r="F3988" s="81"/>
      <c r="G3988" s="82"/>
      <c r="H3988" s="83"/>
      <c r="I3988" s="83"/>
      <c r="J3988" s="103"/>
    </row>
    <row r="3989" spans="1:10" ht="12.75" customHeight="1" x14ac:dyDescent="0.25">
      <c r="A3989" s="101">
        <v>11</v>
      </c>
      <c r="B3989" s="84" t="s">
        <v>20</v>
      </c>
      <c r="C3989" s="84" t="s">
        <v>21</v>
      </c>
      <c r="D3989" s="85" t="s">
        <v>22</v>
      </c>
      <c r="E3989" s="85" t="s">
        <v>23</v>
      </c>
      <c r="F3989" s="85"/>
      <c r="G3989" s="86" t="s">
        <v>24</v>
      </c>
      <c r="H3989" s="87" t="s">
        <v>25</v>
      </c>
      <c r="I3989" s="87" t="s">
        <v>26</v>
      </c>
      <c r="J3989" s="102"/>
    </row>
    <row r="3990" spans="1:10" ht="12.75" customHeight="1" x14ac:dyDescent="0.25">
      <c r="A3990" s="101"/>
      <c r="B3990" s="80">
        <f>Invoice!B5378</f>
        <v>0</v>
      </c>
      <c r="C3990" s="88">
        <f>Invoice!E5378</f>
        <v>0</v>
      </c>
      <c r="D3990" s="89">
        <f>Invoice!H5378</f>
        <v>0</v>
      </c>
      <c r="E3990" s="81">
        <f t="shared" si="220"/>
        <v>0</v>
      </c>
      <c r="F3990" s="81"/>
      <c r="G3990" s="82">
        <f t="shared" si="221"/>
        <v>0</v>
      </c>
      <c r="H3990" s="83">
        <f t="shared" si="222"/>
        <v>0</v>
      </c>
      <c r="I3990" s="83" t="e">
        <f t="shared" si="223"/>
        <v>#DIV/0!</v>
      </c>
      <c r="J3990" s="103" t="e">
        <f t="shared" si="224"/>
        <v>#DIV/0!</v>
      </c>
    </row>
    <row r="3991" spans="1:10" ht="12.75" customHeight="1" x14ac:dyDescent="0.25">
      <c r="A3991" s="101"/>
      <c r="D3991" s="81"/>
      <c r="E3991" s="81">
        <f>(E3990*Invoice!I5378)+((E3990-(E3990*Invoice!I5378))*Invoice!J5378)</f>
        <v>0</v>
      </c>
      <c r="F3991" s="81"/>
      <c r="G3991" s="90">
        <f>E3991/1.11</f>
        <v>0</v>
      </c>
      <c r="H3991" s="91">
        <f>G3991*11%</f>
        <v>0</v>
      </c>
      <c r="I3991" s="91" t="e">
        <f>G3991/B3990</f>
        <v>#DIV/0!</v>
      </c>
      <c r="J3991" s="104" t="e">
        <f>H3991/B3990</f>
        <v>#DIV/0!</v>
      </c>
    </row>
    <row r="3992" spans="1:10" ht="12.75" customHeight="1" x14ac:dyDescent="0.25">
      <c r="A3992" s="101"/>
      <c r="D3992" s="81" t="s">
        <v>23</v>
      </c>
      <c r="E3992" s="81">
        <f>E3990-E3991</f>
        <v>0</v>
      </c>
      <c r="F3992" s="81"/>
      <c r="G3992" s="82">
        <f>G3990-G3991</f>
        <v>0</v>
      </c>
      <c r="H3992" s="82">
        <f>H3990-H3991</f>
        <v>0</v>
      </c>
      <c r="I3992" s="82" t="e">
        <f>I3990-I3991</f>
        <v>#DIV/0!</v>
      </c>
      <c r="J3992" s="105" t="e">
        <f>J3990-J3991</f>
        <v>#DIV/0!</v>
      </c>
    </row>
    <row r="3993" spans="1:10" ht="12.75" customHeight="1" x14ac:dyDescent="0.25">
      <c r="A3993" s="101"/>
      <c r="D3993" s="81"/>
      <c r="E3993" s="81"/>
      <c r="F3993" s="81"/>
      <c r="G3993" s="82"/>
      <c r="H3993" s="83">
        <f>G3992+H3992</f>
        <v>0</v>
      </c>
      <c r="I3993" s="83"/>
      <c r="J3993" s="103"/>
    </row>
    <row r="3994" spans="1:10" ht="12.75" customHeight="1" x14ac:dyDescent="0.25">
      <c r="A3994" s="101"/>
      <c r="B3994" s="79"/>
      <c r="D3994" s="81"/>
      <c r="E3994" s="81"/>
      <c r="F3994" s="81"/>
      <c r="G3994" s="82"/>
      <c r="H3994" s="83"/>
      <c r="I3994" s="83"/>
      <c r="J3994" s="103"/>
    </row>
    <row r="3995" spans="1:10" ht="12.75" customHeight="1" x14ac:dyDescent="0.25">
      <c r="A3995" s="101">
        <v>12</v>
      </c>
      <c r="B3995" s="84" t="s">
        <v>20</v>
      </c>
      <c r="C3995" s="84" t="s">
        <v>21</v>
      </c>
      <c r="D3995" s="85" t="s">
        <v>22</v>
      </c>
      <c r="E3995" s="85" t="s">
        <v>23</v>
      </c>
      <c r="F3995" s="85"/>
      <c r="G3995" s="86" t="s">
        <v>24</v>
      </c>
      <c r="H3995" s="87" t="s">
        <v>25</v>
      </c>
      <c r="I3995" s="87" t="s">
        <v>26</v>
      </c>
      <c r="J3995" s="102"/>
    </row>
    <row r="3996" spans="1:10" ht="12.75" customHeight="1" x14ac:dyDescent="0.25">
      <c r="A3996" s="101"/>
      <c r="B3996" s="80">
        <f>Invoice!B5379</f>
        <v>0</v>
      </c>
      <c r="C3996" s="88">
        <f>Invoice!E5379</f>
        <v>0</v>
      </c>
      <c r="D3996" s="89">
        <f>Invoice!H5379</f>
        <v>0</v>
      </c>
      <c r="E3996" s="81">
        <f t="shared" si="220"/>
        <v>0</v>
      </c>
      <c r="F3996" s="81"/>
      <c r="G3996" s="82">
        <f t="shared" si="221"/>
        <v>0</v>
      </c>
      <c r="H3996" s="83">
        <f t="shared" si="222"/>
        <v>0</v>
      </c>
      <c r="I3996" s="83" t="e">
        <f t="shared" si="223"/>
        <v>#DIV/0!</v>
      </c>
      <c r="J3996" s="103" t="e">
        <f t="shared" si="224"/>
        <v>#DIV/0!</v>
      </c>
    </row>
    <row r="3997" spans="1:10" ht="12.75" customHeight="1" x14ac:dyDescent="0.25">
      <c r="A3997" s="101"/>
      <c r="D3997" s="81"/>
      <c r="E3997" s="81">
        <f>(E3996*Invoice!I5379)+((E3996-(E3996*Invoice!I5379))*Invoice!J5379)</f>
        <v>0</v>
      </c>
      <c r="F3997" s="81"/>
      <c r="G3997" s="90">
        <f>E3997/1.11</f>
        <v>0</v>
      </c>
      <c r="H3997" s="91">
        <f>G3997*11%</f>
        <v>0</v>
      </c>
      <c r="I3997" s="91" t="e">
        <f>G3997/B3996</f>
        <v>#DIV/0!</v>
      </c>
      <c r="J3997" s="104" t="e">
        <f>H3997/B3996</f>
        <v>#DIV/0!</v>
      </c>
    </row>
    <row r="3998" spans="1:10" ht="12.75" customHeight="1" x14ac:dyDescent="0.25">
      <c r="A3998" s="101"/>
      <c r="D3998" s="81" t="s">
        <v>23</v>
      </c>
      <c r="E3998" s="81">
        <f>E3996-E3997</f>
        <v>0</v>
      </c>
      <c r="F3998" s="81"/>
      <c r="G3998" s="82">
        <f>G3996-G3997</f>
        <v>0</v>
      </c>
      <c r="H3998" s="82">
        <f>H3996-H3997</f>
        <v>0</v>
      </c>
      <c r="I3998" s="82" t="e">
        <f>I3996-I3997</f>
        <v>#DIV/0!</v>
      </c>
      <c r="J3998" s="105" t="e">
        <f>J3996-J3997</f>
        <v>#DIV/0!</v>
      </c>
    </row>
    <row r="3999" spans="1:10" ht="12.75" customHeight="1" x14ac:dyDescent="0.25">
      <c r="A3999" s="101"/>
      <c r="D3999" s="81"/>
      <c r="E3999" s="81"/>
      <c r="F3999" s="81"/>
      <c r="G3999" s="82"/>
      <c r="H3999" s="83">
        <f>G3998+H3998</f>
        <v>0</v>
      </c>
      <c r="I3999" s="83"/>
      <c r="J3999" s="103"/>
    </row>
    <row r="4000" spans="1:10" ht="12.75" customHeight="1" x14ac:dyDescent="0.25">
      <c r="A4000" s="101"/>
      <c r="B4000" s="79"/>
      <c r="D4000" s="81"/>
      <c r="E4000" s="81"/>
      <c r="F4000" s="81"/>
      <c r="G4000" s="82"/>
      <c r="H4000" s="83"/>
      <c r="I4000" s="83"/>
      <c r="J4000" s="103"/>
    </row>
    <row r="4001" spans="1:10" ht="12.75" customHeight="1" x14ac:dyDescent="0.25">
      <c r="A4001" s="101">
        <v>13</v>
      </c>
      <c r="B4001" s="84" t="s">
        <v>20</v>
      </c>
      <c r="C4001" s="84" t="s">
        <v>21</v>
      </c>
      <c r="D4001" s="85" t="s">
        <v>22</v>
      </c>
      <c r="E4001" s="85" t="s">
        <v>23</v>
      </c>
      <c r="F4001" s="85"/>
      <c r="G4001" s="86" t="s">
        <v>24</v>
      </c>
      <c r="H4001" s="87" t="s">
        <v>25</v>
      </c>
      <c r="I4001" s="87" t="s">
        <v>26</v>
      </c>
      <c r="J4001" s="102"/>
    </row>
    <row r="4002" spans="1:10" ht="12.75" customHeight="1" x14ac:dyDescent="0.25">
      <c r="A4002" s="101"/>
      <c r="B4002" s="80">
        <f>Invoice!B5380</f>
        <v>0</v>
      </c>
      <c r="C4002" s="88">
        <f>Invoice!E5380</f>
        <v>0</v>
      </c>
      <c r="D4002" s="89">
        <f>Invoice!H5380</f>
        <v>0</v>
      </c>
      <c r="E4002" s="81">
        <f t="shared" si="220"/>
        <v>0</v>
      </c>
      <c r="F4002" s="81"/>
      <c r="G4002" s="82">
        <f t="shared" si="221"/>
        <v>0</v>
      </c>
      <c r="H4002" s="83">
        <f t="shared" si="222"/>
        <v>0</v>
      </c>
      <c r="I4002" s="83" t="e">
        <f t="shared" si="223"/>
        <v>#DIV/0!</v>
      </c>
      <c r="J4002" s="103" t="e">
        <f t="shared" si="224"/>
        <v>#DIV/0!</v>
      </c>
    </row>
    <row r="4003" spans="1:10" ht="12.75" customHeight="1" x14ac:dyDescent="0.25">
      <c r="A4003" s="101"/>
      <c r="D4003" s="81"/>
      <c r="E4003" s="81">
        <f>(E4002*Invoice!I5380)+((E4002-(E4002*Invoice!I5380))*Invoice!J5380)</f>
        <v>0</v>
      </c>
      <c r="F4003" s="81"/>
      <c r="G4003" s="90">
        <f>E4003/1.11</f>
        <v>0</v>
      </c>
      <c r="H4003" s="91">
        <f>G4003*11%</f>
        <v>0</v>
      </c>
      <c r="I4003" s="91" t="e">
        <f>G4003/B4002</f>
        <v>#DIV/0!</v>
      </c>
      <c r="J4003" s="104" t="e">
        <f>H4003/B4002</f>
        <v>#DIV/0!</v>
      </c>
    </row>
    <row r="4004" spans="1:10" ht="12.75" customHeight="1" x14ac:dyDescent="0.25">
      <c r="A4004" s="101"/>
      <c r="D4004" s="81" t="s">
        <v>23</v>
      </c>
      <c r="E4004" s="81">
        <f>E4002-E4003</f>
        <v>0</v>
      </c>
      <c r="F4004" s="81"/>
      <c r="G4004" s="82">
        <f>G4002-G4003</f>
        <v>0</v>
      </c>
      <c r="H4004" s="82">
        <f>H4002-H4003</f>
        <v>0</v>
      </c>
      <c r="I4004" s="82" t="e">
        <f>I4002-I4003</f>
        <v>#DIV/0!</v>
      </c>
      <c r="J4004" s="105" t="e">
        <f>J4002-J4003</f>
        <v>#DIV/0!</v>
      </c>
    </row>
    <row r="4005" spans="1:10" ht="12.75" customHeight="1" x14ac:dyDescent="0.25">
      <c r="A4005" s="101"/>
      <c r="D4005" s="81"/>
      <c r="E4005" s="81"/>
      <c r="F4005" s="81"/>
      <c r="G4005" s="82"/>
      <c r="H4005" s="83">
        <f>G4004+H4004</f>
        <v>0</v>
      </c>
      <c r="I4005" s="83"/>
      <c r="J4005" s="103"/>
    </row>
    <row r="4006" spans="1:10" ht="12.75" customHeight="1" x14ac:dyDescent="0.25">
      <c r="A4006" s="101"/>
      <c r="B4006" s="79"/>
      <c r="D4006" s="81"/>
      <c r="E4006" s="81"/>
      <c r="F4006" s="81"/>
      <c r="G4006" s="82"/>
      <c r="H4006" s="83"/>
      <c r="I4006" s="83"/>
      <c r="J4006" s="103"/>
    </row>
    <row r="4007" spans="1:10" ht="12.75" customHeight="1" x14ac:dyDescent="0.25">
      <c r="A4007" s="101">
        <v>14</v>
      </c>
      <c r="B4007" s="84" t="s">
        <v>20</v>
      </c>
      <c r="C4007" s="84" t="s">
        <v>21</v>
      </c>
      <c r="D4007" s="85" t="s">
        <v>22</v>
      </c>
      <c r="E4007" s="85" t="s">
        <v>23</v>
      </c>
      <c r="F4007" s="85"/>
      <c r="G4007" s="86" t="s">
        <v>24</v>
      </c>
      <c r="H4007" s="87" t="s">
        <v>25</v>
      </c>
      <c r="I4007" s="87" t="s">
        <v>26</v>
      </c>
      <c r="J4007" s="102"/>
    </row>
    <row r="4008" spans="1:10" ht="12.75" customHeight="1" x14ac:dyDescent="0.25">
      <c r="A4008" s="101"/>
      <c r="B4008" s="80">
        <f>Invoice!B5381</f>
        <v>0</v>
      </c>
      <c r="C4008" s="88">
        <f>Invoice!E5381</f>
        <v>0</v>
      </c>
      <c r="D4008" s="89">
        <f>Invoice!H5381</f>
        <v>0</v>
      </c>
      <c r="E4008" s="81">
        <f t="shared" si="220"/>
        <v>0</v>
      </c>
      <c r="F4008" s="81"/>
      <c r="G4008" s="82">
        <f t="shared" si="221"/>
        <v>0</v>
      </c>
      <c r="H4008" s="83">
        <f t="shared" si="222"/>
        <v>0</v>
      </c>
      <c r="I4008" s="83" t="e">
        <f t="shared" si="223"/>
        <v>#DIV/0!</v>
      </c>
      <c r="J4008" s="103" t="e">
        <f t="shared" si="224"/>
        <v>#DIV/0!</v>
      </c>
    </row>
    <row r="4009" spans="1:10" ht="12.75" customHeight="1" x14ac:dyDescent="0.25">
      <c r="A4009" s="101"/>
      <c r="D4009" s="81"/>
      <c r="E4009" s="81">
        <f>(E4008*Invoice!I5381)+((E4008-(E4008*Invoice!I5381))*Invoice!J5381)</f>
        <v>0</v>
      </c>
      <c r="F4009" s="81"/>
      <c r="G4009" s="90">
        <f>E4009/1.11</f>
        <v>0</v>
      </c>
      <c r="H4009" s="91">
        <f>G4009*11%</f>
        <v>0</v>
      </c>
      <c r="I4009" s="91" t="e">
        <f>G4009/B4008</f>
        <v>#DIV/0!</v>
      </c>
      <c r="J4009" s="104" t="e">
        <f>H4009/B4008</f>
        <v>#DIV/0!</v>
      </c>
    </row>
    <row r="4010" spans="1:10" ht="12.75" customHeight="1" x14ac:dyDescent="0.25">
      <c r="A4010" s="101"/>
      <c r="D4010" s="81" t="s">
        <v>23</v>
      </c>
      <c r="E4010" s="81">
        <f>E4008-E4009</f>
        <v>0</v>
      </c>
      <c r="F4010" s="81"/>
      <c r="G4010" s="82">
        <f>G4008-G4009</f>
        <v>0</v>
      </c>
      <c r="H4010" s="82">
        <f>H4008-H4009</f>
        <v>0</v>
      </c>
      <c r="I4010" s="82" t="e">
        <f>I4008-I4009</f>
        <v>#DIV/0!</v>
      </c>
      <c r="J4010" s="105" t="e">
        <f>J4008-J4009</f>
        <v>#DIV/0!</v>
      </c>
    </row>
    <row r="4011" spans="1:10" ht="12.75" customHeight="1" x14ac:dyDescent="0.25">
      <c r="A4011" s="101"/>
      <c r="D4011" s="81"/>
      <c r="E4011" s="81"/>
      <c r="F4011" s="81"/>
      <c r="G4011" s="82"/>
      <c r="H4011" s="83">
        <f>G4010+H4010</f>
        <v>0</v>
      </c>
      <c r="I4011" s="83"/>
      <c r="J4011" s="103"/>
    </row>
    <row r="4012" spans="1:10" ht="12.75" customHeight="1" x14ac:dyDescent="0.25">
      <c r="A4012" s="101"/>
      <c r="B4012" s="79"/>
      <c r="D4012" s="81"/>
      <c r="E4012" s="81"/>
      <c r="F4012" s="81"/>
      <c r="G4012" s="82"/>
      <c r="H4012" s="83"/>
      <c r="I4012" s="83"/>
      <c r="J4012" s="103"/>
    </row>
    <row r="4013" spans="1:10" ht="12.75" customHeight="1" x14ac:dyDescent="0.25">
      <c r="A4013" s="101">
        <v>15</v>
      </c>
      <c r="B4013" s="84" t="s">
        <v>20</v>
      </c>
      <c r="C4013" s="84" t="s">
        <v>21</v>
      </c>
      <c r="D4013" s="85" t="s">
        <v>22</v>
      </c>
      <c r="E4013" s="85" t="s">
        <v>23</v>
      </c>
      <c r="F4013" s="85"/>
      <c r="G4013" s="86" t="s">
        <v>24</v>
      </c>
      <c r="H4013" s="87" t="s">
        <v>25</v>
      </c>
      <c r="I4013" s="87" t="s">
        <v>26</v>
      </c>
      <c r="J4013" s="102"/>
    </row>
    <row r="4014" spans="1:10" ht="12.75" customHeight="1" x14ac:dyDescent="0.25">
      <c r="A4014" s="101"/>
      <c r="B4014" s="80">
        <f>Invoice!B5382</f>
        <v>0</v>
      </c>
      <c r="C4014" s="88">
        <f>Invoice!E5382</f>
        <v>0</v>
      </c>
      <c r="D4014" s="89">
        <f>Invoice!H5382</f>
        <v>0</v>
      </c>
      <c r="E4014" s="81">
        <f t="shared" si="220"/>
        <v>0</v>
      </c>
      <c r="F4014" s="81"/>
      <c r="G4014" s="82">
        <f t="shared" si="221"/>
        <v>0</v>
      </c>
      <c r="H4014" s="83">
        <f t="shared" si="222"/>
        <v>0</v>
      </c>
      <c r="I4014" s="83" t="e">
        <f t="shared" si="223"/>
        <v>#DIV/0!</v>
      </c>
      <c r="J4014" s="103" t="e">
        <f t="shared" si="224"/>
        <v>#DIV/0!</v>
      </c>
    </row>
    <row r="4015" spans="1:10" ht="12.75" customHeight="1" x14ac:dyDescent="0.25">
      <c r="A4015" s="101"/>
      <c r="D4015" s="81"/>
      <c r="E4015" s="81">
        <f>(E4014*Invoice!I5382)+((E4014-(E4014*Invoice!I5382))*Invoice!J5382)</f>
        <v>0</v>
      </c>
      <c r="F4015" s="81"/>
      <c r="G4015" s="90">
        <f>E4015/1.11</f>
        <v>0</v>
      </c>
      <c r="H4015" s="91">
        <f>G4015*11%</f>
        <v>0</v>
      </c>
      <c r="I4015" s="91" t="e">
        <f>G4015/B4014</f>
        <v>#DIV/0!</v>
      </c>
      <c r="J4015" s="104" t="e">
        <f>H4015/B4014</f>
        <v>#DIV/0!</v>
      </c>
    </row>
    <row r="4016" spans="1:10" ht="12.75" customHeight="1" x14ac:dyDescent="0.25">
      <c r="A4016" s="101"/>
      <c r="D4016" s="81" t="s">
        <v>23</v>
      </c>
      <c r="E4016" s="81">
        <f>E4014-E4015</f>
        <v>0</v>
      </c>
      <c r="F4016" s="81"/>
      <c r="G4016" s="82">
        <f>G4014-G4015</f>
        <v>0</v>
      </c>
      <c r="H4016" s="82">
        <f>H4014-H4015</f>
        <v>0</v>
      </c>
      <c r="I4016" s="82" t="e">
        <f>I4014-I4015</f>
        <v>#DIV/0!</v>
      </c>
      <c r="J4016" s="105" t="e">
        <f>J4014-J4015</f>
        <v>#DIV/0!</v>
      </c>
    </row>
    <row r="4017" spans="1:10" ht="12.75" customHeight="1" x14ac:dyDescent="0.25">
      <c r="A4017" s="101"/>
      <c r="D4017" s="81"/>
      <c r="E4017" s="81"/>
      <c r="F4017" s="81"/>
      <c r="G4017" s="82"/>
      <c r="H4017" s="83">
        <f>G4016+H4016</f>
        <v>0</v>
      </c>
      <c r="I4017" s="83"/>
      <c r="J4017" s="103"/>
    </row>
    <row r="4018" spans="1:10" ht="12.75" customHeight="1" x14ac:dyDescent="0.25">
      <c r="A4018" s="101"/>
      <c r="B4018" s="79"/>
      <c r="D4018" s="81"/>
      <c r="E4018" s="81"/>
      <c r="F4018" s="81"/>
      <c r="G4018" s="82"/>
      <c r="H4018" s="83"/>
      <c r="I4018" s="83"/>
      <c r="J4018" s="103"/>
    </row>
    <row r="4019" spans="1:10" ht="12.75" customHeight="1" x14ac:dyDescent="0.25">
      <c r="A4019" s="101">
        <v>16</v>
      </c>
      <c r="B4019" s="84" t="s">
        <v>20</v>
      </c>
      <c r="C4019" s="84" t="s">
        <v>21</v>
      </c>
      <c r="D4019" s="85" t="s">
        <v>22</v>
      </c>
      <c r="E4019" s="85" t="s">
        <v>23</v>
      </c>
      <c r="F4019" s="85"/>
      <c r="G4019" s="86" t="s">
        <v>24</v>
      </c>
      <c r="H4019" s="87" t="s">
        <v>25</v>
      </c>
      <c r="I4019" s="87" t="s">
        <v>26</v>
      </c>
      <c r="J4019" s="102"/>
    </row>
    <row r="4020" spans="1:10" ht="12.75" customHeight="1" x14ac:dyDescent="0.25">
      <c r="A4020" s="101"/>
      <c r="B4020" s="80">
        <f>Invoice!B5383</f>
        <v>0</v>
      </c>
      <c r="C4020" s="88">
        <f>Invoice!E5383</f>
        <v>0</v>
      </c>
      <c r="D4020" s="89">
        <f>Invoice!H5383</f>
        <v>0</v>
      </c>
      <c r="E4020" s="81">
        <f t="shared" si="220"/>
        <v>0</v>
      </c>
      <c r="F4020" s="81"/>
      <c r="G4020" s="82">
        <f t="shared" si="221"/>
        <v>0</v>
      </c>
      <c r="H4020" s="83">
        <f t="shared" si="222"/>
        <v>0</v>
      </c>
      <c r="I4020" s="83" t="e">
        <f t="shared" si="223"/>
        <v>#DIV/0!</v>
      </c>
      <c r="J4020" s="103" t="e">
        <f t="shared" si="224"/>
        <v>#DIV/0!</v>
      </c>
    </row>
    <row r="4021" spans="1:10" ht="12.75" customHeight="1" x14ac:dyDescent="0.25">
      <c r="A4021" s="101"/>
      <c r="D4021" s="81"/>
      <c r="E4021" s="81">
        <f>(E4020*Invoice!I5383)+((E4020-(E4020*Invoice!I5383))*Invoice!J5383)</f>
        <v>0</v>
      </c>
      <c r="F4021" s="81"/>
      <c r="G4021" s="90">
        <f>E4021/1.11</f>
        <v>0</v>
      </c>
      <c r="H4021" s="91">
        <f>G4021*11%</f>
        <v>0</v>
      </c>
      <c r="I4021" s="91" t="e">
        <f>G4021/B4020</f>
        <v>#DIV/0!</v>
      </c>
      <c r="J4021" s="104" t="e">
        <f>H4021/B4020</f>
        <v>#DIV/0!</v>
      </c>
    </row>
    <row r="4022" spans="1:10" ht="12.75" customHeight="1" x14ac:dyDescent="0.25">
      <c r="A4022" s="101"/>
      <c r="D4022" s="81" t="s">
        <v>23</v>
      </c>
      <c r="E4022" s="81">
        <f>E4020-E4021</f>
        <v>0</v>
      </c>
      <c r="F4022" s="81"/>
      <c r="G4022" s="82">
        <f>G4020-G4021</f>
        <v>0</v>
      </c>
      <c r="H4022" s="82">
        <f>H4020-H4021</f>
        <v>0</v>
      </c>
      <c r="I4022" s="82" t="e">
        <f>I4020-I4021</f>
        <v>#DIV/0!</v>
      </c>
      <c r="J4022" s="105" t="e">
        <f>J4020-J4021</f>
        <v>#DIV/0!</v>
      </c>
    </row>
    <row r="4023" spans="1:10" ht="12.75" customHeight="1" x14ac:dyDescent="0.25">
      <c r="A4023" s="101"/>
      <c r="D4023" s="81"/>
      <c r="E4023" s="81"/>
      <c r="F4023" s="81"/>
      <c r="G4023" s="82"/>
      <c r="H4023" s="83">
        <f>G4022+H4022</f>
        <v>0</v>
      </c>
      <c r="I4023" s="83"/>
      <c r="J4023" s="103"/>
    </row>
    <row r="4024" spans="1:10" ht="12.75" customHeight="1" x14ac:dyDescent="0.25">
      <c r="A4024" s="101"/>
      <c r="C4024" s="88"/>
      <c r="D4024" s="89"/>
      <c r="E4024" s="81"/>
      <c r="F4024" s="81"/>
      <c r="G4024" s="82"/>
      <c r="H4024" s="83"/>
      <c r="I4024" s="83"/>
      <c r="J4024" s="103"/>
    </row>
    <row r="4025" spans="1:10" ht="12.75" customHeight="1" x14ac:dyDescent="0.25">
      <c r="A4025" s="106"/>
      <c r="B4025" s="107"/>
      <c r="C4025" s="107"/>
      <c r="D4025" s="107"/>
      <c r="E4025" s="107"/>
      <c r="F4025" s="107"/>
      <c r="G4025" s="108">
        <f>G3932+G3938+G3944+G3950+G3956+G3962+G3968+G3974+G3980+G3986+G3992+G3998+G4004+G4010+G4016+G4022</f>
        <v>0</v>
      </c>
      <c r="H4025" s="108">
        <f>H3932+H3938+H3944+H3950+H3956+H3962+H3968+H3974+H3980+H3986+H3992+H3998+H4004+H4010+H4016+H4022</f>
        <v>0</v>
      </c>
      <c r="I4025" s="107"/>
      <c r="J4025" s="109">
        <f>H3933+H3939+H3945+H3951+H3957+H3963+H3969+H3975+H3981+H3987+H3993+H3999+H4005+H4011+H4017+H4023</f>
        <v>0</v>
      </c>
    </row>
    <row r="4027" spans="1:10" ht="12.75" customHeight="1" x14ac:dyDescent="0.25">
      <c r="A4027" s="94" t="s">
        <v>1</v>
      </c>
      <c r="B4027" s="95">
        <f>Invoice!E5474</f>
        <v>23050049</v>
      </c>
      <c r="C4027" s="96"/>
      <c r="D4027" s="97"/>
      <c r="E4027" s="97"/>
      <c r="F4027" s="97"/>
      <c r="G4027" s="98"/>
      <c r="H4027" s="99"/>
      <c r="I4027" s="99"/>
      <c r="J4027" s="100"/>
    </row>
    <row r="4028" spans="1:10" ht="12.75" customHeight="1" x14ac:dyDescent="0.25">
      <c r="A4028" s="101">
        <v>1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Invoice!B5482</f>
        <v>0</v>
      </c>
      <c r="C4029" s="88">
        <f>Invoice!E5482</f>
        <v>0</v>
      </c>
      <c r="D4029" s="89">
        <f>Invoice!H5482</f>
        <v>0</v>
      </c>
      <c r="E4029" s="81">
        <f>D4029*B4029</f>
        <v>0</v>
      </c>
      <c r="F4029" s="81"/>
      <c r="G4029" s="82">
        <f>E4029/1.11</f>
        <v>0</v>
      </c>
      <c r="H4029" s="83">
        <f>G4029*11%</f>
        <v>0</v>
      </c>
      <c r="I4029" s="83" t="e">
        <f>G4029/B4029</f>
        <v>#DIV/0!</v>
      </c>
      <c r="J4029" s="103" t="e">
        <f>H4029/B4029</f>
        <v>#DIV/0!</v>
      </c>
    </row>
    <row r="4030" spans="1:10" ht="12.75" customHeight="1" x14ac:dyDescent="0.25">
      <c r="A4030" s="101"/>
      <c r="D4030" s="81"/>
      <c r="E4030" s="81">
        <f>(E4029*Invoice!I5482)+((E4029-(E4029*Invoice!I5482))*Invoice!J5482)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2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Invoice!B5483</f>
        <v>0</v>
      </c>
      <c r="C4035" s="88">
        <f>Invoice!E5483</f>
        <v>0</v>
      </c>
      <c r="D4035" s="89">
        <f>Invoice!H5483</f>
        <v>0</v>
      </c>
      <c r="E4035" s="81">
        <f t="shared" ref="E4035:E4119" si="225">D4035*B4035</f>
        <v>0</v>
      </c>
      <c r="F4035" s="81"/>
      <c r="G4035" s="82">
        <f t="shared" ref="G4035:G4119" si="226">E4035/1.11</f>
        <v>0</v>
      </c>
      <c r="H4035" s="83">
        <f t="shared" ref="H4035:H4119" si="227">G4035*11%</f>
        <v>0</v>
      </c>
      <c r="I4035" s="83" t="e">
        <f t="shared" ref="I4035:I4119" si="228">G4035/B4035</f>
        <v>#DIV/0!</v>
      </c>
      <c r="J4035" s="103" t="e">
        <f t="shared" ref="J4035:J4119" si="229">H4035/B4035</f>
        <v>#DIV/0!</v>
      </c>
    </row>
    <row r="4036" spans="1:10" ht="12.75" customHeight="1" x14ac:dyDescent="0.25">
      <c r="A4036" s="101"/>
      <c r="D4036" s="81"/>
      <c r="E4036" s="81">
        <f>(E4035*Invoice!I5483)+((E4035-(E4035*Invoice!I5483))*Invoice!J5483)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3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Invoice!B5484</f>
        <v>0</v>
      </c>
      <c r="C4041" s="88">
        <f>Invoice!E5484</f>
        <v>0</v>
      </c>
      <c r="D4041" s="89">
        <f>Invoice!H5484</f>
        <v>0</v>
      </c>
      <c r="E4041" s="81">
        <f t="shared" si="225"/>
        <v>0</v>
      </c>
      <c r="F4041" s="81"/>
      <c r="G4041" s="82">
        <f t="shared" si="226"/>
        <v>0</v>
      </c>
      <c r="H4041" s="83">
        <f t="shared" si="227"/>
        <v>0</v>
      </c>
      <c r="I4041" s="83" t="e">
        <f t="shared" si="228"/>
        <v>#DIV/0!</v>
      </c>
      <c r="J4041" s="103" t="e">
        <f t="shared" si="229"/>
        <v>#DIV/0!</v>
      </c>
    </row>
    <row r="4042" spans="1:10" ht="12.75" customHeight="1" x14ac:dyDescent="0.25">
      <c r="A4042" s="101"/>
      <c r="D4042" s="81"/>
      <c r="E4042" s="81">
        <f>(E4041*Invoice!I5484)+((E4041-(E4041*Invoice!I5484))*Invoice!J5484)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4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Invoice!B5485</f>
        <v>0</v>
      </c>
      <c r="C4047" s="88">
        <f>Invoice!E5485</f>
        <v>0</v>
      </c>
      <c r="D4047" s="89">
        <f>Invoice!H5485</f>
        <v>0</v>
      </c>
      <c r="E4047" s="81">
        <f t="shared" si="225"/>
        <v>0</v>
      </c>
      <c r="F4047" s="81"/>
      <c r="G4047" s="82">
        <f t="shared" si="226"/>
        <v>0</v>
      </c>
      <c r="H4047" s="83">
        <f t="shared" si="227"/>
        <v>0</v>
      </c>
      <c r="I4047" s="83" t="e">
        <f t="shared" si="228"/>
        <v>#DIV/0!</v>
      </c>
      <c r="J4047" s="103" t="e">
        <f t="shared" si="229"/>
        <v>#DIV/0!</v>
      </c>
    </row>
    <row r="4048" spans="1:10" ht="12.75" customHeight="1" x14ac:dyDescent="0.25">
      <c r="A4048" s="101"/>
      <c r="D4048" s="81"/>
      <c r="E4048" s="81">
        <f>(E4047*Invoice!I5485)+((E4047-(E4047*Invoice!I5485))*Invoice!J5485)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5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Invoice!B5486</f>
        <v>0</v>
      </c>
      <c r="C4053" s="88">
        <f>Invoice!E5486</f>
        <v>0</v>
      </c>
      <c r="D4053" s="89">
        <f>Invoice!H5486</f>
        <v>0</v>
      </c>
      <c r="E4053" s="81">
        <f t="shared" si="225"/>
        <v>0</v>
      </c>
      <c r="F4053" s="81"/>
      <c r="G4053" s="82">
        <f t="shared" si="226"/>
        <v>0</v>
      </c>
      <c r="H4053" s="83">
        <f t="shared" si="227"/>
        <v>0</v>
      </c>
      <c r="I4053" s="83" t="e">
        <f t="shared" si="228"/>
        <v>#DIV/0!</v>
      </c>
      <c r="J4053" s="103" t="e">
        <f t="shared" si="229"/>
        <v>#DIV/0!</v>
      </c>
    </row>
    <row r="4054" spans="1:10" ht="12.75" customHeight="1" x14ac:dyDescent="0.25">
      <c r="A4054" s="101"/>
      <c r="D4054" s="81"/>
      <c r="E4054" s="81">
        <f>(E4053*Invoice!I5486)+((E4053-(E4053*Invoice!I5486))*Invoice!J5486)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B4057" s="79"/>
      <c r="D4057" s="81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1">
        <v>6</v>
      </c>
      <c r="B4058" s="84" t="s">
        <v>20</v>
      </c>
      <c r="C4058" s="84" t="s">
        <v>21</v>
      </c>
      <c r="D4058" s="85" t="s">
        <v>22</v>
      </c>
      <c r="E4058" s="85" t="s">
        <v>23</v>
      </c>
      <c r="F4058" s="85"/>
      <c r="G4058" s="86" t="s">
        <v>24</v>
      </c>
      <c r="H4058" s="87" t="s">
        <v>25</v>
      </c>
      <c r="I4058" s="87" t="s">
        <v>26</v>
      </c>
      <c r="J4058" s="102"/>
    </row>
    <row r="4059" spans="1:10" ht="12.75" customHeight="1" x14ac:dyDescent="0.25">
      <c r="A4059" s="101"/>
      <c r="B4059" s="80">
        <f>Invoice!B5487</f>
        <v>0</v>
      </c>
      <c r="C4059" s="88">
        <f>Invoice!E5487</f>
        <v>0</v>
      </c>
      <c r="D4059" s="89">
        <f>Invoice!H5487</f>
        <v>0</v>
      </c>
      <c r="E4059" s="81">
        <f t="shared" si="225"/>
        <v>0</v>
      </c>
      <c r="F4059" s="81"/>
      <c r="G4059" s="82">
        <f t="shared" si="226"/>
        <v>0</v>
      </c>
      <c r="H4059" s="83">
        <f t="shared" si="227"/>
        <v>0</v>
      </c>
      <c r="I4059" s="83" t="e">
        <f t="shared" si="228"/>
        <v>#DIV/0!</v>
      </c>
      <c r="J4059" s="103" t="e">
        <f t="shared" si="229"/>
        <v>#DIV/0!</v>
      </c>
    </row>
    <row r="4060" spans="1:10" ht="12.75" customHeight="1" x14ac:dyDescent="0.25">
      <c r="A4060" s="101"/>
      <c r="D4060" s="81"/>
      <c r="E4060" s="81">
        <f>(E4059*Invoice!I5487)+((E4059-(E4059*Invoice!I5487))*Invoice!J5487)</f>
        <v>0</v>
      </c>
      <c r="F4060" s="81"/>
      <c r="G4060" s="90">
        <f>E4060/1.11</f>
        <v>0</v>
      </c>
      <c r="H4060" s="91">
        <f>G4060*11%</f>
        <v>0</v>
      </c>
      <c r="I4060" s="91" t="e">
        <f>G4060/B4059</f>
        <v>#DIV/0!</v>
      </c>
      <c r="J4060" s="104" t="e">
        <f>H4060/B4059</f>
        <v>#DIV/0!</v>
      </c>
    </row>
    <row r="4061" spans="1:10" ht="12.75" customHeight="1" x14ac:dyDescent="0.25">
      <c r="A4061" s="101"/>
      <c r="D4061" s="81" t="s">
        <v>23</v>
      </c>
      <c r="E4061" s="81">
        <f>E4059-E4060</f>
        <v>0</v>
      </c>
      <c r="F4061" s="81"/>
      <c r="G4061" s="82">
        <f>G4059-G4060</f>
        <v>0</v>
      </c>
      <c r="H4061" s="82">
        <f>H4059-H4060</f>
        <v>0</v>
      </c>
      <c r="I4061" s="82" t="e">
        <f>I4059-I4060</f>
        <v>#DIV/0!</v>
      </c>
      <c r="J4061" s="105" t="e">
        <f>J4059-J4060</f>
        <v>#DIV/0!</v>
      </c>
    </row>
    <row r="4062" spans="1:10" ht="12.75" customHeight="1" x14ac:dyDescent="0.25">
      <c r="A4062" s="101"/>
      <c r="D4062" s="81"/>
      <c r="E4062" s="81"/>
      <c r="F4062" s="81"/>
      <c r="G4062" s="82"/>
      <c r="H4062" s="83">
        <f>G4061+H4061</f>
        <v>0</v>
      </c>
      <c r="I4062" s="83"/>
      <c r="J4062" s="103"/>
    </row>
    <row r="4063" spans="1:10" ht="12.75" customHeight="1" x14ac:dyDescent="0.25">
      <c r="A4063" s="101"/>
      <c r="B4063" s="79"/>
      <c r="D4063" s="81"/>
      <c r="E4063" s="81"/>
      <c r="F4063" s="81"/>
      <c r="G4063" s="82"/>
      <c r="H4063" s="83"/>
      <c r="I4063" s="83"/>
      <c r="J4063" s="103"/>
    </row>
    <row r="4064" spans="1:10" ht="12.75" customHeight="1" x14ac:dyDescent="0.25">
      <c r="A4064" s="101">
        <v>7</v>
      </c>
      <c r="B4064" s="84" t="s">
        <v>20</v>
      </c>
      <c r="C4064" s="84" t="s">
        <v>21</v>
      </c>
      <c r="D4064" s="85" t="s">
        <v>22</v>
      </c>
      <c r="E4064" s="85" t="s">
        <v>23</v>
      </c>
      <c r="F4064" s="85"/>
      <c r="G4064" s="86" t="s">
        <v>24</v>
      </c>
      <c r="H4064" s="87" t="s">
        <v>25</v>
      </c>
      <c r="I4064" s="87" t="s">
        <v>26</v>
      </c>
      <c r="J4064" s="102"/>
    </row>
    <row r="4065" spans="1:10" ht="12.75" customHeight="1" x14ac:dyDescent="0.25">
      <c r="A4065" s="101"/>
      <c r="B4065" s="80">
        <f>Invoice!B5488</f>
        <v>0</v>
      </c>
      <c r="C4065" s="88">
        <f>Invoice!E5488</f>
        <v>0</v>
      </c>
      <c r="D4065" s="89">
        <f>Invoice!H5488</f>
        <v>0</v>
      </c>
      <c r="E4065" s="81">
        <f t="shared" si="225"/>
        <v>0</v>
      </c>
      <c r="F4065" s="81"/>
      <c r="G4065" s="82">
        <f t="shared" si="226"/>
        <v>0</v>
      </c>
      <c r="H4065" s="83">
        <f t="shared" si="227"/>
        <v>0</v>
      </c>
      <c r="I4065" s="83" t="e">
        <f t="shared" si="228"/>
        <v>#DIV/0!</v>
      </c>
      <c r="J4065" s="103" t="e">
        <f t="shared" si="229"/>
        <v>#DIV/0!</v>
      </c>
    </row>
    <row r="4066" spans="1:10" ht="12.75" customHeight="1" x14ac:dyDescent="0.25">
      <c r="A4066" s="101"/>
      <c r="D4066" s="81"/>
      <c r="E4066" s="81">
        <f>(E4065*Invoice!I5488)+((E4065-(E4065*Invoice!I5488))*Invoice!J5488)</f>
        <v>0</v>
      </c>
      <c r="F4066" s="81"/>
      <c r="G4066" s="90">
        <f>E4066/1.11</f>
        <v>0</v>
      </c>
      <c r="H4066" s="91">
        <f>G4066*11%</f>
        <v>0</v>
      </c>
      <c r="I4066" s="91" t="e">
        <f>G4066/B4065</f>
        <v>#DIV/0!</v>
      </c>
      <c r="J4066" s="104" t="e">
        <f>H4066/B4065</f>
        <v>#DIV/0!</v>
      </c>
    </row>
    <row r="4067" spans="1:10" ht="12.75" customHeight="1" x14ac:dyDescent="0.25">
      <c r="A4067" s="101"/>
      <c r="D4067" s="81" t="s">
        <v>23</v>
      </c>
      <c r="E4067" s="81">
        <f>E4065-E4066</f>
        <v>0</v>
      </c>
      <c r="F4067" s="81"/>
      <c r="G4067" s="82">
        <f>G4065-G4066</f>
        <v>0</v>
      </c>
      <c r="H4067" s="82">
        <f>H4065-H4066</f>
        <v>0</v>
      </c>
      <c r="I4067" s="82" t="e">
        <f>I4065-I4066</f>
        <v>#DIV/0!</v>
      </c>
      <c r="J4067" s="105" t="e">
        <f>J4065-J4066</f>
        <v>#DIV/0!</v>
      </c>
    </row>
    <row r="4068" spans="1:10" ht="12.75" customHeight="1" x14ac:dyDescent="0.25">
      <c r="A4068" s="101"/>
      <c r="D4068" s="81"/>
      <c r="E4068" s="81"/>
      <c r="F4068" s="81"/>
      <c r="G4068" s="82"/>
      <c r="H4068" s="83">
        <f>G4067+H4067</f>
        <v>0</v>
      </c>
      <c r="I4068" s="83"/>
      <c r="J4068" s="103"/>
    </row>
    <row r="4069" spans="1:10" ht="12.75" customHeight="1" x14ac:dyDescent="0.25">
      <c r="A4069" s="101"/>
      <c r="B4069" s="79"/>
      <c r="D4069" s="81"/>
      <c r="E4069" s="81"/>
      <c r="F4069" s="81"/>
      <c r="G4069" s="82"/>
      <c r="H4069" s="83"/>
      <c r="I4069" s="83"/>
      <c r="J4069" s="103"/>
    </row>
    <row r="4070" spans="1:10" ht="12.75" customHeight="1" x14ac:dyDescent="0.25">
      <c r="A4070" s="101">
        <v>8</v>
      </c>
      <c r="B4070" s="84" t="s">
        <v>20</v>
      </c>
      <c r="C4070" s="84" t="s">
        <v>21</v>
      </c>
      <c r="D4070" s="85" t="s">
        <v>22</v>
      </c>
      <c r="E4070" s="85" t="s">
        <v>23</v>
      </c>
      <c r="F4070" s="85"/>
      <c r="G4070" s="86" t="s">
        <v>24</v>
      </c>
      <c r="H4070" s="87" t="s">
        <v>25</v>
      </c>
      <c r="I4070" s="87" t="s">
        <v>26</v>
      </c>
      <c r="J4070" s="102"/>
    </row>
    <row r="4071" spans="1:10" ht="12.75" customHeight="1" x14ac:dyDescent="0.25">
      <c r="A4071" s="101"/>
      <c r="B4071" s="80">
        <f>Invoice!B5489</f>
        <v>0</v>
      </c>
      <c r="C4071" s="88">
        <f>Invoice!E5489</f>
        <v>0</v>
      </c>
      <c r="D4071" s="89">
        <f>Invoice!H5489</f>
        <v>0</v>
      </c>
      <c r="E4071" s="81">
        <f t="shared" si="225"/>
        <v>0</v>
      </c>
      <c r="F4071" s="81"/>
      <c r="G4071" s="82">
        <f t="shared" si="226"/>
        <v>0</v>
      </c>
      <c r="H4071" s="83">
        <f t="shared" si="227"/>
        <v>0</v>
      </c>
      <c r="I4071" s="83" t="e">
        <f t="shared" si="228"/>
        <v>#DIV/0!</v>
      </c>
      <c r="J4071" s="103" t="e">
        <f t="shared" si="229"/>
        <v>#DIV/0!</v>
      </c>
    </row>
    <row r="4072" spans="1:10" ht="12.75" customHeight="1" x14ac:dyDescent="0.25">
      <c r="A4072" s="101"/>
      <c r="D4072" s="81"/>
      <c r="E4072" s="81">
        <f>(E4071*Invoice!I5489)+((E4071-(E4071*Invoice!I5489))*Invoice!J5489)</f>
        <v>0</v>
      </c>
      <c r="F4072" s="81"/>
      <c r="G4072" s="90">
        <f>E4072/1.11</f>
        <v>0</v>
      </c>
      <c r="H4072" s="91">
        <f>G4072*11%</f>
        <v>0</v>
      </c>
      <c r="I4072" s="91" t="e">
        <f>G4072/B4071</f>
        <v>#DIV/0!</v>
      </c>
      <c r="J4072" s="104" t="e">
        <f>H4072/B4071</f>
        <v>#DIV/0!</v>
      </c>
    </row>
    <row r="4073" spans="1:10" ht="12.75" customHeight="1" x14ac:dyDescent="0.25">
      <c r="A4073" s="101"/>
      <c r="D4073" s="81" t="s">
        <v>23</v>
      </c>
      <c r="E4073" s="81">
        <f>E4071-E4072</f>
        <v>0</v>
      </c>
      <c r="F4073" s="81"/>
      <c r="G4073" s="82">
        <f>G4071-G4072</f>
        <v>0</v>
      </c>
      <c r="H4073" s="82">
        <f>H4071-H4072</f>
        <v>0</v>
      </c>
      <c r="I4073" s="82" t="e">
        <f>I4071-I4072</f>
        <v>#DIV/0!</v>
      </c>
      <c r="J4073" s="105" t="e">
        <f>J4071-J4072</f>
        <v>#DIV/0!</v>
      </c>
    </row>
    <row r="4074" spans="1:10" ht="12.75" customHeight="1" x14ac:dyDescent="0.25">
      <c r="A4074" s="101"/>
      <c r="D4074" s="81"/>
      <c r="E4074" s="81"/>
      <c r="F4074" s="81"/>
      <c r="G4074" s="82"/>
      <c r="H4074" s="83">
        <f>G4073+H4073</f>
        <v>0</v>
      </c>
      <c r="I4074" s="83"/>
      <c r="J4074" s="103"/>
    </row>
    <row r="4075" spans="1:10" ht="12.75" customHeight="1" x14ac:dyDescent="0.25">
      <c r="A4075" s="101"/>
      <c r="B4075" s="79"/>
      <c r="D4075" s="81"/>
      <c r="E4075" s="81"/>
      <c r="F4075" s="81"/>
      <c r="G4075" s="82"/>
      <c r="H4075" s="83"/>
      <c r="I4075" s="83"/>
      <c r="J4075" s="103"/>
    </row>
    <row r="4076" spans="1:10" ht="12.75" customHeight="1" x14ac:dyDescent="0.25">
      <c r="A4076" s="101">
        <v>9</v>
      </c>
      <c r="B4076" s="84" t="s">
        <v>20</v>
      </c>
      <c r="C4076" s="84" t="s">
        <v>21</v>
      </c>
      <c r="D4076" s="85" t="s">
        <v>22</v>
      </c>
      <c r="E4076" s="85" t="s">
        <v>23</v>
      </c>
      <c r="F4076" s="85"/>
      <c r="G4076" s="86" t="s">
        <v>24</v>
      </c>
      <c r="H4076" s="87" t="s">
        <v>25</v>
      </c>
      <c r="I4076" s="87" t="s">
        <v>26</v>
      </c>
      <c r="J4076" s="102"/>
    </row>
    <row r="4077" spans="1:10" ht="12.75" customHeight="1" x14ac:dyDescent="0.25">
      <c r="A4077" s="101"/>
      <c r="B4077" s="80">
        <f>Invoice!B5490</f>
        <v>0</v>
      </c>
      <c r="C4077" s="88">
        <f>Invoice!E5490</f>
        <v>0</v>
      </c>
      <c r="D4077" s="89">
        <f>Invoice!H5490</f>
        <v>0</v>
      </c>
      <c r="E4077" s="81">
        <f t="shared" si="225"/>
        <v>0</v>
      </c>
      <c r="F4077" s="81"/>
      <c r="G4077" s="82">
        <f t="shared" si="226"/>
        <v>0</v>
      </c>
      <c r="H4077" s="83">
        <f t="shared" si="227"/>
        <v>0</v>
      </c>
      <c r="I4077" s="83" t="e">
        <f t="shared" si="228"/>
        <v>#DIV/0!</v>
      </c>
      <c r="J4077" s="103" t="e">
        <f t="shared" si="229"/>
        <v>#DIV/0!</v>
      </c>
    </row>
    <row r="4078" spans="1:10" ht="12.75" customHeight="1" x14ac:dyDescent="0.25">
      <c r="A4078" s="101"/>
      <c r="D4078" s="81"/>
      <c r="E4078" s="81">
        <f>(E4077*Invoice!I5490)+((E4077-(E4077*Invoice!I5490))*Invoice!J5490)</f>
        <v>0</v>
      </c>
      <c r="F4078" s="81"/>
      <c r="G4078" s="90">
        <f>E4078/1.11</f>
        <v>0</v>
      </c>
      <c r="H4078" s="91">
        <f>G4078*11%</f>
        <v>0</v>
      </c>
      <c r="I4078" s="91" t="e">
        <f>G4078/B4077</f>
        <v>#DIV/0!</v>
      </c>
      <c r="J4078" s="104" t="e">
        <f>H4078/B4077</f>
        <v>#DIV/0!</v>
      </c>
    </row>
    <row r="4079" spans="1:10" ht="12.75" customHeight="1" x14ac:dyDescent="0.25">
      <c r="A4079" s="101"/>
      <c r="D4079" s="81" t="s">
        <v>23</v>
      </c>
      <c r="E4079" s="81">
        <f>E4077-E4078</f>
        <v>0</v>
      </c>
      <c r="F4079" s="81"/>
      <c r="G4079" s="82">
        <f>G4077-G4078</f>
        <v>0</v>
      </c>
      <c r="H4079" s="82">
        <f>H4077-H4078</f>
        <v>0</v>
      </c>
      <c r="I4079" s="82" t="e">
        <f>I4077-I4078</f>
        <v>#DIV/0!</v>
      </c>
      <c r="J4079" s="105" t="e">
        <f>J4077-J4078</f>
        <v>#DIV/0!</v>
      </c>
    </row>
    <row r="4080" spans="1:10" ht="12.75" customHeight="1" x14ac:dyDescent="0.25">
      <c r="A4080" s="101"/>
      <c r="D4080" s="81"/>
      <c r="E4080" s="81"/>
      <c r="F4080" s="81"/>
      <c r="G4080" s="82"/>
      <c r="H4080" s="83">
        <f>G4079+H4079</f>
        <v>0</v>
      </c>
      <c r="I4080" s="83"/>
      <c r="J4080" s="103"/>
    </row>
    <row r="4081" spans="1:10" ht="12.75" customHeight="1" x14ac:dyDescent="0.25">
      <c r="A4081" s="101"/>
      <c r="B4081" s="79"/>
      <c r="D4081" s="81"/>
      <c r="E4081" s="81"/>
      <c r="F4081" s="81"/>
      <c r="G4081" s="82"/>
      <c r="H4081" s="83"/>
      <c r="I4081" s="83"/>
      <c r="J4081" s="103"/>
    </row>
    <row r="4082" spans="1:10" ht="12.75" customHeight="1" x14ac:dyDescent="0.25">
      <c r="A4082" s="101">
        <v>10</v>
      </c>
      <c r="B4082" s="84" t="s">
        <v>20</v>
      </c>
      <c r="C4082" s="84" t="s">
        <v>21</v>
      </c>
      <c r="D4082" s="85" t="s">
        <v>22</v>
      </c>
      <c r="E4082" s="85" t="s">
        <v>23</v>
      </c>
      <c r="F4082" s="85"/>
      <c r="G4082" s="86" t="s">
        <v>24</v>
      </c>
      <c r="H4082" s="87" t="s">
        <v>25</v>
      </c>
      <c r="I4082" s="87" t="s">
        <v>26</v>
      </c>
      <c r="J4082" s="102"/>
    </row>
    <row r="4083" spans="1:10" ht="12.75" customHeight="1" x14ac:dyDescent="0.25">
      <c r="A4083" s="101"/>
      <c r="B4083" s="80">
        <f>Invoice!B5491</f>
        <v>0</v>
      </c>
      <c r="C4083" s="88">
        <f>Invoice!E5491</f>
        <v>0</v>
      </c>
      <c r="D4083" s="89">
        <f>Invoice!H5491</f>
        <v>0</v>
      </c>
      <c r="E4083" s="81">
        <f t="shared" si="225"/>
        <v>0</v>
      </c>
      <c r="F4083" s="81"/>
      <c r="G4083" s="82">
        <f t="shared" si="226"/>
        <v>0</v>
      </c>
      <c r="H4083" s="83">
        <f t="shared" si="227"/>
        <v>0</v>
      </c>
      <c r="I4083" s="83" t="e">
        <f t="shared" si="228"/>
        <v>#DIV/0!</v>
      </c>
      <c r="J4083" s="103" t="e">
        <f t="shared" si="229"/>
        <v>#DIV/0!</v>
      </c>
    </row>
    <row r="4084" spans="1:10" ht="12.75" customHeight="1" x14ac:dyDescent="0.25">
      <c r="A4084" s="101"/>
      <c r="D4084" s="81"/>
      <c r="E4084" s="81">
        <f>(E4083*Invoice!I5491)+((E4083-(E4083*Invoice!I5491))*Invoice!J5491)</f>
        <v>0</v>
      </c>
      <c r="F4084" s="81"/>
      <c r="G4084" s="90">
        <f>E4084/1.11</f>
        <v>0</v>
      </c>
      <c r="H4084" s="91">
        <f>G4084*11%</f>
        <v>0</v>
      </c>
      <c r="I4084" s="91" t="e">
        <f>G4084/B4083</f>
        <v>#DIV/0!</v>
      </c>
      <c r="J4084" s="104" t="e">
        <f>H4084/B4083</f>
        <v>#DIV/0!</v>
      </c>
    </row>
    <row r="4085" spans="1:10" ht="12.75" customHeight="1" x14ac:dyDescent="0.25">
      <c r="A4085" s="101"/>
      <c r="D4085" s="81" t="s">
        <v>23</v>
      </c>
      <c r="E4085" s="81">
        <f>E4083-E4084</f>
        <v>0</v>
      </c>
      <c r="F4085" s="81"/>
      <c r="G4085" s="82">
        <f>G4083-G4084</f>
        <v>0</v>
      </c>
      <c r="H4085" s="82">
        <f>H4083-H4084</f>
        <v>0</v>
      </c>
      <c r="I4085" s="82" t="e">
        <f>I4083-I4084</f>
        <v>#DIV/0!</v>
      </c>
      <c r="J4085" s="105" t="e">
        <f>J4083-J4084</f>
        <v>#DIV/0!</v>
      </c>
    </row>
    <row r="4086" spans="1:10" ht="12.75" customHeight="1" x14ac:dyDescent="0.25">
      <c r="A4086" s="101"/>
      <c r="D4086" s="81"/>
      <c r="E4086" s="81"/>
      <c r="F4086" s="81"/>
      <c r="G4086" s="82"/>
      <c r="H4086" s="83">
        <f>G4085+H4085</f>
        <v>0</v>
      </c>
      <c r="I4086" s="83"/>
      <c r="J4086" s="103"/>
    </row>
    <row r="4087" spans="1:10" ht="12.75" customHeight="1" x14ac:dyDescent="0.25">
      <c r="A4087" s="101"/>
      <c r="B4087" s="79"/>
      <c r="D4087" s="81"/>
      <c r="E4087" s="81"/>
      <c r="F4087" s="81"/>
      <c r="G4087" s="82"/>
      <c r="H4087" s="83"/>
      <c r="I4087" s="83"/>
      <c r="J4087" s="103"/>
    </row>
    <row r="4088" spans="1:10" ht="12.75" customHeight="1" x14ac:dyDescent="0.25">
      <c r="A4088" s="101">
        <v>11</v>
      </c>
      <c r="B4088" s="84" t="s">
        <v>20</v>
      </c>
      <c r="C4088" s="84" t="s">
        <v>21</v>
      </c>
      <c r="D4088" s="85" t="s">
        <v>22</v>
      </c>
      <c r="E4088" s="85" t="s">
        <v>23</v>
      </c>
      <c r="F4088" s="85"/>
      <c r="G4088" s="86" t="s">
        <v>24</v>
      </c>
      <c r="H4088" s="87" t="s">
        <v>25</v>
      </c>
      <c r="I4088" s="87" t="s">
        <v>26</v>
      </c>
      <c r="J4088" s="102"/>
    </row>
    <row r="4089" spans="1:10" ht="12.75" customHeight="1" x14ac:dyDescent="0.25">
      <c r="A4089" s="101"/>
      <c r="B4089" s="80">
        <f>Invoice!B5492</f>
        <v>0</v>
      </c>
      <c r="C4089" s="88">
        <f>Invoice!E5492</f>
        <v>0</v>
      </c>
      <c r="D4089" s="89">
        <f>Invoice!H5492</f>
        <v>0</v>
      </c>
      <c r="E4089" s="81">
        <f t="shared" si="225"/>
        <v>0</v>
      </c>
      <c r="F4089" s="81"/>
      <c r="G4089" s="82">
        <f t="shared" si="226"/>
        <v>0</v>
      </c>
      <c r="H4089" s="83">
        <f t="shared" si="227"/>
        <v>0</v>
      </c>
      <c r="I4089" s="83" t="e">
        <f t="shared" si="228"/>
        <v>#DIV/0!</v>
      </c>
      <c r="J4089" s="103" t="e">
        <f t="shared" si="229"/>
        <v>#DIV/0!</v>
      </c>
    </row>
    <row r="4090" spans="1:10" ht="12.75" customHeight="1" x14ac:dyDescent="0.25">
      <c r="A4090" s="101"/>
      <c r="D4090" s="81"/>
      <c r="E4090" s="81">
        <f>(E4089*Invoice!I5492)+((E4089-(E4089*Invoice!I5492))*Invoice!J5492)</f>
        <v>0</v>
      </c>
      <c r="F4090" s="81"/>
      <c r="G4090" s="90">
        <f>E4090/1.11</f>
        <v>0</v>
      </c>
      <c r="H4090" s="91">
        <f>G4090*11%</f>
        <v>0</v>
      </c>
      <c r="I4090" s="91" t="e">
        <f>G4090/B4089</f>
        <v>#DIV/0!</v>
      </c>
      <c r="J4090" s="104" t="e">
        <f>H4090/B4089</f>
        <v>#DIV/0!</v>
      </c>
    </row>
    <row r="4091" spans="1:10" ht="12.75" customHeight="1" x14ac:dyDescent="0.25">
      <c r="A4091" s="101"/>
      <c r="D4091" s="81" t="s">
        <v>23</v>
      </c>
      <c r="E4091" s="81">
        <f>E4089-E4090</f>
        <v>0</v>
      </c>
      <c r="F4091" s="81"/>
      <c r="G4091" s="82">
        <f>G4089-G4090</f>
        <v>0</v>
      </c>
      <c r="H4091" s="82">
        <f>H4089-H4090</f>
        <v>0</v>
      </c>
      <c r="I4091" s="82" t="e">
        <f>I4089-I4090</f>
        <v>#DIV/0!</v>
      </c>
      <c r="J4091" s="105" t="e">
        <f>J4089-J4090</f>
        <v>#DIV/0!</v>
      </c>
    </row>
    <row r="4092" spans="1:10" ht="12.75" customHeight="1" x14ac:dyDescent="0.25">
      <c r="A4092" s="101"/>
      <c r="D4092" s="81"/>
      <c r="E4092" s="81"/>
      <c r="F4092" s="81"/>
      <c r="G4092" s="82"/>
      <c r="H4092" s="83">
        <f>G4091+H4091</f>
        <v>0</v>
      </c>
      <c r="I4092" s="83"/>
      <c r="J4092" s="103"/>
    </row>
    <row r="4093" spans="1:10" ht="12.75" customHeight="1" x14ac:dyDescent="0.25">
      <c r="A4093" s="101"/>
      <c r="B4093" s="79"/>
      <c r="D4093" s="81"/>
      <c r="E4093" s="81"/>
      <c r="F4093" s="81"/>
      <c r="G4093" s="82"/>
      <c r="H4093" s="83"/>
      <c r="I4093" s="83"/>
      <c r="J4093" s="103"/>
    </row>
    <row r="4094" spans="1:10" ht="12.75" customHeight="1" x14ac:dyDescent="0.25">
      <c r="A4094" s="101">
        <v>12</v>
      </c>
      <c r="B4094" s="84" t="s">
        <v>20</v>
      </c>
      <c r="C4094" s="84" t="s">
        <v>21</v>
      </c>
      <c r="D4094" s="85" t="s">
        <v>22</v>
      </c>
      <c r="E4094" s="85" t="s">
        <v>23</v>
      </c>
      <c r="F4094" s="85"/>
      <c r="G4094" s="86" t="s">
        <v>24</v>
      </c>
      <c r="H4094" s="87" t="s">
        <v>25</v>
      </c>
      <c r="I4094" s="87" t="s">
        <v>26</v>
      </c>
      <c r="J4094" s="102"/>
    </row>
    <row r="4095" spans="1:10" ht="12.75" customHeight="1" x14ac:dyDescent="0.25">
      <c r="A4095" s="101"/>
      <c r="B4095" s="80">
        <f>Invoice!B5493</f>
        <v>0</v>
      </c>
      <c r="C4095" s="88">
        <f>Invoice!E5493</f>
        <v>0</v>
      </c>
      <c r="D4095" s="89">
        <f>Invoice!H5493</f>
        <v>0</v>
      </c>
      <c r="E4095" s="81">
        <f t="shared" si="225"/>
        <v>0</v>
      </c>
      <c r="F4095" s="81"/>
      <c r="G4095" s="82">
        <f t="shared" si="226"/>
        <v>0</v>
      </c>
      <c r="H4095" s="83">
        <f t="shared" si="227"/>
        <v>0</v>
      </c>
      <c r="I4095" s="83" t="e">
        <f t="shared" si="228"/>
        <v>#DIV/0!</v>
      </c>
      <c r="J4095" s="103" t="e">
        <f t="shared" si="229"/>
        <v>#DIV/0!</v>
      </c>
    </row>
    <row r="4096" spans="1:10" ht="12.75" customHeight="1" x14ac:dyDescent="0.25">
      <c r="A4096" s="101"/>
      <c r="D4096" s="81"/>
      <c r="E4096" s="81">
        <f>(E4095*Invoice!I5493)+((E4095-(E4095*Invoice!I5493))*Invoice!J5493)</f>
        <v>0</v>
      </c>
      <c r="F4096" s="81"/>
      <c r="G4096" s="90">
        <f>E4096/1.11</f>
        <v>0</v>
      </c>
      <c r="H4096" s="91">
        <f>G4096*11%</f>
        <v>0</v>
      </c>
      <c r="I4096" s="91" t="e">
        <f>G4096/B4095</f>
        <v>#DIV/0!</v>
      </c>
      <c r="J4096" s="104" t="e">
        <f>H4096/B4095</f>
        <v>#DIV/0!</v>
      </c>
    </row>
    <row r="4097" spans="1:10" ht="12.75" customHeight="1" x14ac:dyDescent="0.25">
      <c r="A4097" s="101"/>
      <c r="D4097" s="81" t="s">
        <v>23</v>
      </c>
      <c r="E4097" s="81">
        <f>E4095-E4096</f>
        <v>0</v>
      </c>
      <c r="F4097" s="81"/>
      <c r="G4097" s="82">
        <f>G4095-G4096</f>
        <v>0</v>
      </c>
      <c r="H4097" s="82">
        <f>H4095-H4096</f>
        <v>0</v>
      </c>
      <c r="I4097" s="82" t="e">
        <f>I4095-I4096</f>
        <v>#DIV/0!</v>
      </c>
      <c r="J4097" s="105" t="e">
        <f>J4095-J4096</f>
        <v>#DIV/0!</v>
      </c>
    </row>
    <row r="4098" spans="1:10" ht="12.75" customHeight="1" x14ac:dyDescent="0.25">
      <c r="A4098" s="101"/>
      <c r="D4098" s="81"/>
      <c r="E4098" s="81"/>
      <c r="F4098" s="81"/>
      <c r="G4098" s="82"/>
      <c r="H4098" s="83">
        <f>G4097+H4097</f>
        <v>0</v>
      </c>
      <c r="I4098" s="83"/>
      <c r="J4098" s="103"/>
    </row>
    <row r="4099" spans="1:10" ht="12.75" customHeight="1" x14ac:dyDescent="0.25">
      <c r="A4099" s="101"/>
      <c r="B4099" s="79"/>
      <c r="D4099" s="81"/>
      <c r="E4099" s="81"/>
      <c r="F4099" s="81"/>
      <c r="G4099" s="82"/>
      <c r="H4099" s="83"/>
      <c r="I4099" s="83"/>
      <c r="J4099" s="103"/>
    </row>
    <row r="4100" spans="1:10" ht="12.75" customHeight="1" x14ac:dyDescent="0.25">
      <c r="A4100" s="101">
        <v>13</v>
      </c>
      <c r="B4100" s="84" t="s">
        <v>20</v>
      </c>
      <c r="C4100" s="84" t="s">
        <v>21</v>
      </c>
      <c r="D4100" s="85" t="s">
        <v>22</v>
      </c>
      <c r="E4100" s="85" t="s">
        <v>23</v>
      </c>
      <c r="F4100" s="85"/>
      <c r="G4100" s="86" t="s">
        <v>24</v>
      </c>
      <c r="H4100" s="87" t="s">
        <v>25</v>
      </c>
      <c r="I4100" s="87" t="s">
        <v>26</v>
      </c>
      <c r="J4100" s="102"/>
    </row>
    <row r="4101" spans="1:10" ht="12.75" customHeight="1" x14ac:dyDescent="0.25">
      <c r="A4101" s="101"/>
      <c r="B4101" s="80">
        <f>Invoice!B5494</f>
        <v>0</v>
      </c>
      <c r="C4101" s="88">
        <f>Invoice!E5494</f>
        <v>0</v>
      </c>
      <c r="D4101" s="89">
        <f>Invoice!H5494</f>
        <v>0</v>
      </c>
      <c r="E4101" s="81">
        <f t="shared" si="225"/>
        <v>0</v>
      </c>
      <c r="F4101" s="81"/>
      <c r="G4101" s="82">
        <f t="shared" si="226"/>
        <v>0</v>
      </c>
      <c r="H4101" s="83">
        <f t="shared" si="227"/>
        <v>0</v>
      </c>
      <c r="I4101" s="83" t="e">
        <f t="shared" si="228"/>
        <v>#DIV/0!</v>
      </c>
      <c r="J4101" s="103" t="e">
        <f t="shared" si="229"/>
        <v>#DIV/0!</v>
      </c>
    </row>
    <row r="4102" spans="1:10" ht="12.75" customHeight="1" x14ac:dyDescent="0.25">
      <c r="A4102" s="101"/>
      <c r="D4102" s="81"/>
      <c r="E4102" s="81">
        <f>(E4101*Invoice!I5494)+((E4101-(E4101*Invoice!I5494))*Invoice!J5494)</f>
        <v>0</v>
      </c>
      <c r="F4102" s="81"/>
      <c r="G4102" s="90">
        <f>E4102/1.11</f>
        <v>0</v>
      </c>
      <c r="H4102" s="91">
        <f>G4102*11%</f>
        <v>0</v>
      </c>
      <c r="I4102" s="91" t="e">
        <f>G4102/B4101</f>
        <v>#DIV/0!</v>
      </c>
      <c r="J4102" s="104" t="e">
        <f>H4102/B4101</f>
        <v>#DIV/0!</v>
      </c>
    </row>
    <row r="4103" spans="1:10" ht="12.75" customHeight="1" x14ac:dyDescent="0.25">
      <c r="A4103" s="101"/>
      <c r="D4103" s="81" t="s">
        <v>23</v>
      </c>
      <c r="E4103" s="81">
        <f>E4101-E4102</f>
        <v>0</v>
      </c>
      <c r="F4103" s="81"/>
      <c r="G4103" s="82">
        <f>G4101-G4102</f>
        <v>0</v>
      </c>
      <c r="H4103" s="82">
        <f>H4101-H4102</f>
        <v>0</v>
      </c>
      <c r="I4103" s="82" t="e">
        <f>I4101-I4102</f>
        <v>#DIV/0!</v>
      </c>
      <c r="J4103" s="105" t="e">
        <f>J4101-J4102</f>
        <v>#DIV/0!</v>
      </c>
    </row>
    <row r="4104" spans="1:10" ht="12.75" customHeight="1" x14ac:dyDescent="0.25">
      <c r="A4104" s="101"/>
      <c r="D4104" s="81"/>
      <c r="E4104" s="81"/>
      <c r="F4104" s="81"/>
      <c r="G4104" s="82"/>
      <c r="H4104" s="83">
        <f>G4103+H4103</f>
        <v>0</v>
      </c>
      <c r="I4104" s="83"/>
      <c r="J4104" s="103"/>
    </row>
    <row r="4105" spans="1:10" ht="12.75" customHeight="1" x14ac:dyDescent="0.25">
      <c r="A4105" s="101"/>
      <c r="B4105" s="79"/>
      <c r="D4105" s="81"/>
      <c r="E4105" s="81"/>
      <c r="F4105" s="81"/>
      <c r="G4105" s="82"/>
      <c r="H4105" s="83"/>
      <c r="I4105" s="83"/>
      <c r="J4105" s="103"/>
    </row>
    <row r="4106" spans="1:10" ht="12.75" customHeight="1" x14ac:dyDescent="0.25">
      <c r="A4106" s="101">
        <v>14</v>
      </c>
      <c r="B4106" s="84" t="s">
        <v>20</v>
      </c>
      <c r="C4106" s="84" t="s">
        <v>21</v>
      </c>
      <c r="D4106" s="85" t="s">
        <v>22</v>
      </c>
      <c r="E4106" s="85" t="s">
        <v>23</v>
      </c>
      <c r="F4106" s="85"/>
      <c r="G4106" s="86" t="s">
        <v>24</v>
      </c>
      <c r="H4106" s="87" t="s">
        <v>25</v>
      </c>
      <c r="I4106" s="87" t="s">
        <v>26</v>
      </c>
      <c r="J4106" s="102"/>
    </row>
    <row r="4107" spans="1:10" ht="12.75" customHeight="1" x14ac:dyDescent="0.25">
      <c r="A4107" s="101"/>
      <c r="B4107" s="80">
        <f>Invoice!B5495</f>
        <v>0</v>
      </c>
      <c r="C4107" s="88">
        <f>Invoice!E5495</f>
        <v>0</v>
      </c>
      <c r="D4107" s="89">
        <f>Invoice!H5495</f>
        <v>0</v>
      </c>
      <c r="E4107" s="81">
        <f t="shared" si="225"/>
        <v>0</v>
      </c>
      <c r="F4107" s="81"/>
      <c r="G4107" s="82">
        <f t="shared" si="226"/>
        <v>0</v>
      </c>
      <c r="H4107" s="83">
        <f t="shared" si="227"/>
        <v>0</v>
      </c>
      <c r="I4107" s="83" t="e">
        <f t="shared" si="228"/>
        <v>#DIV/0!</v>
      </c>
      <c r="J4107" s="103" t="e">
        <f t="shared" si="229"/>
        <v>#DIV/0!</v>
      </c>
    </row>
    <row r="4108" spans="1:10" ht="12.75" customHeight="1" x14ac:dyDescent="0.25">
      <c r="A4108" s="101"/>
      <c r="D4108" s="81"/>
      <c r="E4108" s="81">
        <f>(E4107*Invoice!I5495)+((E4107-(E4107*Invoice!I5495))*Invoice!J5495)</f>
        <v>0</v>
      </c>
      <c r="F4108" s="81"/>
      <c r="G4108" s="90">
        <f>E4108/1.11</f>
        <v>0</v>
      </c>
      <c r="H4108" s="91">
        <f>G4108*11%</f>
        <v>0</v>
      </c>
      <c r="I4108" s="91" t="e">
        <f>G4108/B4107</f>
        <v>#DIV/0!</v>
      </c>
      <c r="J4108" s="104" t="e">
        <f>H4108/B4107</f>
        <v>#DIV/0!</v>
      </c>
    </row>
    <row r="4109" spans="1:10" ht="12.75" customHeight="1" x14ac:dyDescent="0.25">
      <c r="A4109" s="101"/>
      <c r="D4109" s="81" t="s">
        <v>23</v>
      </c>
      <c r="E4109" s="81">
        <f>E4107-E4108</f>
        <v>0</v>
      </c>
      <c r="F4109" s="81"/>
      <c r="G4109" s="82">
        <f>G4107-G4108</f>
        <v>0</v>
      </c>
      <c r="H4109" s="82">
        <f>H4107-H4108</f>
        <v>0</v>
      </c>
      <c r="I4109" s="82" t="e">
        <f>I4107-I4108</f>
        <v>#DIV/0!</v>
      </c>
      <c r="J4109" s="105" t="e">
        <f>J4107-J4108</f>
        <v>#DIV/0!</v>
      </c>
    </row>
    <row r="4110" spans="1:10" ht="12.75" customHeight="1" x14ac:dyDescent="0.25">
      <c r="A4110" s="101"/>
      <c r="D4110" s="81"/>
      <c r="E4110" s="81"/>
      <c r="F4110" s="81"/>
      <c r="G4110" s="82"/>
      <c r="H4110" s="83">
        <f>G4109+H4109</f>
        <v>0</v>
      </c>
      <c r="I4110" s="83"/>
      <c r="J4110" s="103"/>
    </row>
    <row r="4111" spans="1:10" ht="12.75" customHeight="1" x14ac:dyDescent="0.25">
      <c r="A4111" s="101"/>
      <c r="B4111" s="79"/>
      <c r="D4111" s="81"/>
      <c r="E4111" s="81"/>
      <c r="F4111" s="81"/>
      <c r="G4111" s="82"/>
      <c r="H4111" s="83"/>
      <c r="I4111" s="83"/>
      <c r="J4111" s="103"/>
    </row>
    <row r="4112" spans="1:10" ht="12.75" customHeight="1" x14ac:dyDescent="0.25">
      <c r="A4112" s="101">
        <v>15</v>
      </c>
      <c r="B4112" s="84" t="s">
        <v>20</v>
      </c>
      <c r="C4112" s="84" t="s">
        <v>21</v>
      </c>
      <c r="D4112" s="85" t="s">
        <v>22</v>
      </c>
      <c r="E4112" s="85" t="s">
        <v>23</v>
      </c>
      <c r="F4112" s="85"/>
      <c r="G4112" s="86" t="s">
        <v>24</v>
      </c>
      <c r="H4112" s="87" t="s">
        <v>25</v>
      </c>
      <c r="I4112" s="87" t="s">
        <v>26</v>
      </c>
      <c r="J4112" s="102"/>
    </row>
    <row r="4113" spans="1:10" ht="12.75" customHeight="1" x14ac:dyDescent="0.25">
      <c r="A4113" s="101"/>
      <c r="B4113" s="80">
        <f>Invoice!B5496</f>
        <v>0</v>
      </c>
      <c r="C4113" s="88">
        <f>Invoice!E5496</f>
        <v>0</v>
      </c>
      <c r="D4113" s="89">
        <f>Invoice!H5496</f>
        <v>0</v>
      </c>
      <c r="E4113" s="81">
        <f t="shared" si="225"/>
        <v>0</v>
      </c>
      <c r="F4113" s="81"/>
      <c r="G4113" s="82">
        <f t="shared" si="226"/>
        <v>0</v>
      </c>
      <c r="H4113" s="83">
        <f t="shared" si="227"/>
        <v>0</v>
      </c>
      <c r="I4113" s="83" t="e">
        <f t="shared" si="228"/>
        <v>#DIV/0!</v>
      </c>
      <c r="J4113" s="103" t="e">
        <f t="shared" si="229"/>
        <v>#DIV/0!</v>
      </c>
    </row>
    <row r="4114" spans="1:10" ht="12.75" customHeight="1" x14ac:dyDescent="0.25">
      <c r="A4114" s="101"/>
      <c r="D4114" s="81"/>
      <c r="E4114" s="81">
        <f>(E4113*Invoice!I5496)+((E4113-(E4113*Invoice!I5496))*Invoice!J5496)</f>
        <v>0</v>
      </c>
      <c r="F4114" s="81"/>
      <c r="G4114" s="90">
        <f>E4114/1.11</f>
        <v>0</v>
      </c>
      <c r="H4114" s="91">
        <f>G4114*11%</f>
        <v>0</v>
      </c>
      <c r="I4114" s="91" t="e">
        <f>G4114/B4113</f>
        <v>#DIV/0!</v>
      </c>
      <c r="J4114" s="104" t="e">
        <f>H4114/B4113</f>
        <v>#DIV/0!</v>
      </c>
    </row>
    <row r="4115" spans="1:10" ht="12.75" customHeight="1" x14ac:dyDescent="0.25">
      <c r="A4115" s="101"/>
      <c r="D4115" s="81" t="s">
        <v>23</v>
      </c>
      <c r="E4115" s="81">
        <f>E4113-E4114</f>
        <v>0</v>
      </c>
      <c r="F4115" s="81"/>
      <c r="G4115" s="82">
        <f>G4113-G4114</f>
        <v>0</v>
      </c>
      <c r="H4115" s="82">
        <f>H4113-H4114</f>
        <v>0</v>
      </c>
      <c r="I4115" s="82" t="e">
        <f>I4113-I4114</f>
        <v>#DIV/0!</v>
      </c>
      <c r="J4115" s="105" t="e">
        <f>J4113-J4114</f>
        <v>#DIV/0!</v>
      </c>
    </row>
    <row r="4116" spans="1:10" ht="12.75" customHeight="1" x14ac:dyDescent="0.25">
      <c r="A4116" s="101"/>
      <c r="D4116" s="81"/>
      <c r="E4116" s="81"/>
      <c r="F4116" s="81"/>
      <c r="G4116" s="82"/>
      <c r="H4116" s="83">
        <f>G4115+H4115</f>
        <v>0</v>
      </c>
      <c r="I4116" s="83"/>
      <c r="J4116" s="103"/>
    </row>
    <row r="4117" spans="1:10" ht="12.75" customHeight="1" x14ac:dyDescent="0.25">
      <c r="A4117" s="101"/>
      <c r="B4117" s="79"/>
      <c r="D4117" s="81"/>
      <c r="E4117" s="81"/>
      <c r="F4117" s="81"/>
      <c r="G4117" s="82"/>
      <c r="H4117" s="83"/>
      <c r="I4117" s="83"/>
      <c r="J4117" s="103"/>
    </row>
    <row r="4118" spans="1:10" ht="12.75" customHeight="1" x14ac:dyDescent="0.25">
      <c r="A4118" s="101">
        <v>16</v>
      </c>
      <c r="B4118" s="84" t="s">
        <v>20</v>
      </c>
      <c r="C4118" s="84" t="s">
        <v>21</v>
      </c>
      <c r="D4118" s="85" t="s">
        <v>22</v>
      </c>
      <c r="E4118" s="85" t="s">
        <v>23</v>
      </c>
      <c r="F4118" s="85"/>
      <c r="G4118" s="86" t="s">
        <v>24</v>
      </c>
      <c r="H4118" s="87" t="s">
        <v>25</v>
      </c>
      <c r="I4118" s="87" t="s">
        <v>26</v>
      </c>
      <c r="J4118" s="102"/>
    </row>
    <row r="4119" spans="1:10" ht="12.75" customHeight="1" x14ac:dyDescent="0.25">
      <c r="A4119" s="101"/>
      <c r="B4119" s="80">
        <f>Invoice!B5497</f>
        <v>0</v>
      </c>
      <c r="C4119" s="88">
        <f>Invoice!E5497</f>
        <v>0</v>
      </c>
      <c r="D4119" s="89">
        <f>Invoice!H5497</f>
        <v>0</v>
      </c>
      <c r="E4119" s="81">
        <f t="shared" si="225"/>
        <v>0</v>
      </c>
      <c r="F4119" s="81"/>
      <c r="G4119" s="82">
        <f t="shared" si="226"/>
        <v>0</v>
      </c>
      <c r="H4119" s="83">
        <f t="shared" si="227"/>
        <v>0</v>
      </c>
      <c r="I4119" s="83" t="e">
        <f t="shared" si="228"/>
        <v>#DIV/0!</v>
      </c>
      <c r="J4119" s="103" t="e">
        <f t="shared" si="229"/>
        <v>#DIV/0!</v>
      </c>
    </row>
    <row r="4120" spans="1:10" ht="12.75" customHeight="1" x14ac:dyDescent="0.25">
      <c r="A4120" s="101"/>
      <c r="D4120" s="81"/>
      <c r="E4120" s="81">
        <f>(E4119*Invoice!I5497)+((E4119-(E4119*Invoice!I5497))*Invoice!J5497)</f>
        <v>0</v>
      </c>
      <c r="F4120" s="81"/>
      <c r="G4120" s="90">
        <f>E4120/1.11</f>
        <v>0</v>
      </c>
      <c r="H4120" s="91">
        <f>G4120*11%</f>
        <v>0</v>
      </c>
      <c r="I4120" s="91" t="e">
        <f>G4120/B4119</f>
        <v>#DIV/0!</v>
      </c>
      <c r="J4120" s="104" t="e">
        <f>H4120/B4119</f>
        <v>#DIV/0!</v>
      </c>
    </row>
    <row r="4121" spans="1:10" ht="12.75" customHeight="1" x14ac:dyDescent="0.25">
      <c r="A4121" s="101"/>
      <c r="D4121" s="81" t="s">
        <v>23</v>
      </c>
      <c r="E4121" s="81">
        <f>E4119-E4120</f>
        <v>0</v>
      </c>
      <c r="F4121" s="81"/>
      <c r="G4121" s="82">
        <f>G4119-G4120</f>
        <v>0</v>
      </c>
      <c r="H4121" s="82">
        <f>H4119-H4120</f>
        <v>0</v>
      </c>
      <c r="I4121" s="82" t="e">
        <f>I4119-I4120</f>
        <v>#DIV/0!</v>
      </c>
      <c r="J4121" s="105" t="e">
        <f>J4119-J4120</f>
        <v>#DIV/0!</v>
      </c>
    </row>
    <row r="4122" spans="1:10" ht="12.75" customHeight="1" x14ac:dyDescent="0.25">
      <c r="A4122" s="101"/>
      <c r="D4122" s="81"/>
      <c r="E4122" s="81"/>
      <c r="F4122" s="81"/>
      <c r="G4122" s="82"/>
      <c r="H4122" s="83">
        <f>G4121+H4121</f>
        <v>0</v>
      </c>
      <c r="I4122" s="83"/>
      <c r="J4122" s="103"/>
    </row>
    <row r="4123" spans="1:10" ht="12.75" customHeight="1" x14ac:dyDescent="0.25">
      <c r="A4123" s="101"/>
      <c r="C4123" s="88"/>
      <c r="D4123" s="89"/>
      <c r="E4123" s="81"/>
      <c r="F4123" s="81"/>
      <c r="G4123" s="82"/>
      <c r="H4123" s="83"/>
      <c r="I4123" s="83"/>
      <c r="J4123" s="103"/>
    </row>
    <row r="4124" spans="1:10" ht="12.75" customHeight="1" x14ac:dyDescent="0.25">
      <c r="A4124" s="106"/>
      <c r="B4124" s="107"/>
      <c r="C4124" s="107"/>
      <c r="D4124" s="107"/>
      <c r="E4124" s="107"/>
      <c r="F4124" s="107"/>
      <c r="G4124" s="108">
        <f>G4031+G4037+G4043+G4049+G4055+G4061+G4067+G4073+G4079+G4085+G4091+G4097+G4103+G4109+G4115+G4121</f>
        <v>0</v>
      </c>
      <c r="H4124" s="108">
        <f>H4031+H4037+H4043+H4049+H4055+H4061+H4067+H4073+H4079+H4085+H4091+H4097+H4103+H4109+H4115+H4121</f>
        <v>0</v>
      </c>
      <c r="I4124" s="107"/>
      <c r="J4124" s="109">
        <f>H4032+H4038+H4044+H4050+H4056+H4062+H4068+H4074+H4080+H4086+H4092+H4098+H4104+H4110+H4116+H4122</f>
        <v>0</v>
      </c>
    </row>
    <row r="4126" spans="1:10" ht="12.75" customHeight="1" x14ac:dyDescent="0.25">
      <c r="A4126" s="94" t="s">
        <v>1</v>
      </c>
      <c r="B4126" s="95">
        <f>Invoice!E5588</f>
        <v>23050050</v>
      </c>
      <c r="C4126" s="96"/>
      <c r="D4126" s="97"/>
      <c r="E4126" s="97"/>
      <c r="F4126" s="97"/>
      <c r="G4126" s="98"/>
      <c r="H4126" s="99"/>
      <c r="I4126" s="99"/>
      <c r="J4126" s="100"/>
    </row>
    <row r="4127" spans="1:10" ht="12.75" customHeight="1" x14ac:dyDescent="0.25">
      <c r="A4127" s="101">
        <v>1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Invoice!B5596</f>
        <v>0</v>
      </c>
      <c r="C4128" s="88">
        <f>Invoice!E5596</f>
        <v>0</v>
      </c>
      <c r="D4128" s="89">
        <f>Invoice!H5596</f>
        <v>0</v>
      </c>
      <c r="E4128" s="81">
        <f>D4128*B4128</f>
        <v>0</v>
      </c>
      <c r="F4128" s="81"/>
      <c r="G4128" s="82">
        <f>E4128/1.11</f>
        <v>0</v>
      </c>
      <c r="H4128" s="83">
        <f>G4128*11%</f>
        <v>0</v>
      </c>
      <c r="I4128" s="83" t="e">
        <f>G4128/B4128</f>
        <v>#DIV/0!</v>
      </c>
      <c r="J4128" s="103" t="e">
        <f>H4128/B4128</f>
        <v>#DIV/0!</v>
      </c>
    </row>
    <row r="4129" spans="1:10" ht="12.75" customHeight="1" x14ac:dyDescent="0.25">
      <c r="A4129" s="101"/>
      <c r="D4129" s="81"/>
      <c r="E4129" s="81">
        <f>(E4128*Invoice!I5596)+((E4128-(E4128*Invoice!I5596))*Invoice!J5596)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2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Invoice!B5597</f>
        <v>0</v>
      </c>
      <c r="C4134" s="88">
        <f>Invoice!E5597</f>
        <v>0</v>
      </c>
      <c r="D4134" s="89">
        <f>Invoice!H5597</f>
        <v>0</v>
      </c>
      <c r="E4134" s="81">
        <f t="shared" ref="E4134:E4218" si="230">D4134*B4134</f>
        <v>0</v>
      </c>
      <c r="F4134" s="81"/>
      <c r="G4134" s="82">
        <f t="shared" ref="G4134:G4218" si="231">E4134/1.11</f>
        <v>0</v>
      </c>
      <c r="H4134" s="83">
        <f t="shared" ref="H4134:H4218" si="232">G4134*11%</f>
        <v>0</v>
      </c>
      <c r="I4134" s="83" t="e">
        <f t="shared" ref="I4134:I4218" si="233">G4134/B4134</f>
        <v>#DIV/0!</v>
      </c>
      <c r="J4134" s="103" t="e">
        <f t="shared" ref="J4134:J4218" si="234">H4134/B4134</f>
        <v>#DIV/0!</v>
      </c>
    </row>
    <row r="4135" spans="1:10" ht="12.75" customHeight="1" x14ac:dyDescent="0.25">
      <c r="A4135" s="101"/>
      <c r="D4135" s="81"/>
      <c r="E4135" s="81">
        <f>(E4134*Invoice!I5597)+((E4134-(E4134*Invoice!I5597))*Invoice!J5597)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3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Invoice!B5598</f>
        <v>0</v>
      </c>
      <c r="C4140" s="88">
        <f>Invoice!E5598</f>
        <v>0</v>
      </c>
      <c r="D4140" s="89">
        <f>Invoice!H5598</f>
        <v>0</v>
      </c>
      <c r="E4140" s="81">
        <f t="shared" si="230"/>
        <v>0</v>
      </c>
      <c r="F4140" s="81"/>
      <c r="G4140" s="82">
        <f t="shared" si="231"/>
        <v>0</v>
      </c>
      <c r="H4140" s="83">
        <f t="shared" si="232"/>
        <v>0</v>
      </c>
      <c r="I4140" s="83" t="e">
        <f t="shared" si="233"/>
        <v>#DIV/0!</v>
      </c>
      <c r="J4140" s="103" t="e">
        <f t="shared" si="234"/>
        <v>#DIV/0!</v>
      </c>
    </row>
    <row r="4141" spans="1:10" ht="12.75" customHeight="1" x14ac:dyDescent="0.25">
      <c r="A4141" s="101"/>
      <c r="D4141" s="81"/>
      <c r="E4141" s="81">
        <f>(E4140*Invoice!I5598)+((E4140-(E4140*Invoice!I5598))*Invoice!J5598)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4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Invoice!B5599</f>
        <v>0</v>
      </c>
      <c r="C4146" s="88">
        <f>Invoice!E5599</f>
        <v>0</v>
      </c>
      <c r="D4146" s="89">
        <f>Invoice!H5599</f>
        <v>0</v>
      </c>
      <c r="E4146" s="81">
        <f t="shared" si="230"/>
        <v>0</v>
      </c>
      <c r="F4146" s="81"/>
      <c r="G4146" s="82">
        <f t="shared" si="231"/>
        <v>0</v>
      </c>
      <c r="H4146" s="83">
        <f t="shared" si="232"/>
        <v>0</v>
      </c>
      <c r="I4146" s="83" t="e">
        <f t="shared" si="233"/>
        <v>#DIV/0!</v>
      </c>
      <c r="J4146" s="103" t="e">
        <f t="shared" si="234"/>
        <v>#DIV/0!</v>
      </c>
    </row>
    <row r="4147" spans="1:10" ht="12.75" customHeight="1" x14ac:dyDescent="0.25">
      <c r="A4147" s="101"/>
      <c r="D4147" s="81"/>
      <c r="E4147" s="81">
        <f>(E4146*Invoice!I5599)+((E4146-(E4146*Invoice!I5599))*Invoice!J5599)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5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Invoice!B5600</f>
        <v>0</v>
      </c>
      <c r="C4152" s="88">
        <f>Invoice!E5600</f>
        <v>0</v>
      </c>
      <c r="D4152" s="89">
        <f>Invoice!H5600</f>
        <v>0</v>
      </c>
      <c r="E4152" s="81">
        <f t="shared" si="230"/>
        <v>0</v>
      </c>
      <c r="F4152" s="81"/>
      <c r="G4152" s="82">
        <f t="shared" si="231"/>
        <v>0</v>
      </c>
      <c r="H4152" s="83">
        <f t="shared" si="232"/>
        <v>0</v>
      </c>
      <c r="I4152" s="83" t="e">
        <f t="shared" si="233"/>
        <v>#DIV/0!</v>
      </c>
      <c r="J4152" s="103" t="e">
        <f t="shared" si="234"/>
        <v>#DIV/0!</v>
      </c>
    </row>
    <row r="4153" spans="1:10" ht="12.75" customHeight="1" x14ac:dyDescent="0.25">
      <c r="A4153" s="101"/>
      <c r="D4153" s="81"/>
      <c r="E4153" s="81">
        <f>(E4152*Invoice!I5600)+((E4152-(E4152*Invoice!I5600))*Invoice!J5600)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B4156" s="79"/>
      <c r="D4156" s="81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1">
        <v>6</v>
      </c>
      <c r="B4157" s="84" t="s">
        <v>20</v>
      </c>
      <c r="C4157" s="84" t="s">
        <v>21</v>
      </c>
      <c r="D4157" s="85" t="s">
        <v>22</v>
      </c>
      <c r="E4157" s="85" t="s">
        <v>23</v>
      </c>
      <c r="F4157" s="85"/>
      <c r="G4157" s="86" t="s">
        <v>24</v>
      </c>
      <c r="H4157" s="87" t="s">
        <v>25</v>
      </c>
      <c r="I4157" s="87" t="s">
        <v>26</v>
      </c>
      <c r="J4157" s="102"/>
    </row>
    <row r="4158" spans="1:10" ht="12.75" customHeight="1" x14ac:dyDescent="0.25">
      <c r="A4158" s="101"/>
      <c r="B4158" s="80">
        <f>Invoice!B5601</f>
        <v>0</v>
      </c>
      <c r="C4158" s="88">
        <f>Invoice!E5601</f>
        <v>0</v>
      </c>
      <c r="D4158" s="89">
        <f>Invoice!H5601</f>
        <v>0</v>
      </c>
      <c r="E4158" s="81">
        <f t="shared" si="230"/>
        <v>0</v>
      </c>
      <c r="F4158" s="81"/>
      <c r="G4158" s="82">
        <f t="shared" si="231"/>
        <v>0</v>
      </c>
      <c r="H4158" s="83">
        <f t="shared" si="232"/>
        <v>0</v>
      </c>
      <c r="I4158" s="83" t="e">
        <f t="shared" si="233"/>
        <v>#DIV/0!</v>
      </c>
      <c r="J4158" s="103" t="e">
        <f t="shared" si="234"/>
        <v>#DIV/0!</v>
      </c>
    </row>
    <row r="4159" spans="1:10" ht="12.75" customHeight="1" x14ac:dyDescent="0.25">
      <c r="A4159" s="101"/>
      <c r="D4159" s="81"/>
      <c r="E4159" s="81">
        <f>(E4158*Invoice!I5601)+((E4158-(E4158*Invoice!I5601))*Invoice!J5601)</f>
        <v>0</v>
      </c>
      <c r="F4159" s="81"/>
      <c r="G4159" s="90">
        <f>E4159/1.11</f>
        <v>0</v>
      </c>
      <c r="H4159" s="91">
        <f>G4159*11%</f>
        <v>0</v>
      </c>
      <c r="I4159" s="91" t="e">
        <f>G4159/B4158</f>
        <v>#DIV/0!</v>
      </c>
      <c r="J4159" s="104" t="e">
        <f>H4159/B4158</f>
        <v>#DIV/0!</v>
      </c>
    </row>
    <row r="4160" spans="1:10" ht="12.75" customHeight="1" x14ac:dyDescent="0.25">
      <c r="A4160" s="101"/>
      <c r="D4160" s="81" t="s">
        <v>23</v>
      </c>
      <c r="E4160" s="81">
        <f>E4158-E4159</f>
        <v>0</v>
      </c>
      <c r="F4160" s="81"/>
      <c r="G4160" s="82">
        <f>G4158-G4159</f>
        <v>0</v>
      </c>
      <c r="H4160" s="82">
        <f>H4158-H4159</f>
        <v>0</v>
      </c>
      <c r="I4160" s="82" t="e">
        <f>I4158-I4159</f>
        <v>#DIV/0!</v>
      </c>
      <c r="J4160" s="105" t="e">
        <f>J4158-J4159</f>
        <v>#DIV/0!</v>
      </c>
    </row>
    <row r="4161" spans="1:10" ht="12.75" customHeight="1" x14ac:dyDescent="0.25">
      <c r="A4161" s="101"/>
      <c r="D4161" s="81"/>
      <c r="E4161" s="81"/>
      <c r="F4161" s="81"/>
      <c r="G4161" s="82"/>
      <c r="H4161" s="83">
        <f>G4160+H4160</f>
        <v>0</v>
      </c>
      <c r="I4161" s="83"/>
      <c r="J4161" s="103"/>
    </row>
    <row r="4162" spans="1:10" ht="12.75" customHeight="1" x14ac:dyDescent="0.25">
      <c r="A4162" s="101"/>
      <c r="B4162" s="79"/>
      <c r="D4162" s="81"/>
      <c r="E4162" s="81"/>
      <c r="F4162" s="81"/>
      <c r="G4162" s="82"/>
      <c r="H4162" s="83"/>
      <c r="I4162" s="83"/>
      <c r="J4162" s="103"/>
    </row>
    <row r="4163" spans="1:10" ht="12.75" customHeight="1" x14ac:dyDescent="0.25">
      <c r="A4163" s="101">
        <v>7</v>
      </c>
      <c r="B4163" s="84" t="s">
        <v>20</v>
      </c>
      <c r="C4163" s="84" t="s">
        <v>21</v>
      </c>
      <c r="D4163" s="85" t="s">
        <v>22</v>
      </c>
      <c r="E4163" s="85" t="s">
        <v>23</v>
      </c>
      <c r="F4163" s="85"/>
      <c r="G4163" s="86" t="s">
        <v>24</v>
      </c>
      <c r="H4163" s="87" t="s">
        <v>25</v>
      </c>
      <c r="I4163" s="87" t="s">
        <v>26</v>
      </c>
      <c r="J4163" s="102"/>
    </row>
    <row r="4164" spans="1:10" ht="12.75" customHeight="1" x14ac:dyDescent="0.25">
      <c r="A4164" s="101"/>
      <c r="B4164" s="80">
        <f>Invoice!B5602</f>
        <v>0</v>
      </c>
      <c r="C4164" s="88">
        <f>Invoice!E5602</f>
        <v>0</v>
      </c>
      <c r="D4164" s="89">
        <f>Invoice!H5602</f>
        <v>0</v>
      </c>
      <c r="E4164" s="81">
        <f t="shared" si="230"/>
        <v>0</v>
      </c>
      <c r="F4164" s="81"/>
      <c r="G4164" s="82">
        <f t="shared" si="231"/>
        <v>0</v>
      </c>
      <c r="H4164" s="83">
        <f t="shared" si="232"/>
        <v>0</v>
      </c>
      <c r="I4164" s="83" t="e">
        <f t="shared" si="233"/>
        <v>#DIV/0!</v>
      </c>
      <c r="J4164" s="103" t="e">
        <f t="shared" si="234"/>
        <v>#DIV/0!</v>
      </c>
    </row>
    <row r="4165" spans="1:10" ht="12.75" customHeight="1" x14ac:dyDescent="0.25">
      <c r="A4165" s="101"/>
      <c r="D4165" s="81"/>
      <c r="E4165" s="81">
        <f>(E4164*Invoice!I5602)+((E4164-(E4164*Invoice!I5602))*Invoice!J5602)</f>
        <v>0</v>
      </c>
      <c r="F4165" s="81"/>
      <c r="G4165" s="90">
        <f>E4165/1.11</f>
        <v>0</v>
      </c>
      <c r="H4165" s="91">
        <f>G4165*11%</f>
        <v>0</v>
      </c>
      <c r="I4165" s="91" t="e">
        <f>G4165/B4164</f>
        <v>#DIV/0!</v>
      </c>
      <c r="J4165" s="104" t="e">
        <f>H4165/B4164</f>
        <v>#DIV/0!</v>
      </c>
    </row>
    <row r="4166" spans="1:10" ht="12.75" customHeight="1" x14ac:dyDescent="0.25">
      <c r="A4166" s="101"/>
      <c r="D4166" s="81" t="s">
        <v>23</v>
      </c>
      <c r="E4166" s="81">
        <f>E4164-E4165</f>
        <v>0</v>
      </c>
      <c r="F4166" s="81"/>
      <c r="G4166" s="82">
        <f>G4164-G4165</f>
        <v>0</v>
      </c>
      <c r="H4166" s="82">
        <f>H4164-H4165</f>
        <v>0</v>
      </c>
      <c r="I4166" s="82" t="e">
        <f>I4164-I4165</f>
        <v>#DIV/0!</v>
      </c>
      <c r="J4166" s="105" t="e">
        <f>J4164-J4165</f>
        <v>#DIV/0!</v>
      </c>
    </row>
    <row r="4167" spans="1:10" ht="12.75" customHeight="1" x14ac:dyDescent="0.25">
      <c r="A4167" s="101"/>
      <c r="D4167" s="81"/>
      <c r="E4167" s="81"/>
      <c r="F4167" s="81"/>
      <c r="G4167" s="82"/>
      <c r="H4167" s="83">
        <f>G4166+H4166</f>
        <v>0</v>
      </c>
      <c r="I4167" s="83"/>
      <c r="J4167" s="103"/>
    </row>
    <row r="4168" spans="1:10" ht="12.75" customHeight="1" x14ac:dyDescent="0.25">
      <c r="A4168" s="101"/>
      <c r="B4168" s="79"/>
      <c r="D4168" s="81"/>
      <c r="E4168" s="81"/>
      <c r="F4168" s="81"/>
      <c r="G4168" s="82"/>
      <c r="H4168" s="83"/>
      <c r="I4168" s="83"/>
      <c r="J4168" s="103"/>
    </row>
    <row r="4169" spans="1:10" ht="12.75" customHeight="1" x14ac:dyDescent="0.25">
      <c r="A4169" s="101">
        <v>8</v>
      </c>
      <c r="B4169" s="84" t="s">
        <v>20</v>
      </c>
      <c r="C4169" s="84" t="s">
        <v>21</v>
      </c>
      <c r="D4169" s="85" t="s">
        <v>22</v>
      </c>
      <c r="E4169" s="85" t="s">
        <v>23</v>
      </c>
      <c r="F4169" s="85"/>
      <c r="G4169" s="86" t="s">
        <v>24</v>
      </c>
      <c r="H4169" s="87" t="s">
        <v>25</v>
      </c>
      <c r="I4169" s="87" t="s">
        <v>26</v>
      </c>
      <c r="J4169" s="102"/>
    </row>
    <row r="4170" spans="1:10" ht="12.75" customHeight="1" x14ac:dyDescent="0.25">
      <c r="A4170" s="101"/>
      <c r="B4170" s="80">
        <f>Invoice!B5603</f>
        <v>0</v>
      </c>
      <c r="C4170" s="88">
        <f>Invoice!E5603</f>
        <v>0</v>
      </c>
      <c r="D4170" s="89">
        <f>Invoice!H5603</f>
        <v>0</v>
      </c>
      <c r="E4170" s="81">
        <f t="shared" si="230"/>
        <v>0</v>
      </c>
      <c r="F4170" s="81"/>
      <c r="G4170" s="82">
        <f t="shared" si="231"/>
        <v>0</v>
      </c>
      <c r="H4170" s="83">
        <f t="shared" si="232"/>
        <v>0</v>
      </c>
      <c r="I4170" s="83" t="e">
        <f t="shared" si="233"/>
        <v>#DIV/0!</v>
      </c>
      <c r="J4170" s="103" t="e">
        <f t="shared" si="234"/>
        <v>#DIV/0!</v>
      </c>
    </row>
    <row r="4171" spans="1:10" ht="12.75" customHeight="1" x14ac:dyDescent="0.25">
      <c r="A4171" s="101"/>
      <c r="D4171" s="81"/>
      <c r="E4171" s="81">
        <f>(E4170*Invoice!I5603)+((E4170-(E4170*Invoice!I5603))*Invoice!J5603)</f>
        <v>0</v>
      </c>
      <c r="F4171" s="81"/>
      <c r="G4171" s="90">
        <f>E4171/1.11</f>
        <v>0</v>
      </c>
      <c r="H4171" s="91">
        <f>G4171*11%</f>
        <v>0</v>
      </c>
      <c r="I4171" s="91" t="e">
        <f>G4171/B4170</f>
        <v>#DIV/0!</v>
      </c>
      <c r="J4171" s="104" t="e">
        <f>H4171/B4170</f>
        <v>#DIV/0!</v>
      </c>
    </row>
    <row r="4172" spans="1:10" ht="12.75" customHeight="1" x14ac:dyDescent="0.25">
      <c r="A4172" s="101"/>
      <c r="D4172" s="81" t="s">
        <v>23</v>
      </c>
      <c r="E4172" s="81">
        <f>E4170-E4171</f>
        <v>0</v>
      </c>
      <c r="F4172" s="81"/>
      <c r="G4172" s="82">
        <f>G4170-G4171</f>
        <v>0</v>
      </c>
      <c r="H4172" s="82">
        <f>H4170-H4171</f>
        <v>0</v>
      </c>
      <c r="I4172" s="82" t="e">
        <f>I4170-I4171</f>
        <v>#DIV/0!</v>
      </c>
      <c r="J4172" s="105" t="e">
        <f>J4170-J4171</f>
        <v>#DIV/0!</v>
      </c>
    </row>
    <row r="4173" spans="1:10" ht="12.75" customHeight="1" x14ac:dyDescent="0.25">
      <c r="A4173" s="101"/>
      <c r="D4173" s="81"/>
      <c r="E4173" s="81"/>
      <c r="F4173" s="81"/>
      <c r="G4173" s="82"/>
      <c r="H4173" s="83">
        <f>G4172+H4172</f>
        <v>0</v>
      </c>
      <c r="I4173" s="83"/>
      <c r="J4173" s="103"/>
    </row>
    <row r="4174" spans="1:10" ht="12.75" customHeight="1" x14ac:dyDescent="0.25">
      <c r="A4174" s="101"/>
      <c r="B4174" s="79"/>
      <c r="D4174" s="81"/>
      <c r="E4174" s="81"/>
      <c r="F4174" s="81"/>
      <c r="G4174" s="82"/>
      <c r="H4174" s="83"/>
      <c r="I4174" s="83"/>
      <c r="J4174" s="103"/>
    </row>
    <row r="4175" spans="1:10" ht="12.75" customHeight="1" x14ac:dyDescent="0.25">
      <c r="A4175" s="101">
        <v>9</v>
      </c>
      <c r="B4175" s="84" t="s">
        <v>20</v>
      </c>
      <c r="C4175" s="84" t="s">
        <v>21</v>
      </c>
      <c r="D4175" s="85" t="s">
        <v>22</v>
      </c>
      <c r="E4175" s="85" t="s">
        <v>23</v>
      </c>
      <c r="F4175" s="85"/>
      <c r="G4175" s="86" t="s">
        <v>24</v>
      </c>
      <c r="H4175" s="87" t="s">
        <v>25</v>
      </c>
      <c r="I4175" s="87" t="s">
        <v>26</v>
      </c>
      <c r="J4175" s="102"/>
    </row>
    <row r="4176" spans="1:10" ht="12.75" customHeight="1" x14ac:dyDescent="0.25">
      <c r="A4176" s="101"/>
      <c r="B4176" s="80">
        <f>Invoice!B5604</f>
        <v>0</v>
      </c>
      <c r="C4176" s="88">
        <f>Invoice!E5604</f>
        <v>0</v>
      </c>
      <c r="D4176" s="89">
        <f>Invoice!H5604</f>
        <v>0</v>
      </c>
      <c r="E4176" s="81">
        <f t="shared" si="230"/>
        <v>0</v>
      </c>
      <c r="F4176" s="81"/>
      <c r="G4176" s="82">
        <f t="shared" si="231"/>
        <v>0</v>
      </c>
      <c r="H4176" s="83">
        <f t="shared" si="232"/>
        <v>0</v>
      </c>
      <c r="I4176" s="83" t="e">
        <f t="shared" si="233"/>
        <v>#DIV/0!</v>
      </c>
      <c r="J4176" s="103" t="e">
        <f t="shared" si="234"/>
        <v>#DIV/0!</v>
      </c>
    </row>
    <row r="4177" spans="1:10" ht="12.75" customHeight="1" x14ac:dyDescent="0.25">
      <c r="A4177" s="101"/>
      <c r="D4177" s="81"/>
      <c r="E4177" s="81">
        <f>(E4176*Invoice!I5604)+((E4176-(E4176*Invoice!I5604))*Invoice!J5604)</f>
        <v>0</v>
      </c>
      <c r="F4177" s="81"/>
      <c r="G4177" s="90">
        <f>E4177/1.11</f>
        <v>0</v>
      </c>
      <c r="H4177" s="91">
        <f>G4177*11%</f>
        <v>0</v>
      </c>
      <c r="I4177" s="91" t="e">
        <f>G4177/B4176</f>
        <v>#DIV/0!</v>
      </c>
      <c r="J4177" s="104" t="e">
        <f>H4177/B4176</f>
        <v>#DIV/0!</v>
      </c>
    </row>
    <row r="4178" spans="1:10" ht="12.75" customHeight="1" x14ac:dyDescent="0.25">
      <c r="A4178" s="101"/>
      <c r="D4178" s="81" t="s">
        <v>23</v>
      </c>
      <c r="E4178" s="81">
        <f>E4176-E4177</f>
        <v>0</v>
      </c>
      <c r="F4178" s="81"/>
      <c r="G4178" s="82">
        <f>G4176-G4177</f>
        <v>0</v>
      </c>
      <c r="H4178" s="82">
        <f>H4176-H4177</f>
        <v>0</v>
      </c>
      <c r="I4178" s="82" t="e">
        <f>I4176-I4177</f>
        <v>#DIV/0!</v>
      </c>
      <c r="J4178" s="105" t="e">
        <f>J4176-J4177</f>
        <v>#DIV/0!</v>
      </c>
    </row>
    <row r="4179" spans="1:10" ht="12.75" customHeight="1" x14ac:dyDescent="0.25">
      <c r="A4179" s="101"/>
      <c r="D4179" s="81"/>
      <c r="E4179" s="81"/>
      <c r="F4179" s="81"/>
      <c r="G4179" s="82"/>
      <c r="H4179" s="83">
        <f>G4178+H4178</f>
        <v>0</v>
      </c>
      <c r="I4179" s="83"/>
      <c r="J4179" s="103"/>
    </row>
    <row r="4180" spans="1:10" ht="12.75" customHeight="1" x14ac:dyDescent="0.25">
      <c r="A4180" s="101"/>
      <c r="B4180" s="79"/>
      <c r="D4180" s="81"/>
      <c r="E4180" s="81"/>
      <c r="F4180" s="81"/>
      <c r="G4180" s="82"/>
      <c r="H4180" s="83"/>
      <c r="I4180" s="83"/>
      <c r="J4180" s="103"/>
    </row>
    <row r="4181" spans="1:10" ht="12.75" customHeight="1" x14ac:dyDescent="0.25">
      <c r="A4181" s="101">
        <v>10</v>
      </c>
      <c r="B4181" s="84" t="s">
        <v>20</v>
      </c>
      <c r="C4181" s="84" t="s">
        <v>21</v>
      </c>
      <c r="D4181" s="85" t="s">
        <v>22</v>
      </c>
      <c r="E4181" s="85" t="s">
        <v>23</v>
      </c>
      <c r="F4181" s="85"/>
      <c r="G4181" s="86" t="s">
        <v>24</v>
      </c>
      <c r="H4181" s="87" t="s">
        <v>25</v>
      </c>
      <c r="I4181" s="87" t="s">
        <v>26</v>
      </c>
      <c r="J4181" s="102"/>
    </row>
    <row r="4182" spans="1:10" ht="12.75" customHeight="1" x14ac:dyDescent="0.25">
      <c r="A4182" s="101"/>
      <c r="B4182" s="80">
        <f>Invoice!B5605</f>
        <v>0</v>
      </c>
      <c r="C4182" s="88">
        <f>Invoice!E5605</f>
        <v>0</v>
      </c>
      <c r="D4182" s="89">
        <f>Invoice!H5605</f>
        <v>0</v>
      </c>
      <c r="E4182" s="81">
        <f t="shared" si="230"/>
        <v>0</v>
      </c>
      <c r="F4182" s="81"/>
      <c r="G4182" s="82">
        <f t="shared" si="231"/>
        <v>0</v>
      </c>
      <c r="H4182" s="83">
        <f t="shared" si="232"/>
        <v>0</v>
      </c>
      <c r="I4182" s="83" t="e">
        <f t="shared" si="233"/>
        <v>#DIV/0!</v>
      </c>
      <c r="J4182" s="103" t="e">
        <f t="shared" si="234"/>
        <v>#DIV/0!</v>
      </c>
    </row>
    <row r="4183" spans="1:10" ht="12.75" customHeight="1" x14ac:dyDescent="0.25">
      <c r="A4183" s="101"/>
      <c r="D4183" s="81"/>
      <c r="E4183" s="81">
        <f>(E4182*Invoice!I5605)+((E4182-(E4182*Invoice!I5605))*Invoice!J5605)</f>
        <v>0</v>
      </c>
      <c r="F4183" s="81"/>
      <c r="G4183" s="90">
        <f>E4183/1.11</f>
        <v>0</v>
      </c>
      <c r="H4183" s="91">
        <f>G4183*11%</f>
        <v>0</v>
      </c>
      <c r="I4183" s="91" t="e">
        <f>G4183/B4182</f>
        <v>#DIV/0!</v>
      </c>
      <c r="J4183" s="104" t="e">
        <f>H4183/B4182</f>
        <v>#DIV/0!</v>
      </c>
    </row>
    <row r="4184" spans="1:10" ht="12.75" customHeight="1" x14ac:dyDescent="0.25">
      <c r="A4184" s="101"/>
      <c r="D4184" s="81" t="s">
        <v>23</v>
      </c>
      <c r="E4184" s="81">
        <f>E4182-E4183</f>
        <v>0</v>
      </c>
      <c r="F4184" s="81"/>
      <c r="G4184" s="82">
        <f>G4182-G4183</f>
        <v>0</v>
      </c>
      <c r="H4184" s="82">
        <f>H4182-H4183</f>
        <v>0</v>
      </c>
      <c r="I4184" s="82" t="e">
        <f>I4182-I4183</f>
        <v>#DIV/0!</v>
      </c>
      <c r="J4184" s="105" t="e">
        <f>J4182-J4183</f>
        <v>#DIV/0!</v>
      </c>
    </row>
    <row r="4185" spans="1:10" ht="12.75" customHeight="1" x14ac:dyDescent="0.25">
      <c r="A4185" s="101"/>
      <c r="D4185" s="81"/>
      <c r="E4185" s="81"/>
      <c r="F4185" s="81"/>
      <c r="G4185" s="82"/>
      <c r="H4185" s="83">
        <f>G4184+H4184</f>
        <v>0</v>
      </c>
      <c r="I4185" s="83"/>
      <c r="J4185" s="103"/>
    </row>
    <row r="4186" spans="1:10" ht="12.75" customHeight="1" x14ac:dyDescent="0.25">
      <c r="A4186" s="101"/>
      <c r="B4186" s="79"/>
      <c r="D4186" s="81"/>
      <c r="E4186" s="81"/>
      <c r="F4186" s="81"/>
      <c r="G4186" s="82"/>
      <c r="H4186" s="83"/>
      <c r="I4186" s="83"/>
      <c r="J4186" s="103"/>
    </row>
    <row r="4187" spans="1:10" ht="12.75" customHeight="1" x14ac:dyDescent="0.25">
      <c r="A4187" s="101">
        <v>11</v>
      </c>
      <c r="B4187" s="84" t="s">
        <v>20</v>
      </c>
      <c r="C4187" s="84" t="s">
        <v>21</v>
      </c>
      <c r="D4187" s="85" t="s">
        <v>22</v>
      </c>
      <c r="E4187" s="85" t="s">
        <v>23</v>
      </c>
      <c r="F4187" s="85"/>
      <c r="G4187" s="86" t="s">
        <v>24</v>
      </c>
      <c r="H4187" s="87" t="s">
        <v>25</v>
      </c>
      <c r="I4187" s="87" t="s">
        <v>26</v>
      </c>
      <c r="J4187" s="102"/>
    </row>
    <row r="4188" spans="1:10" ht="12.75" customHeight="1" x14ac:dyDescent="0.25">
      <c r="A4188" s="101"/>
      <c r="B4188" s="80">
        <f>Invoice!B5606</f>
        <v>0</v>
      </c>
      <c r="C4188" s="88">
        <f>Invoice!E5606</f>
        <v>0</v>
      </c>
      <c r="D4188" s="89">
        <f>Invoice!H5606</f>
        <v>0</v>
      </c>
      <c r="E4188" s="81">
        <f t="shared" si="230"/>
        <v>0</v>
      </c>
      <c r="F4188" s="81"/>
      <c r="G4188" s="82">
        <f t="shared" si="231"/>
        <v>0</v>
      </c>
      <c r="H4188" s="83">
        <f t="shared" si="232"/>
        <v>0</v>
      </c>
      <c r="I4188" s="83" t="e">
        <f t="shared" si="233"/>
        <v>#DIV/0!</v>
      </c>
      <c r="J4188" s="103" t="e">
        <f t="shared" si="234"/>
        <v>#DIV/0!</v>
      </c>
    </row>
    <row r="4189" spans="1:10" ht="12.75" customHeight="1" x14ac:dyDescent="0.25">
      <c r="A4189" s="101"/>
      <c r="D4189" s="81"/>
      <c r="E4189" s="81">
        <f>(E4188*Invoice!I5606)+((E4188-(E4188*Invoice!I5606))*Invoice!J5606)</f>
        <v>0</v>
      </c>
      <c r="F4189" s="81"/>
      <c r="G4189" s="90">
        <f>E4189/1.11</f>
        <v>0</v>
      </c>
      <c r="H4189" s="91">
        <f>G4189*11%</f>
        <v>0</v>
      </c>
      <c r="I4189" s="91" t="e">
        <f>G4189/B4188</f>
        <v>#DIV/0!</v>
      </c>
      <c r="J4189" s="104" t="e">
        <f>H4189/B4188</f>
        <v>#DIV/0!</v>
      </c>
    </row>
    <row r="4190" spans="1:10" ht="12.75" customHeight="1" x14ac:dyDescent="0.25">
      <c r="A4190" s="101"/>
      <c r="D4190" s="81" t="s">
        <v>23</v>
      </c>
      <c r="E4190" s="81">
        <f>E4188-E4189</f>
        <v>0</v>
      </c>
      <c r="F4190" s="81"/>
      <c r="G4190" s="82">
        <f>G4188-G4189</f>
        <v>0</v>
      </c>
      <c r="H4190" s="82">
        <f>H4188-H4189</f>
        <v>0</v>
      </c>
      <c r="I4190" s="82" t="e">
        <f>I4188-I4189</f>
        <v>#DIV/0!</v>
      </c>
      <c r="J4190" s="105" t="e">
        <f>J4188-J4189</f>
        <v>#DIV/0!</v>
      </c>
    </row>
    <row r="4191" spans="1:10" ht="12.75" customHeight="1" x14ac:dyDescent="0.25">
      <c r="A4191" s="101"/>
      <c r="D4191" s="81"/>
      <c r="E4191" s="81"/>
      <c r="F4191" s="81"/>
      <c r="G4191" s="82"/>
      <c r="H4191" s="83">
        <f>G4190+H4190</f>
        <v>0</v>
      </c>
      <c r="I4191" s="83"/>
      <c r="J4191" s="103"/>
    </row>
    <row r="4192" spans="1:10" ht="12.75" customHeight="1" x14ac:dyDescent="0.25">
      <c r="A4192" s="101"/>
      <c r="B4192" s="79"/>
      <c r="D4192" s="81"/>
      <c r="E4192" s="81"/>
      <c r="F4192" s="81"/>
      <c r="G4192" s="82"/>
      <c r="H4192" s="83"/>
      <c r="I4192" s="83"/>
      <c r="J4192" s="103"/>
    </row>
    <row r="4193" spans="1:10" ht="12.75" customHeight="1" x14ac:dyDescent="0.25">
      <c r="A4193" s="101">
        <v>12</v>
      </c>
      <c r="B4193" s="84" t="s">
        <v>20</v>
      </c>
      <c r="C4193" s="84" t="s">
        <v>21</v>
      </c>
      <c r="D4193" s="85" t="s">
        <v>22</v>
      </c>
      <c r="E4193" s="85" t="s">
        <v>23</v>
      </c>
      <c r="F4193" s="85"/>
      <c r="G4193" s="86" t="s">
        <v>24</v>
      </c>
      <c r="H4193" s="87" t="s">
        <v>25</v>
      </c>
      <c r="I4193" s="87" t="s">
        <v>26</v>
      </c>
      <c r="J4193" s="102"/>
    </row>
    <row r="4194" spans="1:10" ht="12.75" customHeight="1" x14ac:dyDescent="0.25">
      <c r="A4194" s="101"/>
      <c r="B4194" s="80">
        <f>Invoice!B5607</f>
        <v>0</v>
      </c>
      <c r="C4194" s="88">
        <f>Invoice!E5607</f>
        <v>0</v>
      </c>
      <c r="D4194" s="89">
        <f>Invoice!H5607</f>
        <v>0</v>
      </c>
      <c r="E4194" s="81">
        <f t="shared" si="230"/>
        <v>0</v>
      </c>
      <c r="F4194" s="81"/>
      <c r="G4194" s="82">
        <f t="shared" si="231"/>
        <v>0</v>
      </c>
      <c r="H4194" s="83">
        <f t="shared" si="232"/>
        <v>0</v>
      </c>
      <c r="I4194" s="83" t="e">
        <f t="shared" si="233"/>
        <v>#DIV/0!</v>
      </c>
      <c r="J4194" s="103" t="e">
        <f t="shared" si="234"/>
        <v>#DIV/0!</v>
      </c>
    </row>
    <row r="4195" spans="1:10" ht="12.75" customHeight="1" x14ac:dyDescent="0.25">
      <c r="A4195" s="101"/>
      <c r="D4195" s="81"/>
      <c r="E4195" s="81">
        <f>(E4194*Invoice!I5607)+((E4194-(E4194*Invoice!I5607))*Invoice!J5607)</f>
        <v>0</v>
      </c>
      <c r="F4195" s="81"/>
      <c r="G4195" s="90">
        <f>E4195/1.11</f>
        <v>0</v>
      </c>
      <c r="H4195" s="91">
        <f>G4195*11%</f>
        <v>0</v>
      </c>
      <c r="I4195" s="91" t="e">
        <f>G4195/B4194</f>
        <v>#DIV/0!</v>
      </c>
      <c r="J4195" s="104" t="e">
        <f>H4195/B4194</f>
        <v>#DIV/0!</v>
      </c>
    </row>
    <row r="4196" spans="1:10" ht="12.75" customHeight="1" x14ac:dyDescent="0.25">
      <c r="A4196" s="101"/>
      <c r="D4196" s="81" t="s">
        <v>23</v>
      </c>
      <c r="E4196" s="81">
        <f>E4194-E4195</f>
        <v>0</v>
      </c>
      <c r="F4196" s="81"/>
      <c r="G4196" s="82">
        <f>G4194-G4195</f>
        <v>0</v>
      </c>
      <c r="H4196" s="82">
        <f>H4194-H4195</f>
        <v>0</v>
      </c>
      <c r="I4196" s="82" t="e">
        <f>I4194-I4195</f>
        <v>#DIV/0!</v>
      </c>
      <c r="J4196" s="105" t="e">
        <f>J4194-J4195</f>
        <v>#DIV/0!</v>
      </c>
    </row>
    <row r="4197" spans="1:10" ht="12.75" customHeight="1" x14ac:dyDescent="0.25">
      <c r="A4197" s="101"/>
      <c r="D4197" s="81"/>
      <c r="E4197" s="81"/>
      <c r="F4197" s="81"/>
      <c r="G4197" s="82"/>
      <c r="H4197" s="83">
        <f>G4196+H4196</f>
        <v>0</v>
      </c>
      <c r="I4197" s="83"/>
      <c r="J4197" s="103"/>
    </row>
    <row r="4198" spans="1:10" ht="12.75" customHeight="1" x14ac:dyDescent="0.25">
      <c r="A4198" s="101"/>
      <c r="B4198" s="79"/>
      <c r="D4198" s="81"/>
      <c r="E4198" s="81"/>
      <c r="F4198" s="81"/>
      <c r="G4198" s="82"/>
      <c r="H4198" s="83"/>
      <c r="I4198" s="83"/>
      <c r="J4198" s="103"/>
    </row>
    <row r="4199" spans="1:10" ht="12.75" customHeight="1" x14ac:dyDescent="0.25">
      <c r="A4199" s="101">
        <v>13</v>
      </c>
      <c r="B4199" s="84" t="s">
        <v>20</v>
      </c>
      <c r="C4199" s="84" t="s">
        <v>21</v>
      </c>
      <c r="D4199" s="85" t="s">
        <v>22</v>
      </c>
      <c r="E4199" s="85" t="s">
        <v>23</v>
      </c>
      <c r="F4199" s="85"/>
      <c r="G4199" s="86" t="s">
        <v>24</v>
      </c>
      <c r="H4199" s="87" t="s">
        <v>25</v>
      </c>
      <c r="I4199" s="87" t="s">
        <v>26</v>
      </c>
      <c r="J4199" s="102"/>
    </row>
    <row r="4200" spans="1:10" ht="12.75" customHeight="1" x14ac:dyDescent="0.25">
      <c r="A4200" s="101"/>
      <c r="B4200" s="80">
        <f>Invoice!B5608</f>
        <v>0</v>
      </c>
      <c r="C4200" s="88">
        <f>Invoice!E5608</f>
        <v>0</v>
      </c>
      <c r="D4200" s="89">
        <f>Invoice!H5608</f>
        <v>0</v>
      </c>
      <c r="E4200" s="81">
        <f t="shared" si="230"/>
        <v>0</v>
      </c>
      <c r="F4200" s="81"/>
      <c r="G4200" s="82">
        <f t="shared" si="231"/>
        <v>0</v>
      </c>
      <c r="H4200" s="83">
        <f t="shared" si="232"/>
        <v>0</v>
      </c>
      <c r="I4200" s="83" t="e">
        <f t="shared" si="233"/>
        <v>#DIV/0!</v>
      </c>
      <c r="J4200" s="103" t="e">
        <f t="shared" si="234"/>
        <v>#DIV/0!</v>
      </c>
    </row>
    <row r="4201" spans="1:10" ht="12.75" customHeight="1" x14ac:dyDescent="0.25">
      <c r="A4201" s="101"/>
      <c r="D4201" s="81"/>
      <c r="E4201" s="81">
        <f>(E4200*Invoice!I5608)+((E4200-(E4200*Invoice!I5608))*Invoice!J5608)</f>
        <v>0</v>
      </c>
      <c r="F4201" s="81"/>
      <c r="G4201" s="90">
        <f>E4201/1.11</f>
        <v>0</v>
      </c>
      <c r="H4201" s="91">
        <f>G4201*11%</f>
        <v>0</v>
      </c>
      <c r="I4201" s="91" t="e">
        <f>G4201/B4200</f>
        <v>#DIV/0!</v>
      </c>
      <c r="J4201" s="104" t="e">
        <f>H4201/B4200</f>
        <v>#DIV/0!</v>
      </c>
    </row>
    <row r="4202" spans="1:10" ht="12.75" customHeight="1" x14ac:dyDescent="0.25">
      <c r="A4202" s="101"/>
      <c r="D4202" s="81" t="s">
        <v>23</v>
      </c>
      <c r="E4202" s="81">
        <f>E4200-E4201</f>
        <v>0</v>
      </c>
      <c r="F4202" s="81"/>
      <c r="G4202" s="82">
        <f>G4200-G4201</f>
        <v>0</v>
      </c>
      <c r="H4202" s="82">
        <f>H4200-H4201</f>
        <v>0</v>
      </c>
      <c r="I4202" s="82" t="e">
        <f>I4200-I4201</f>
        <v>#DIV/0!</v>
      </c>
      <c r="J4202" s="105" t="e">
        <f>J4200-J4201</f>
        <v>#DIV/0!</v>
      </c>
    </row>
    <row r="4203" spans="1:10" ht="12.75" customHeight="1" x14ac:dyDescent="0.25">
      <c r="A4203" s="101"/>
      <c r="D4203" s="81"/>
      <c r="E4203" s="81"/>
      <c r="F4203" s="81"/>
      <c r="G4203" s="82"/>
      <c r="H4203" s="83">
        <f>G4202+H4202</f>
        <v>0</v>
      </c>
      <c r="I4203" s="83"/>
      <c r="J4203" s="103"/>
    </row>
    <row r="4204" spans="1:10" ht="12.75" customHeight="1" x14ac:dyDescent="0.25">
      <c r="A4204" s="101"/>
      <c r="B4204" s="79"/>
      <c r="D4204" s="81"/>
      <c r="E4204" s="81"/>
      <c r="F4204" s="81"/>
      <c r="G4204" s="82"/>
      <c r="H4204" s="83"/>
      <c r="I4204" s="83"/>
      <c r="J4204" s="103"/>
    </row>
    <row r="4205" spans="1:10" ht="12.75" customHeight="1" x14ac:dyDescent="0.25">
      <c r="A4205" s="101">
        <v>14</v>
      </c>
      <c r="B4205" s="84" t="s">
        <v>20</v>
      </c>
      <c r="C4205" s="84" t="s">
        <v>21</v>
      </c>
      <c r="D4205" s="85" t="s">
        <v>22</v>
      </c>
      <c r="E4205" s="85" t="s">
        <v>23</v>
      </c>
      <c r="F4205" s="85"/>
      <c r="G4205" s="86" t="s">
        <v>24</v>
      </c>
      <c r="H4205" s="87" t="s">
        <v>25</v>
      </c>
      <c r="I4205" s="87" t="s">
        <v>26</v>
      </c>
      <c r="J4205" s="102"/>
    </row>
    <row r="4206" spans="1:10" ht="12.75" customHeight="1" x14ac:dyDescent="0.25">
      <c r="A4206" s="101"/>
      <c r="B4206" s="80">
        <f>Invoice!B5609</f>
        <v>0</v>
      </c>
      <c r="C4206" s="88">
        <f>Invoice!E5609</f>
        <v>0</v>
      </c>
      <c r="D4206" s="89">
        <f>Invoice!H5609</f>
        <v>0</v>
      </c>
      <c r="E4206" s="81">
        <f t="shared" si="230"/>
        <v>0</v>
      </c>
      <c r="F4206" s="81"/>
      <c r="G4206" s="82">
        <f t="shared" si="231"/>
        <v>0</v>
      </c>
      <c r="H4206" s="83">
        <f t="shared" si="232"/>
        <v>0</v>
      </c>
      <c r="I4206" s="83" t="e">
        <f t="shared" si="233"/>
        <v>#DIV/0!</v>
      </c>
      <c r="J4206" s="103" t="e">
        <f t="shared" si="234"/>
        <v>#DIV/0!</v>
      </c>
    </row>
    <row r="4207" spans="1:10" ht="12.75" customHeight="1" x14ac:dyDescent="0.25">
      <c r="A4207" s="101"/>
      <c r="D4207" s="81"/>
      <c r="E4207" s="81">
        <f>(E4206*Invoice!I5609)+((E4206-(E4206*Invoice!I5609))*Invoice!J5609)</f>
        <v>0</v>
      </c>
      <c r="F4207" s="81"/>
      <c r="G4207" s="90">
        <f>E4207/1.11</f>
        <v>0</v>
      </c>
      <c r="H4207" s="91">
        <f>G4207*11%</f>
        <v>0</v>
      </c>
      <c r="I4207" s="91" t="e">
        <f>G4207/B4206</f>
        <v>#DIV/0!</v>
      </c>
      <c r="J4207" s="104" t="e">
        <f>H4207/B4206</f>
        <v>#DIV/0!</v>
      </c>
    </row>
    <row r="4208" spans="1:10" ht="12.75" customHeight="1" x14ac:dyDescent="0.25">
      <c r="A4208" s="101"/>
      <c r="D4208" s="81" t="s">
        <v>23</v>
      </c>
      <c r="E4208" s="81">
        <f>E4206-E4207</f>
        <v>0</v>
      </c>
      <c r="F4208" s="81"/>
      <c r="G4208" s="82">
        <f>G4206-G4207</f>
        <v>0</v>
      </c>
      <c r="H4208" s="82">
        <f>H4206-H4207</f>
        <v>0</v>
      </c>
      <c r="I4208" s="82" t="e">
        <f>I4206-I4207</f>
        <v>#DIV/0!</v>
      </c>
      <c r="J4208" s="105" t="e">
        <f>J4206-J4207</f>
        <v>#DIV/0!</v>
      </c>
    </row>
    <row r="4209" spans="1:10" ht="12.75" customHeight="1" x14ac:dyDescent="0.25">
      <c r="A4209" s="101"/>
      <c r="D4209" s="81"/>
      <c r="E4209" s="81"/>
      <c r="F4209" s="81"/>
      <c r="G4209" s="82"/>
      <c r="H4209" s="83">
        <f>G4208+H4208</f>
        <v>0</v>
      </c>
      <c r="I4209" s="83"/>
      <c r="J4209" s="103"/>
    </row>
    <row r="4210" spans="1:10" ht="12.75" customHeight="1" x14ac:dyDescent="0.25">
      <c r="A4210" s="101"/>
      <c r="B4210" s="79"/>
      <c r="D4210" s="81"/>
      <c r="E4210" s="81"/>
      <c r="F4210" s="81"/>
      <c r="G4210" s="82"/>
      <c r="H4210" s="83"/>
      <c r="I4210" s="83"/>
      <c r="J4210" s="103"/>
    </row>
    <row r="4211" spans="1:10" ht="12.75" customHeight="1" x14ac:dyDescent="0.25">
      <c r="A4211" s="101">
        <v>15</v>
      </c>
      <c r="B4211" s="84" t="s">
        <v>20</v>
      </c>
      <c r="C4211" s="84" t="s">
        <v>21</v>
      </c>
      <c r="D4211" s="85" t="s">
        <v>22</v>
      </c>
      <c r="E4211" s="85" t="s">
        <v>23</v>
      </c>
      <c r="F4211" s="85"/>
      <c r="G4211" s="86" t="s">
        <v>24</v>
      </c>
      <c r="H4211" s="87" t="s">
        <v>25</v>
      </c>
      <c r="I4211" s="87" t="s">
        <v>26</v>
      </c>
      <c r="J4211" s="102"/>
    </row>
    <row r="4212" spans="1:10" ht="12.75" customHeight="1" x14ac:dyDescent="0.25">
      <c r="A4212" s="101"/>
      <c r="B4212" s="80">
        <f>Invoice!B5610</f>
        <v>0</v>
      </c>
      <c r="C4212" s="88">
        <f>Invoice!E5610</f>
        <v>0</v>
      </c>
      <c r="D4212" s="89">
        <f>Invoice!H5610</f>
        <v>0</v>
      </c>
      <c r="E4212" s="81">
        <f t="shared" si="230"/>
        <v>0</v>
      </c>
      <c r="F4212" s="81"/>
      <c r="G4212" s="82">
        <f t="shared" si="231"/>
        <v>0</v>
      </c>
      <c r="H4212" s="83">
        <f t="shared" si="232"/>
        <v>0</v>
      </c>
      <c r="I4212" s="83" t="e">
        <f t="shared" si="233"/>
        <v>#DIV/0!</v>
      </c>
      <c r="J4212" s="103" t="e">
        <f t="shared" si="234"/>
        <v>#DIV/0!</v>
      </c>
    </row>
    <row r="4213" spans="1:10" ht="12.75" customHeight="1" x14ac:dyDescent="0.25">
      <c r="A4213" s="101"/>
      <c r="D4213" s="81"/>
      <c r="E4213" s="81">
        <f>(E4212*Invoice!I5610)+((E4212-(E4212*Invoice!I5610))*Invoice!J5610)</f>
        <v>0</v>
      </c>
      <c r="F4213" s="81"/>
      <c r="G4213" s="90">
        <f>E4213/1.11</f>
        <v>0</v>
      </c>
      <c r="H4213" s="91">
        <f>G4213*11%</f>
        <v>0</v>
      </c>
      <c r="I4213" s="91" t="e">
        <f>G4213/B4212</f>
        <v>#DIV/0!</v>
      </c>
      <c r="J4213" s="104" t="e">
        <f>H4213/B4212</f>
        <v>#DIV/0!</v>
      </c>
    </row>
    <row r="4214" spans="1:10" ht="12.75" customHeight="1" x14ac:dyDescent="0.25">
      <c r="A4214" s="101"/>
      <c r="D4214" s="81" t="s">
        <v>23</v>
      </c>
      <c r="E4214" s="81">
        <f>E4212-E4213</f>
        <v>0</v>
      </c>
      <c r="F4214" s="81"/>
      <c r="G4214" s="82">
        <f>G4212-G4213</f>
        <v>0</v>
      </c>
      <c r="H4214" s="82">
        <f>H4212-H4213</f>
        <v>0</v>
      </c>
      <c r="I4214" s="82" t="e">
        <f>I4212-I4213</f>
        <v>#DIV/0!</v>
      </c>
      <c r="J4214" s="105" t="e">
        <f>J4212-J4213</f>
        <v>#DIV/0!</v>
      </c>
    </row>
    <row r="4215" spans="1:10" ht="12.75" customHeight="1" x14ac:dyDescent="0.25">
      <c r="A4215" s="101"/>
      <c r="D4215" s="81"/>
      <c r="E4215" s="81"/>
      <c r="F4215" s="81"/>
      <c r="G4215" s="82"/>
      <c r="H4215" s="83">
        <f>G4214+H4214</f>
        <v>0</v>
      </c>
      <c r="I4215" s="83"/>
      <c r="J4215" s="103"/>
    </row>
    <row r="4216" spans="1:10" ht="12.75" customHeight="1" x14ac:dyDescent="0.25">
      <c r="A4216" s="101"/>
      <c r="B4216" s="79"/>
      <c r="D4216" s="81"/>
      <c r="E4216" s="81"/>
      <c r="F4216" s="81"/>
      <c r="G4216" s="82"/>
      <c r="H4216" s="83"/>
      <c r="I4216" s="83"/>
      <c r="J4216" s="103"/>
    </row>
    <row r="4217" spans="1:10" ht="12.75" customHeight="1" x14ac:dyDescent="0.25">
      <c r="A4217" s="101">
        <v>16</v>
      </c>
      <c r="B4217" s="84" t="s">
        <v>20</v>
      </c>
      <c r="C4217" s="84" t="s">
        <v>21</v>
      </c>
      <c r="D4217" s="85" t="s">
        <v>22</v>
      </c>
      <c r="E4217" s="85" t="s">
        <v>23</v>
      </c>
      <c r="F4217" s="85"/>
      <c r="G4217" s="86" t="s">
        <v>24</v>
      </c>
      <c r="H4217" s="87" t="s">
        <v>25</v>
      </c>
      <c r="I4217" s="87" t="s">
        <v>26</v>
      </c>
      <c r="J4217" s="102"/>
    </row>
    <row r="4218" spans="1:10" ht="12.75" customHeight="1" x14ac:dyDescent="0.25">
      <c r="A4218" s="101"/>
      <c r="B4218" s="80">
        <f>Invoice!B5611</f>
        <v>0</v>
      </c>
      <c r="C4218" s="88">
        <f>Invoice!E5611</f>
        <v>0</v>
      </c>
      <c r="D4218" s="89">
        <f>Invoice!H5611</f>
        <v>0</v>
      </c>
      <c r="E4218" s="81">
        <f t="shared" si="230"/>
        <v>0</v>
      </c>
      <c r="F4218" s="81"/>
      <c r="G4218" s="82">
        <f t="shared" si="231"/>
        <v>0</v>
      </c>
      <c r="H4218" s="83">
        <f t="shared" si="232"/>
        <v>0</v>
      </c>
      <c r="I4218" s="83" t="e">
        <f t="shared" si="233"/>
        <v>#DIV/0!</v>
      </c>
      <c r="J4218" s="103" t="e">
        <f t="shared" si="234"/>
        <v>#DIV/0!</v>
      </c>
    </row>
    <row r="4219" spans="1:10" ht="12.75" customHeight="1" x14ac:dyDescent="0.25">
      <c r="A4219" s="101"/>
      <c r="D4219" s="81"/>
      <c r="E4219" s="81">
        <f>(E4218*Invoice!I5611)+((E4218-(E4218*Invoice!I5611))*Invoice!J5611)</f>
        <v>0</v>
      </c>
      <c r="F4219" s="81"/>
      <c r="G4219" s="90">
        <f>E4219/1.11</f>
        <v>0</v>
      </c>
      <c r="H4219" s="91">
        <f>G4219*11%</f>
        <v>0</v>
      </c>
      <c r="I4219" s="91" t="e">
        <f>G4219/B4218</f>
        <v>#DIV/0!</v>
      </c>
      <c r="J4219" s="104" t="e">
        <f>H4219/B4218</f>
        <v>#DIV/0!</v>
      </c>
    </row>
    <row r="4220" spans="1:10" ht="12.75" customHeight="1" x14ac:dyDescent="0.25">
      <c r="A4220" s="101"/>
      <c r="D4220" s="81" t="s">
        <v>23</v>
      </c>
      <c r="E4220" s="81">
        <f>E4218-E4219</f>
        <v>0</v>
      </c>
      <c r="F4220" s="81"/>
      <c r="G4220" s="82">
        <f>G4218-G4219</f>
        <v>0</v>
      </c>
      <c r="H4220" s="82">
        <f>H4218-H4219</f>
        <v>0</v>
      </c>
      <c r="I4220" s="82" t="e">
        <f>I4218-I4219</f>
        <v>#DIV/0!</v>
      </c>
      <c r="J4220" s="105" t="e">
        <f>J4218-J4219</f>
        <v>#DIV/0!</v>
      </c>
    </row>
    <row r="4221" spans="1:10" ht="12.75" customHeight="1" x14ac:dyDescent="0.25">
      <c r="A4221" s="101"/>
      <c r="D4221" s="81"/>
      <c r="E4221" s="81"/>
      <c r="F4221" s="81"/>
      <c r="G4221" s="82"/>
      <c r="H4221" s="83">
        <f>G4220+H4220</f>
        <v>0</v>
      </c>
      <c r="I4221" s="83"/>
      <c r="J4221" s="103"/>
    </row>
    <row r="4222" spans="1:10" ht="12.75" customHeight="1" x14ac:dyDescent="0.25">
      <c r="A4222" s="101"/>
      <c r="C4222" s="88"/>
      <c r="D4222" s="89"/>
      <c r="E4222" s="81"/>
      <c r="F4222" s="81"/>
      <c r="G4222" s="82"/>
      <c r="H4222" s="83"/>
      <c r="I4222" s="83"/>
      <c r="J4222" s="103"/>
    </row>
    <row r="4223" spans="1:10" ht="12.75" customHeight="1" x14ac:dyDescent="0.25">
      <c r="A4223" s="106"/>
      <c r="B4223" s="107"/>
      <c r="C4223" s="107"/>
      <c r="D4223" s="107"/>
      <c r="E4223" s="107"/>
      <c r="F4223" s="107"/>
      <c r="G4223" s="108">
        <f>G4130+G4136+G4142+G4148+G4154+G4160+G4166+G4172+G4178+G4184+G4190+G4196+G4202+G4208+G4214+G4220</f>
        <v>0</v>
      </c>
      <c r="H4223" s="108">
        <f>H4130+H4136+H4142+H4148+H4154+H4160+H4166+H4172+H4178+H4184+H4190+H4196+H4202+H4208+H4214+H4220</f>
        <v>0</v>
      </c>
      <c r="I4223" s="107"/>
      <c r="J4223" s="109">
        <f>H4131+H4137+H4143+H4149+H4155+H4161+H4167+H4173+H4179+H4185+H4191+H4197+H4203+H4209+H4215+H4221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2023-05-11T08:29:27Z</cp:lastPrinted>
  <dcterms:created xsi:type="dcterms:W3CDTF">2022-01-21T06:52:44Z</dcterms:created>
  <dcterms:modified xsi:type="dcterms:W3CDTF">2023-05-20T08:04:37Z</dcterms:modified>
</cp:coreProperties>
</file>