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_xlnm.Print_Area" localSheetId="0">Invoice!$A$2737:$L$2850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9" i="2" l="1"/>
  <c r="H389" i="2"/>
  <c r="G389" i="2"/>
  <c r="E1028" i="1" l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J1054" i="1"/>
  <c r="K1056" i="1"/>
  <c r="J1058" i="1"/>
  <c r="K1060" i="1"/>
  <c r="B3270" i="2" l="1"/>
  <c r="C3270" i="2"/>
  <c r="D3270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D3264" i="2"/>
  <c r="C3264" i="2"/>
  <c r="B3264" i="2"/>
  <c r="B3171" i="2"/>
  <c r="C3171" i="2"/>
  <c r="D3171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D3165" i="2"/>
  <c r="C3165" i="2"/>
  <c r="B3165" i="2"/>
  <c r="B3072" i="2"/>
  <c r="C3072" i="2"/>
  <c r="D3072" i="2"/>
  <c r="B3078" i="2"/>
  <c r="C3078" i="2"/>
  <c r="D3078" i="2"/>
  <c r="B3084" i="2"/>
  <c r="C3084" i="2"/>
  <c r="D3084" i="2"/>
  <c r="B3090" i="2"/>
  <c r="C3090" i="2"/>
  <c r="D3090" i="2"/>
  <c r="B3096" i="2"/>
  <c r="C3096" i="2"/>
  <c r="D3096" i="2"/>
  <c r="B3102" i="2"/>
  <c r="C3102" i="2"/>
  <c r="D3102" i="2"/>
  <c r="B3108" i="2"/>
  <c r="C3108" i="2"/>
  <c r="D3108" i="2"/>
  <c r="B3114" i="2"/>
  <c r="C3114" i="2"/>
  <c r="D3114" i="2"/>
  <c r="B3120" i="2"/>
  <c r="C3120" i="2"/>
  <c r="D3120" i="2"/>
  <c r="B3126" i="2"/>
  <c r="C3126" i="2"/>
  <c r="D3126" i="2"/>
  <c r="B3132" i="2"/>
  <c r="C3132" i="2"/>
  <c r="D3132" i="2"/>
  <c r="B3138" i="2"/>
  <c r="C3138" i="2"/>
  <c r="D3138" i="2"/>
  <c r="B3144" i="2"/>
  <c r="C3144" i="2"/>
  <c r="D3144" i="2"/>
  <c r="B3150" i="2"/>
  <c r="C3150" i="2"/>
  <c r="D3150" i="2"/>
  <c r="B3156" i="2"/>
  <c r="C3156" i="2"/>
  <c r="D3156" i="2"/>
  <c r="D3066" i="2"/>
  <c r="C3066" i="2"/>
  <c r="B3066" i="2"/>
  <c r="B2973" i="2"/>
  <c r="C2973" i="2"/>
  <c r="D2973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D2967" i="2"/>
  <c r="C2967" i="2"/>
  <c r="B2967" i="2"/>
  <c r="B2874" i="2"/>
  <c r="C2874" i="2"/>
  <c r="D2874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D2868" i="2"/>
  <c r="C2868" i="2"/>
  <c r="B2868" i="2"/>
  <c r="B2775" i="2"/>
  <c r="C2775" i="2"/>
  <c r="D2775" i="2"/>
  <c r="B2781" i="2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D2769" i="2"/>
  <c r="C2769" i="2"/>
  <c r="B2769" i="2"/>
  <c r="B2676" i="2"/>
  <c r="C2676" i="2"/>
  <c r="D2676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D2670" i="2"/>
  <c r="C2670" i="2"/>
  <c r="B2670" i="2"/>
  <c r="B2577" i="2"/>
  <c r="C2577" i="2"/>
  <c r="D2577" i="2"/>
  <c r="B2583" i="2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D2571" i="2"/>
  <c r="C2571" i="2"/>
  <c r="B2571" i="2"/>
  <c r="B2478" i="2"/>
  <c r="C2478" i="2"/>
  <c r="D2478" i="2"/>
  <c r="B2484" i="2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D2472" i="2"/>
  <c r="C2472" i="2"/>
  <c r="B2472" i="2"/>
  <c r="B2379" i="2" l="1"/>
  <c r="C2379" i="2"/>
  <c r="D2379" i="2"/>
  <c r="B2385" i="2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D2373" i="2"/>
  <c r="C2373" i="2"/>
  <c r="B2373" i="2"/>
  <c r="B2280" i="2" l="1"/>
  <c r="C2280" i="2"/>
  <c r="D2280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D2274" i="2"/>
  <c r="C2274" i="2"/>
  <c r="B2274" i="2"/>
  <c r="B2181" i="2"/>
  <c r="C2181" i="2"/>
  <c r="D2181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D2175" i="2"/>
  <c r="C2175" i="2"/>
  <c r="B2175" i="2"/>
  <c r="B2082" i="2"/>
  <c r="C2082" i="2"/>
  <c r="D2082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D2076" i="2"/>
  <c r="C2076" i="2"/>
  <c r="B2076" i="2"/>
  <c r="B1983" i="2"/>
  <c r="C1983" i="2"/>
  <c r="D1983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D1977" i="2"/>
  <c r="C1977" i="2"/>
  <c r="B1977" i="2"/>
  <c r="B1884" i="2" l="1"/>
  <c r="C1884" i="2"/>
  <c r="D1884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D1878" i="2"/>
  <c r="C1878" i="2"/>
  <c r="B1878" i="2"/>
  <c r="B1785" i="2"/>
  <c r="C1785" i="2"/>
  <c r="D1785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D1779" i="2"/>
  <c r="C1779" i="2"/>
  <c r="B1779" i="2"/>
  <c r="B1686" i="2"/>
  <c r="C1686" i="2"/>
  <c r="D1686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D1680" i="2"/>
  <c r="C1680" i="2"/>
  <c r="B1680" i="2"/>
  <c r="B1587" i="2"/>
  <c r="C1587" i="2"/>
  <c r="D1587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D1581" i="2"/>
  <c r="C1581" i="2"/>
  <c r="B1581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D1482" i="2"/>
  <c r="C1482" i="2"/>
  <c r="B1482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D1383" i="2"/>
  <c r="C1383" i="2"/>
  <c r="B1383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D1284" i="2"/>
  <c r="C1284" i="2"/>
  <c r="B1284" i="2"/>
  <c r="B1191" i="2" l="1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D1185" i="2"/>
  <c r="C1185" i="2"/>
  <c r="B1185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D1086" i="2"/>
  <c r="C1086" i="2"/>
  <c r="B1086" i="2"/>
  <c r="B993" i="2" l="1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D987" i="2"/>
  <c r="C987" i="2"/>
  <c r="B987" i="2"/>
  <c r="B894" i="2" l="1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D888" i="2"/>
  <c r="C888" i="2"/>
  <c r="B888" i="2"/>
  <c r="B795" i="2" l="1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D789" i="2"/>
  <c r="C789" i="2"/>
  <c r="B789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D690" i="2"/>
  <c r="C690" i="2"/>
  <c r="B690" i="2"/>
  <c r="B597" i="2"/>
  <c r="C597" i="2"/>
  <c r="D597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D591" i="2"/>
  <c r="C591" i="2"/>
  <c r="B591" i="2"/>
  <c r="B498" i="2" l="1"/>
  <c r="C498" i="2"/>
  <c r="D498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D492" i="2"/>
  <c r="C492" i="2"/>
  <c r="B492" i="2"/>
  <c r="B399" i="2"/>
  <c r="C399" i="2"/>
  <c r="D399" i="2"/>
  <c r="B405" i="2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D393" i="2"/>
  <c r="C393" i="2"/>
  <c r="B393" i="2"/>
  <c r="B378" i="2"/>
  <c r="C378" i="2"/>
  <c r="D378" i="2"/>
  <c r="B384" i="2"/>
  <c r="C384" i="2"/>
  <c r="D384" i="2"/>
  <c r="D372" i="2"/>
  <c r="C372" i="2"/>
  <c r="B372" i="2"/>
  <c r="B363" i="2"/>
  <c r="C363" i="2"/>
  <c r="D363" i="2"/>
  <c r="D357" i="2"/>
  <c r="C357" i="2"/>
  <c r="B357" i="2"/>
  <c r="B336" i="2"/>
  <c r="C336" i="2"/>
  <c r="D336" i="2"/>
  <c r="B342" i="2"/>
  <c r="C342" i="2"/>
  <c r="D342" i="2"/>
  <c r="B348" i="2"/>
  <c r="C348" i="2"/>
  <c r="D348" i="2"/>
  <c r="D330" i="2"/>
  <c r="C330" i="2"/>
  <c r="B330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91" i="2"/>
  <c r="C291" i="2"/>
  <c r="B291" i="2"/>
  <c r="D282" i="2"/>
  <c r="C282" i="2"/>
  <c r="B282" i="2"/>
  <c r="B273" i="2" l="1"/>
  <c r="C273" i="2"/>
  <c r="D273" i="2"/>
  <c r="D267" i="2"/>
  <c r="C267" i="2"/>
  <c r="B267" i="2"/>
  <c r="B258" i="2"/>
  <c r="C258" i="2"/>
  <c r="D258" i="2"/>
  <c r="D252" i="2"/>
  <c r="C252" i="2"/>
  <c r="B252" i="2"/>
  <c r="D243" i="2" l="1"/>
  <c r="C243" i="2"/>
  <c r="B243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D204" i="2"/>
  <c r="C204" i="2"/>
  <c r="B204" i="2"/>
  <c r="D195" i="2" l="1"/>
  <c r="C195" i="2"/>
  <c r="B195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62" i="2"/>
  <c r="C162" i="2"/>
  <c r="B162" i="2"/>
  <c r="D153" i="2"/>
  <c r="C153" i="2"/>
  <c r="B153" i="2"/>
  <c r="D144" i="2"/>
  <c r="C144" i="2"/>
  <c r="B144" i="2"/>
  <c r="D135" i="2"/>
  <c r="C135" i="2"/>
  <c r="B135" i="2"/>
  <c r="B126" i="2"/>
  <c r="C126" i="2"/>
  <c r="D126" i="2"/>
  <c r="D120" i="2"/>
  <c r="C120" i="2"/>
  <c r="B120" i="2"/>
  <c r="B99" i="2" l="1"/>
  <c r="C99" i="2"/>
  <c r="D99" i="2"/>
  <c r="B105" i="2"/>
  <c r="C105" i="2"/>
  <c r="D105" i="2"/>
  <c r="B111" i="2"/>
  <c r="C111" i="2"/>
  <c r="D111" i="2"/>
  <c r="D93" i="2"/>
  <c r="C93" i="2"/>
  <c r="B93" i="2"/>
  <c r="B60" i="2" l="1"/>
  <c r="C60" i="2"/>
  <c r="D60" i="2"/>
  <c r="B66" i="2"/>
  <c r="C66" i="2"/>
  <c r="D66" i="2"/>
  <c r="B72" i="2"/>
  <c r="C72" i="2"/>
  <c r="D72" i="2"/>
  <c r="B78" i="2"/>
  <c r="C78" i="2"/>
  <c r="D78" i="2"/>
  <c r="B84" i="2"/>
  <c r="C84" i="2"/>
  <c r="D84" i="2"/>
  <c r="D54" i="2"/>
  <c r="C54" i="2"/>
  <c r="B54" i="2"/>
  <c r="B39" i="2"/>
  <c r="C39" i="2"/>
  <c r="D39" i="2"/>
  <c r="B45" i="2"/>
  <c r="C45" i="2"/>
  <c r="D45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71" i="2" s="1"/>
  <c r="E3264" i="2"/>
  <c r="E3265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5" i="2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6" i="2"/>
  <c r="E3067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7" i="2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75" i="2" s="1"/>
  <c r="E2868" i="2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76" i="2" s="1"/>
  <c r="E2769" i="2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77" i="2" s="1"/>
  <c r="E2670" i="2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78" i="2" s="1"/>
  <c r="E2571" i="2"/>
  <c r="E2572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79" i="2" s="1"/>
  <c r="E2472" i="2"/>
  <c r="E2473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80" i="2" s="1"/>
  <c r="E2373" i="2"/>
  <c r="E2374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81" i="2" s="1"/>
  <c r="E2274" i="2"/>
  <c r="E2275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5" i="2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6" i="2"/>
  <c r="E2067" i="2"/>
  <c r="E2068" i="2" s="1"/>
  <c r="E2061" i="2"/>
  <c r="E2062" i="2" s="1"/>
  <c r="E2055" i="2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84" i="2" s="1"/>
  <c r="E1977" i="2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85" i="2" s="1"/>
  <c r="E1878" i="2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9" i="2"/>
  <c r="E1780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80" i="2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88" i="2" s="1"/>
  <c r="E1581" i="2"/>
  <c r="E1582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80" i="2"/>
  <c r="E781" i="2" s="1"/>
  <c r="E774" i="2"/>
  <c r="E775" i="2" s="1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98" i="2" s="1"/>
  <c r="E591" i="2"/>
  <c r="E592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99" i="2" s="1"/>
  <c r="E492" i="2"/>
  <c r="E493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3" i="2"/>
  <c r="E384" i="2"/>
  <c r="E385" i="2" s="1"/>
  <c r="E378" i="2"/>
  <c r="E379" i="2" s="1"/>
  <c r="E372" i="2"/>
  <c r="E363" i="2"/>
  <c r="E364" i="2" s="1"/>
  <c r="E357" i="2"/>
  <c r="E348" i="2"/>
  <c r="E349" i="2" s="1"/>
  <c r="E342" i="2"/>
  <c r="E343" i="2" s="1"/>
  <c r="E336" i="2"/>
  <c r="E337" i="2" s="1"/>
  <c r="E330" i="2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2" i="2"/>
  <c r="E273" i="2"/>
  <c r="E274" i="2" s="1"/>
  <c r="E267" i="2"/>
  <c r="E258" i="2"/>
  <c r="E259" i="2" s="1"/>
  <c r="E252" i="2"/>
  <c r="E243" i="2"/>
  <c r="E244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6" i="2"/>
  <c r="E187" i="2" s="1"/>
  <c r="E180" i="2"/>
  <c r="E181" i="2" s="1"/>
  <c r="E174" i="2"/>
  <c r="E175" i="2" s="1"/>
  <c r="E168" i="2"/>
  <c r="E169" i="2" s="1"/>
  <c r="E162" i="2"/>
  <c r="E153" i="2"/>
  <c r="E144" i="2"/>
  <c r="E135" i="2"/>
  <c r="E126" i="2"/>
  <c r="E127" i="2" s="1"/>
  <c r="E120" i="2"/>
  <c r="E111" i="2"/>
  <c r="E112" i="2" s="1"/>
  <c r="E105" i="2"/>
  <c r="E106" i="2" s="1"/>
  <c r="E99" i="2"/>
  <c r="E100" i="2" s="1"/>
  <c r="E93" i="2"/>
  <c r="E84" i="2"/>
  <c r="E85" i="2" s="1"/>
  <c r="E78" i="2"/>
  <c r="E79" i="2" s="1"/>
  <c r="E72" i="2"/>
  <c r="E73" i="2" s="1"/>
  <c r="E66" i="2"/>
  <c r="E67" i="2" s="1"/>
  <c r="E60" i="2"/>
  <c r="E61" i="2" s="1"/>
  <c r="E54" i="2"/>
  <c r="E55" i="2" s="1"/>
  <c r="E45" i="2"/>
  <c r="E46" i="2" s="1"/>
  <c r="E39" i="2"/>
  <c r="E40" i="2" s="1"/>
  <c r="E33" i="2"/>
  <c r="G3354" i="2" l="1"/>
  <c r="G3355" i="2"/>
  <c r="G3348" i="2"/>
  <c r="H3348" i="2" s="1"/>
  <c r="G3349" i="2"/>
  <c r="G3342" i="2"/>
  <c r="G3343" i="2"/>
  <c r="G3336" i="2"/>
  <c r="I3336" i="2" s="1"/>
  <c r="G3337" i="2"/>
  <c r="G3330" i="2"/>
  <c r="G3331" i="2"/>
  <c r="G3324" i="2"/>
  <c r="H3324" i="2" s="1"/>
  <c r="G3325" i="2"/>
  <c r="G3318" i="2"/>
  <c r="G3319" i="2"/>
  <c r="G3312" i="2"/>
  <c r="I3312" i="2" s="1"/>
  <c r="G3313" i="2"/>
  <c r="G3306" i="2"/>
  <c r="G3307" i="2"/>
  <c r="G3300" i="2"/>
  <c r="H3300" i="2" s="1"/>
  <c r="G3301" i="2"/>
  <c r="G3294" i="2"/>
  <c r="G3295" i="2"/>
  <c r="G3288" i="2"/>
  <c r="I3288" i="2" s="1"/>
  <c r="G3289" i="2"/>
  <c r="G3282" i="2"/>
  <c r="G3283" i="2"/>
  <c r="G3276" i="2"/>
  <c r="I3276" i="2" s="1"/>
  <c r="G3277" i="2"/>
  <c r="G3270" i="2"/>
  <c r="G3271" i="2"/>
  <c r="G3255" i="2"/>
  <c r="I3255" i="2" s="1"/>
  <c r="G3256" i="2"/>
  <c r="G3249" i="2"/>
  <c r="G3250" i="2"/>
  <c r="G3243" i="2"/>
  <c r="H3243" i="2" s="1"/>
  <c r="G3244" i="2"/>
  <c r="G3237" i="2"/>
  <c r="G3238" i="2"/>
  <c r="G3231" i="2"/>
  <c r="G3232" i="2"/>
  <c r="G3225" i="2"/>
  <c r="G3226" i="2"/>
  <c r="G3219" i="2"/>
  <c r="G3220" i="2"/>
  <c r="G3213" i="2"/>
  <c r="G3214" i="2"/>
  <c r="G3207" i="2"/>
  <c r="H3207" i="2" s="1"/>
  <c r="G3208" i="2"/>
  <c r="G3201" i="2"/>
  <c r="G3202" i="2"/>
  <c r="G3195" i="2"/>
  <c r="I3195" i="2" s="1"/>
  <c r="G3196" i="2"/>
  <c r="G3189" i="2"/>
  <c r="G3190" i="2"/>
  <c r="G3183" i="2"/>
  <c r="H3183" i="2" s="1"/>
  <c r="G3184" i="2"/>
  <c r="G3177" i="2"/>
  <c r="G3178" i="2"/>
  <c r="G3171" i="2"/>
  <c r="G3172" i="2"/>
  <c r="G3165" i="2"/>
  <c r="I3165" i="2" s="1"/>
  <c r="E3166" i="2"/>
  <c r="G3166" i="2" s="1"/>
  <c r="G3156" i="2"/>
  <c r="I3156" i="2" s="1"/>
  <c r="G3157" i="2"/>
  <c r="G3150" i="2"/>
  <c r="H3150" i="2" s="1"/>
  <c r="G3151" i="2"/>
  <c r="G3144" i="2"/>
  <c r="I3144" i="2" s="1"/>
  <c r="G3145" i="2"/>
  <c r="G3138" i="2"/>
  <c r="H3138" i="2" s="1"/>
  <c r="G3139" i="2"/>
  <c r="G3132" i="2"/>
  <c r="H3132" i="2" s="1"/>
  <c r="G3133" i="2"/>
  <c r="G3126" i="2"/>
  <c r="I3126" i="2" s="1"/>
  <c r="G3127" i="2"/>
  <c r="G3120" i="2"/>
  <c r="H3120" i="2" s="1"/>
  <c r="G3121" i="2"/>
  <c r="G3114" i="2"/>
  <c r="G3115" i="2"/>
  <c r="G3108" i="2"/>
  <c r="H3108" i="2" s="1"/>
  <c r="G3109" i="2"/>
  <c r="G3102" i="2"/>
  <c r="I3102" i="2" s="1"/>
  <c r="G3103" i="2"/>
  <c r="G3096" i="2"/>
  <c r="I3096" i="2" s="1"/>
  <c r="G3097" i="2"/>
  <c r="G3090" i="2"/>
  <c r="I3090" i="2" s="1"/>
  <c r="G3091" i="2"/>
  <c r="G3084" i="2"/>
  <c r="I3084" i="2" s="1"/>
  <c r="G3085" i="2"/>
  <c r="G3078" i="2"/>
  <c r="I3078" i="2" s="1"/>
  <c r="G3079" i="2"/>
  <c r="G3072" i="2"/>
  <c r="G3073" i="2"/>
  <c r="G3066" i="2"/>
  <c r="I3066" i="2" s="1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I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H2997" i="2" s="1"/>
  <c r="G2998" i="2"/>
  <c r="G2991" i="2"/>
  <c r="I2991" i="2" s="1"/>
  <c r="G2992" i="2"/>
  <c r="G2985" i="2"/>
  <c r="I2985" i="2" s="1"/>
  <c r="G2986" i="2"/>
  <c r="G2979" i="2"/>
  <c r="H2979" i="2" s="1"/>
  <c r="G2980" i="2"/>
  <c r="G2973" i="2"/>
  <c r="H2973" i="2" s="1"/>
  <c r="G2974" i="2"/>
  <c r="G2967" i="2"/>
  <c r="I2967" i="2" s="1"/>
  <c r="E2968" i="2"/>
  <c r="G2968" i="2" s="1"/>
  <c r="G2958" i="2"/>
  <c r="H2958" i="2" s="1"/>
  <c r="G2959" i="2"/>
  <c r="G2952" i="2"/>
  <c r="I2952" i="2" s="1"/>
  <c r="G2953" i="2"/>
  <c r="G2946" i="2"/>
  <c r="H2946" i="2" s="1"/>
  <c r="G2947" i="2"/>
  <c r="G2940" i="2"/>
  <c r="I2940" i="2" s="1"/>
  <c r="G2941" i="2"/>
  <c r="G2934" i="2"/>
  <c r="G2935" i="2"/>
  <c r="G2928" i="2"/>
  <c r="I2928" i="2" s="1"/>
  <c r="G2929" i="2"/>
  <c r="G2922" i="2"/>
  <c r="I2922" i="2" s="1"/>
  <c r="G2923" i="2"/>
  <c r="G2916" i="2"/>
  <c r="H2916" i="2" s="1"/>
  <c r="G2917" i="2"/>
  <c r="G2910" i="2"/>
  <c r="I2910" i="2" s="1"/>
  <c r="G2911" i="2"/>
  <c r="G2904" i="2"/>
  <c r="I2904" i="2" s="1"/>
  <c r="G2905" i="2"/>
  <c r="G2898" i="2"/>
  <c r="I2898" i="2" s="1"/>
  <c r="G2899" i="2"/>
  <c r="G2892" i="2"/>
  <c r="H2892" i="2" s="1"/>
  <c r="G2893" i="2"/>
  <c r="G2886" i="2"/>
  <c r="I2886" i="2" s="1"/>
  <c r="G2887" i="2"/>
  <c r="G2880" i="2"/>
  <c r="I2880" i="2" s="1"/>
  <c r="G2881" i="2"/>
  <c r="G2874" i="2"/>
  <c r="I2874" i="2" s="1"/>
  <c r="G2875" i="2"/>
  <c r="G2868" i="2"/>
  <c r="H2868" i="2" s="1"/>
  <c r="J2868" i="2" s="1"/>
  <c r="E2869" i="2"/>
  <c r="G2869" i="2" s="1"/>
  <c r="G2859" i="2"/>
  <c r="I2859" i="2" s="1"/>
  <c r="G2860" i="2"/>
  <c r="G2853" i="2"/>
  <c r="I2853" i="2" s="1"/>
  <c r="E2855" i="2"/>
  <c r="G2854" i="2"/>
  <c r="G2847" i="2"/>
  <c r="I2847" i="2" s="1"/>
  <c r="G2848" i="2"/>
  <c r="G2841" i="2"/>
  <c r="I2841" i="2" s="1"/>
  <c r="G2842" i="2"/>
  <c r="G2835" i="2"/>
  <c r="I2835" i="2" s="1"/>
  <c r="G2836" i="2"/>
  <c r="G2829" i="2"/>
  <c r="H2829" i="2" s="1"/>
  <c r="G2830" i="2"/>
  <c r="G2823" i="2"/>
  <c r="I2823" i="2" s="1"/>
  <c r="G2824" i="2"/>
  <c r="G2817" i="2"/>
  <c r="H2817" i="2" s="1"/>
  <c r="G2818" i="2"/>
  <c r="G2811" i="2"/>
  <c r="I2811" i="2" s="1"/>
  <c r="G2812" i="2"/>
  <c r="G2805" i="2"/>
  <c r="H2805" i="2" s="1"/>
  <c r="G2806" i="2"/>
  <c r="G2799" i="2"/>
  <c r="I2799" i="2" s="1"/>
  <c r="G2800" i="2"/>
  <c r="G2793" i="2"/>
  <c r="H2793" i="2" s="1"/>
  <c r="G2794" i="2"/>
  <c r="G2787" i="2"/>
  <c r="H2787" i="2" s="1"/>
  <c r="G2788" i="2"/>
  <c r="G2781" i="2"/>
  <c r="I2781" i="2" s="1"/>
  <c r="G2782" i="2"/>
  <c r="G2775" i="2"/>
  <c r="I2775" i="2" s="1"/>
  <c r="G2776" i="2"/>
  <c r="E2770" i="2"/>
  <c r="E2771" i="2" s="1"/>
  <c r="G2760" i="2"/>
  <c r="H2760" i="2" s="1"/>
  <c r="G2761" i="2"/>
  <c r="G2754" i="2"/>
  <c r="I2754" i="2" s="1"/>
  <c r="G2755" i="2"/>
  <c r="G2748" i="2"/>
  <c r="H2748" i="2" s="1"/>
  <c r="G2749" i="2"/>
  <c r="G2742" i="2"/>
  <c r="H2742" i="2" s="1"/>
  <c r="G2743" i="2"/>
  <c r="G2736" i="2"/>
  <c r="I2736" i="2" s="1"/>
  <c r="G2737" i="2"/>
  <c r="G2730" i="2"/>
  <c r="H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I2706" i="2" s="1"/>
  <c r="G2707" i="2"/>
  <c r="G2700" i="2"/>
  <c r="I2700" i="2" s="1"/>
  <c r="G2701" i="2"/>
  <c r="G2694" i="2"/>
  <c r="H2694" i="2" s="1"/>
  <c r="G2695" i="2"/>
  <c r="G2688" i="2"/>
  <c r="I2688" i="2" s="1"/>
  <c r="G2689" i="2"/>
  <c r="G2682" i="2"/>
  <c r="I2682" i="2" s="1"/>
  <c r="G2683" i="2"/>
  <c r="G2676" i="2"/>
  <c r="I2676" i="2" s="1"/>
  <c r="G2677" i="2"/>
  <c r="E2671" i="2"/>
  <c r="G2671" i="2" s="1"/>
  <c r="G2661" i="2"/>
  <c r="G2662" i="2"/>
  <c r="G2655" i="2"/>
  <c r="H2655" i="2" s="1"/>
  <c r="G2656" i="2"/>
  <c r="G2649" i="2"/>
  <c r="I2649" i="2" s="1"/>
  <c r="G2650" i="2"/>
  <c r="G2643" i="2"/>
  <c r="H2643" i="2" s="1"/>
  <c r="G2644" i="2"/>
  <c r="G2637" i="2"/>
  <c r="H2637" i="2" s="1"/>
  <c r="G2638" i="2"/>
  <c r="G2631" i="2"/>
  <c r="I2631" i="2" s="1"/>
  <c r="G2632" i="2"/>
  <c r="G2625" i="2"/>
  <c r="H2625" i="2" s="1"/>
  <c r="G2626" i="2"/>
  <c r="G2619" i="2"/>
  <c r="H2619" i="2" s="1"/>
  <c r="G2620" i="2"/>
  <c r="G2613" i="2"/>
  <c r="I2613" i="2" s="1"/>
  <c r="G2614" i="2"/>
  <c r="G2607" i="2"/>
  <c r="H2607" i="2" s="1"/>
  <c r="G2608" i="2"/>
  <c r="G2601" i="2"/>
  <c r="I2601" i="2" s="1"/>
  <c r="G2602" i="2"/>
  <c r="G2595" i="2"/>
  <c r="I2595" i="2" s="1"/>
  <c r="G2596" i="2"/>
  <c r="G2589" i="2"/>
  <c r="H2589" i="2" s="1"/>
  <c r="G2590" i="2"/>
  <c r="G2583" i="2"/>
  <c r="I2583" i="2" s="1"/>
  <c r="G2584" i="2"/>
  <c r="G2577" i="2"/>
  <c r="I2577" i="2" s="1"/>
  <c r="G2578" i="2"/>
  <c r="G2562" i="2"/>
  <c r="I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I2532" i="2" s="1"/>
  <c r="G2533" i="2"/>
  <c r="G2526" i="2"/>
  <c r="H2526" i="2" s="1"/>
  <c r="G2527" i="2"/>
  <c r="G2520" i="2"/>
  <c r="G2521" i="2"/>
  <c r="G2514" i="2"/>
  <c r="H2514" i="2" s="1"/>
  <c r="G2515" i="2"/>
  <c r="G2508" i="2"/>
  <c r="I2508" i="2" s="1"/>
  <c r="G2509" i="2"/>
  <c r="G2502" i="2"/>
  <c r="I2502" i="2" s="1"/>
  <c r="G2503" i="2"/>
  <c r="G2496" i="2"/>
  <c r="I2496" i="2" s="1"/>
  <c r="G2497" i="2"/>
  <c r="G2490" i="2"/>
  <c r="H2490" i="2" s="1"/>
  <c r="G2491" i="2"/>
  <c r="G2484" i="2"/>
  <c r="I2484" i="2" s="1"/>
  <c r="G2485" i="2"/>
  <c r="G2478" i="2"/>
  <c r="I2478" i="2" s="1"/>
  <c r="G2479" i="2"/>
  <c r="G2463" i="2"/>
  <c r="I2463" i="2" s="1"/>
  <c r="G2464" i="2"/>
  <c r="G2457" i="2"/>
  <c r="H2457" i="2" s="1"/>
  <c r="G2458" i="2"/>
  <c r="G2451" i="2"/>
  <c r="I2451" i="2" s="1"/>
  <c r="G2452" i="2"/>
  <c r="G2445" i="2"/>
  <c r="I2445" i="2" s="1"/>
  <c r="G2446" i="2"/>
  <c r="G2439" i="2"/>
  <c r="I2439" i="2" s="1"/>
  <c r="G2440" i="2"/>
  <c r="G2433" i="2"/>
  <c r="H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H2391" i="2" s="1"/>
  <c r="G2392" i="2"/>
  <c r="G2385" i="2"/>
  <c r="H2385" i="2" s="1"/>
  <c r="G2386" i="2"/>
  <c r="G2379" i="2"/>
  <c r="I2379" i="2" s="1"/>
  <c r="G2380" i="2"/>
  <c r="G2364" i="2"/>
  <c r="I2364" i="2" s="1"/>
  <c r="G2365" i="2"/>
  <c r="G2358" i="2"/>
  <c r="I2358" i="2" s="1"/>
  <c r="G2359" i="2"/>
  <c r="G2352" i="2"/>
  <c r="H2352" i="2" s="1"/>
  <c r="G2353" i="2"/>
  <c r="G2346" i="2"/>
  <c r="H2346" i="2" s="1"/>
  <c r="G2347" i="2"/>
  <c r="G2340" i="2"/>
  <c r="I2340" i="2" s="1"/>
  <c r="G2341" i="2"/>
  <c r="G2334" i="2"/>
  <c r="H2334" i="2" s="1"/>
  <c r="G2335" i="2"/>
  <c r="G2328" i="2"/>
  <c r="H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H2304" i="2" s="1"/>
  <c r="G2305" i="2"/>
  <c r="G2298" i="2"/>
  <c r="I2298" i="2" s="1"/>
  <c r="G2299" i="2"/>
  <c r="G2292" i="2"/>
  <c r="I2292" i="2" s="1"/>
  <c r="G2293" i="2"/>
  <c r="G2286" i="2"/>
  <c r="I2286" i="2" s="1"/>
  <c r="G2287" i="2"/>
  <c r="G2280" i="2"/>
  <c r="H2280" i="2" s="1"/>
  <c r="G2281" i="2"/>
  <c r="G2265" i="2"/>
  <c r="I2265" i="2" s="1"/>
  <c r="G2266" i="2"/>
  <c r="G2259" i="2"/>
  <c r="I2259" i="2" s="1"/>
  <c r="G2260" i="2"/>
  <c r="G2253" i="2"/>
  <c r="H2253" i="2" s="1"/>
  <c r="G2254" i="2"/>
  <c r="G2247" i="2"/>
  <c r="I2247" i="2" s="1"/>
  <c r="G2248" i="2"/>
  <c r="G2241" i="2"/>
  <c r="I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H2205" i="2" s="1"/>
  <c r="G2206" i="2"/>
  <c r="G2199" i="2"/>
  <c r="H2199" i="2" s="1"/>
  <c r="G2200" i="2"/>
  <c r="G2193" i="2"/>
  <c r="H2193" i="2" s="1"/>
  <c r="G2194" i="2"/>
  <c r="G2187" i="2"/>
  <c r="I2187" i="2" s="1"/>
  <c r="G2188" i="2"/>
  <c r="G2181" i="2"/>
  <c r="H2181" i="2" s="1"/>
  <c r="G2182" i="2"/>
  <c r="G2175" i="2"/>
  <c r="I2175" i="2" s="1"/>
  <c r="E2176" i="2"/>
  <c r="G2176" i="2" s="1"/>
  <c r="G2166" i="2"/>
  <c r="I2166" i="2" s="1"/>
  <c r="G2167" i="2"/>
  <c r="G2160" i="2"/>
  <c r="H2160" i="2" s="1"/>
  <c r="G2161" i="2"/>
  <c r="G2154" i="2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I2130" i="2" s="1"/>
  <c r="G2131" i="2"/>
  <c r="G2124" i="2"/>
  <c r="I2124" i="2" s="1"/>
  <c r="G2125" i="2"/>
  <c r="G2118" i="2"/>
  <c r="I2118" i="2" s="1"/>
  <c r="G2119" i="2"/>
  <c r="G2112" i="2"/>
  <c r="H2112" i="2" s="1"/>
  <c r="G2113" i="2"/>
  <c r="G2106" i="2"/>
  <c r="H2106" i="2" s="1"/>
  <c r="G2107" i="2"/>
  <c r="G2100" i="2"/>
  <c r="I2100" i="2" s="1"/>
  <c r="G2101" i="2"/>
  <c r="G2094" i="2"/>
  <c r="H2094" i="2" s="1"/>
  <c r="G2095" i="2"/>
  <c r="G2088" i="2"/>
  <c r="H2088" i="2" s="1"/>
  <c r="G2089" i="2"/>
  <c r="G2082" i="2"/>
  <c r="I2082" i="2" s="1"/>
  <c r="G2083" i="2"/>
  <c r="G2076" i="2"/>
  <c r="I2076" i="2" s="1"/>
  <c r="E2077" i="2"/>
  <c r="G2077" i="2" s="1"/>
  <c r="E2056" i="2"/>
  <c r="G2056" i="2" s="1"/>
  <c r="G2067" i="2"/>
  <c r="I2067" i="2" s="1"/>
  <c r="G2068" i="2"/>
  <c r="G2061" i="2"/>
  <c r="I2061" i="2" s="1"/>
  <c r="G2062" i="2"/>
  <c r="G2055" i="2"/>
  <c r="H2055" i="2" s="1"/>
  <c r="G2049" i="2"/>
  <c r="H2049" i="2" s="1"/>
  <c r="G2050" i="2"/>
  <c r="G2043" i="2"/>
  <c r="I2043" i="2" s="1"/>
  <c r="G2044" i="2"/>
  <c r="G2037" i="2"/>
  <c r="H2037" i="2" s="1"/>
  <c r="G2038" i="2"/>
  <c r="G2031" i="2"/>
  <c r="H2031" i="2" s="1"/>
  <c r="G2032" i="2"/>
  <c r="G2025" i="2"/>
  <c r="I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H1983" i="2" s="1"/>
  <c r="G1984" i="2"/>
  <c r="G1977" i="2"/>
  <c r="I1977" i="2" s="1"/>
  <c r="E1978" i="2"/>
  <c r="G1978" i="2" s="1"/>
  <c r="G1968" i="2"/>
  <c r="I1968" i="2" s="1"/>
  <c r="G1969" i="2"/>
  <c r="E1970" i="2"/>
  <c r="G1962" i="2"/>
  <c r="H1962" i="2" s="1"/>
  <c r="G1963" i="2"/>
  <c r="G1956" i="2"/>
  <c r="H1956" i="2" s="1"/>
  <c r="G1957" i="2"/>
  <c r="G1950" i="2"/>
  <c r="H1950" i="2" s="1"/>
  <c r="G1951" i="2"/>
  <c r="G1944" i="2"/>
  <c r="H1944" i="2" s="1"/>
  <c r="G1945" i="2"/>
  <c r="G1938" i="2"/>
  <c r="H1938" i="2" s="1"/>
  <c r="G1939" i="2"/>
  <c r="G1932" i="2"/>
  <c r="I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H1908" i="2" s="1"/>
  <c r="G1909" i="2"/>
  <c r="G1902" i="2"/>
  <c r="H1902" i="2" s="1"/>
  <c r="G1903" i="2"/>
  <c r="G1896" i="2"/>
  <c r="I1896" i="2" s="1"/>
  <c r="G1897" i="2"/>
  <c r="G1890" i="2"/>
  <c r="I1890" i="2" s="1"/>
  <c r="G1891" i="2"/>
  <c r="G1884" i="2"/>
  <c r="I1884" i="2" s="1"/>
  <c r="G1885" i="2"/>
  <c r="G1878" i="2"/>
  <c r="H1878" i="2" s="1"/>
  <c r="J1878" i="2" s="1"/>
  <c r="E1879" i="2"/>
  <c r="G1879" i="2" s="1"/>
  <c r="G1870" i="2"/>
  <c r="G1864" i="2"/>
  <c r="G1858" i="2"/>
  <c r="G1852" i="2"/>
  <c r="G1846" i="2"/>
  <c r="G1840" i="2"/>
  <c r="G1834" i="2"/>
  <c r="G1828" i="2"/>
  <c r="G1822" i="2"/>
  <c r="G1816" i="2"/>
  <c r="G1810" i="2"/>
  <c r="G1804" i="2"/>
  <c r="G1798" i="2"/>
  <c r="G1792" i="2"/>
  <c r="G1786" i="2"/>
  <c r="G1869" i="2"/>
  <c r="G1863" i="2"/>
  <c r="I1863" i="2" s="1"/>
  <c r="G1857" i="2"/>
  <c r="G1851" i="2"/>
  <c r="G1845" i="2"/>
  <c r="G1839" i="2"/>
  <c r="G1833" i="2"/>
  <c r="G1827" i="2"/>
  <c r="G1821" i="2"/>
  <c r="G1815" i="2"/>
  <c r="G1809" i="2"/>
  <c r="G1803" i="2"/>
  <c r="G1797" i="2"/>
  <c r="G1791" i="2"/>
  <c r="I1791" i="2" s="1"/>
  <c r="G1785" i="2"/>
  <c r="G1779" i="2"/>
  <c r="H1779" i="2" s="1"/>
  <c r="J1779" i="2" s="1"/>
  <c r="G1780" i="2"/>
  <c r="G1770" i="2"/>
  <c r="H1770" i="2" s="1"/>
  <c r="G1771" i="2"/>
  <c r="G1764" i="2"/>
  <c r="I1764" i="2" s="1"/>
  <c r="G1765" i="2"/>
  <c r="G1758" i="2"/>
  <c r="H1758" i="2" s="1"/>
  <c r="G1759" i="2"/>
  <c r="G1752" i="2"/>
  <c r="I1752" i="2" s="1"/>
  <c r="G1753" i="2"/>
  <c r="G1746" i="2"/>
  <c r="I1746" i="2" s="1"/>
  <c r="G1747" i="2"/>
  <c r="G1740" i="2"/>
  <c r="I1740" i="2" s="1"/>
  <c r="G1741" i="2"/>
  <c r="G1734" i="2"/>
  <c r="I1734" i="2" s="1"/>
  <c r="G1735" i="2"/>
  <c r="G1728" i="2"/>
  <c r="H1728" i="2" s="1"/>
  <c r="G1729" i="2"/>
  <c r="G1722" i="2"/>
  <c r="I1722" i="2" s="1"/>
  <c r="G1723" i="2"/>
  <c r="G1716" i="2"/>
  <c r="I1716" i="2" s="1"/>
  <c r="G1717" i="2"/>
  <c r="G1710" i="2"/>
  <c r="H1710" i="2" s="1"/>
  <c r="G1711" i="2"/>
  <c r="G1704" i="2"/>
  <c r="I1704" i="2" s="1"/>
  <c r="G1705" i="2"/>
  <c r="G1698" i="2"/>
  <c r="I1698" i="2" s="1"/>
  <c r="G1699" i="2"/>
  <c r="G1692" i="2"/>
  <c r="I1692" i="2" s="1"/>
  <c r="G1693" i="2"/>
  <c r="G1686" i="2"/>
  <c r="I1686" i="2" s="1"/>
  <c r="G1687" i="2"/>
  <c r="G1680" i="2"/>
  <c r="H1680" i="2" s="1"/>
  <c r="J1680" i="2" s="1"/>
  <c r="E1681" i="2"/>
  <c r="G1681" i="2" s="1"/>
  <c r="G1671" i="2"/>
  <c r="I1671" i="2" s="1"/>
  <c r="G1672" i="2"/>
  <c r="G1665" i="2"/>
  <c r="I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I1617" i="2" s="1"/>
  <c r="G1618" i="2"/>
  <c r="G1611" i="2"/>
  <c r="H1611" i="2" s="1"/>
  <c r="G1612" i="2"/>
  <c r="G1605" i="2"/>
  <c r="I1605" i="2" s="1"/>
  <c r="G1606" i="2"/>
  <c r="G1599" i="2"/>
  <c r="H1599" i="2" s="1"/>
  <c r="G1600" i="2"/>
  <c r="G1593" i="2"/>
  <c r="I1593" i="2" s="1"/>
  <c r="G1594" i="2"/>
  <c r="G1587" i="2"/>
  <c r="I1587" i="2" s="1"/>
  <c r="G1588" i="2"/>
  <c r="G1573" i="2"/>
  <c r="G1567" i="2"/>
  <c r="G1561" i="2"/>
  <c r="G1555" i="2"/>
  <c r="G1549" i="2"/>
  <c r="G1543" i="2"/>
  <c r="G1537" i="2"/>
  <c r="G1531" i="2"/>
  <c r="G1525" i="2"/>
  <c r="G1519" i="2"/>
  <c r="G1513" i="2"/>
  <c r="G1507" i="2"/>
  <c r="G1501" i="2"/>
  <c r="G1495" i="2"/>
  <c r="G1489" i="2"/>
  <c r="G1572" i="2"/>
  <c r="G1566" i="2"/>
  <c r="G1560" i="2"/>
  <c r="I1560" i="2" s="1"/>
  <c r="G1554" i="2"/>
  <c r="G1548" i="2"/>
  <c r="G1542" i="2"/>
  <c r="I1542" i="2" s="1"/>
  <c r="G1536" i="2"/>
  <c r="G1530" i="2"/>
  <c r="G1524" i="2"/>
  <c r="G1518" i="2"/>
  <c r="G1512" i="2"/>
  <c r="G1506" i="2"/>
  <c r="G1500" i="2"/>
  <c r="G1494" i="2"/>
  <c r="G1488" i="2"/>
  <c r="G1473" i="2"/>
  <c r="H1473" i="2" s="1"/>
  <c r="G1474" i="2"/>
  <c r="G1467" i="2"/>
  <c r="I1467" i="2" s="1"/>
  <c r="G1468" i="2"/>
  <c r="G1461" i="2"/>
  <c r="H1461" i="2" s="1"/>
  <c r="G1462" i="2"/>
  <c r="G1455" i="2"/>
  <c r="H1455" i="2" s="1"/>
  <c r="G1456" i="2"/>
  <c r="G1449" i="2"/>
  <c r="I1449" i="2" s="1"/>
  <c r="G1450" i="2"/>
  <c r="G1443" i="2"/>
  <c r="I1443" i="2" s="1"/>
  <c r="G1444" i="2"/>
  <c r="G1437" i="2"/>
  <c r="I1437" i="2" s="1"/>
  <c r="G1438" i="2"/>
  <c r="G1431" i="2"/>
  <c r="H1431" i="2" s="1"/>
  <c r="G1432" i="2"/>
  <c r="G1425" i="2"/>
  <c r="I1425" i="2" s="1"/>
  <c r="G1426" i="2"/>
  <c r="G1419" i="2"/>
  <c r="I1419" i="2" s="1"/>
  <c r="G1420" i="2"/>
  <c r="G1413" i="2"/>
  <c r="I1413" i="2" s="1"/>
  <c r="G1414" i="2"/>
  <c r="G1407" i="2"/>
  <c r="I1407" i="2" s="1"/>
  <c r="G1408" i="2"/>
  <c r="G1401" i="2"/>
  <c r="H1401" i="2" s="1"/>
  <c r="G1402" i="2"/>
  <c r="G1395" i="2"/>
  <c r="I1395" i="2" s="1"/>
  <c r="G1396" i="2"/>
  <c r="G1389" i="2"/>
  <c r="H1389" i="2" s="1"/>
  <c r="G1390" i="2"/>
  <c r="G1375" i="2"/>
  <c r="G1369" i="2"/>
  <c r="G1363" i="2"/>
  <c r="G1357" i="2"/>
  <c r="G1351" i="2"/>
  <c r="G1345" i="2"/>
  <c r="G1339" i="2"/>
  <c r="G1333" i="2"/>
  <c r="G1327" i="2"/>
  <c r="G1321" i="2"/>
  <c r="G1315" i="2"/>
  <c r="G1309" i="2"/>
  <c r="G1303" i="2"/>
  <c r="G1297" i="2"/>
  <c r="G1291" i="2"/>
  <c r="G1296" i="2"/>
  <c r="I1296" i="2" s="1"/>
  <c r="G1320" i="2"/>
  <c r="I1320" i="2" s="1"/>
  <c r="G1344" i="2"/>
  <c r="G1346" i="2" s="1"/>
  <c r="G1368" i="2"/>
  <c r="I1368" i="2" s="1"/>
  <c r="G1302" i="2"/>
  <c r="I1302" i="2" s="1"/>
  <c r="G1326" i="2"/>
  <c r="G1328" i="2" s="1"/>
  <c r="G1350" i="2"/>
  <c r="I1350" i="2" s="1"/>
  <c r="G1374" i="2"/>
  <c r="I1374" i="2" s="1"/>
  <c r="G1308" i="2"/>
  <c r="H1308" i="2" s="1"/>
  <c r="G1332" i="2"/>
  <c r="I1332" i="2" s="1"/>
  <c r="G1356" i="2"/>
  <c r="G1290" i="2"/>
  <c r="G1314" i="2"/>
  <c r="I1314" i="2" s="1"/>
  <c r="G1338" i="2"/>
  <c r="I1338" i="2" s="1"/>
  <c r="G1362" i="2"/>
  <c r="H1362" i="2" s="1"/>
  <c r="G1284" i="2"/>
  <c r="I1284" i="2" s="1"/>
  <c r="E1285" i="2"/>
  <c r="G1285" i="2" s="1"/>
  <c r="G1275" i="2"/>
  <c r="I1275" i="2" s="1"/>
  <c r="G1276" i="2"/>
  <c r="G1269" i="2"/>
  <c r="I1269" i="2" s="1"/>
  <c r="G1270" i="2"/>
  <c r="G1263" i="2"/>
  <c r="H1263" i="2" s="1"/>
  <c r="G1264" i="2"/>
  <c r="G1257" i="2"/>
  <c r="H1257" i="2" s="1"/>
  <c r="G1258" i="2"/>
  <c r="G1251" i="2"/>
  <c r="I1251" i="2" s="1"/>
  <c r="G1252" i="2"/>
  <c r="G1245" i="2"/>
  <c r="H1245" i="2" s="1"/>
  <c r="G1246" i="2"/>
  <c r="G1239" i="2"/>
  <c r="H1239" i="2" s="1"/>
  <c r="G1240" i="2"/>
  <c r="G1233" i="2"/>
  <c r="H1233" i="2" s="1"/>
  <c r="G1234" i="2"/>
  <c r="G1227" i="2"/>
  <c r="H1227" i="2" s="1"/>
  <c r="G1228" i="2"/>
  <c r="G1221" i="2"/>
  <c r="I1221" i="2" s="1"/>
  <c r="G1222" i="2"/>
  <c r="G1215" i="2"/>
  <c r="I1215" i="2" s="1"/>
  <c r="G1216" i="2"/>
  <c r="G1209" i="2"/>
  <c r="H1209" i="2" s="1"/>
  <c r="G1210" i="2"/>
  <c r="G1203" i="2"/>
  <c r="I1203" i="2" s="1"/>
  <c r="G1204" i="2"/>
  <c r="G1197" i="2"/>
  <c r="H1197" i="2" s="1"/>
  <c r="G1198" i="2"/>
  <c r="G1191" i="2"/>
  <c r="I1191" i="2" s="1"/>
  <c r="G1192" i="2"/>
  <c r="G1185" i="2"/>
  <c r="I1185" i="2" s="1"/>
  <c r="E1186" i="2"/>
  <c r="G1186" i="2" s="1"/>
  <c r="G1176" i="2"/>
  <c r="I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I1152" i="2" s="1"/>
  <c r="G1153" i="2"/>
  <c r="G1146" i="2"/>
  <c r="H1146" i="2" s="1"/>
  <c r="G1147" i="2"/>
  <c r="G1140" i="2"/>
  <c r="I1140" i="2" s="1"/>
  <c r="G1141" i="2"/>
  <c r="G1134" i="2"/>
  <c r="H1134" i="2" s="1"/>
  <c r="G1135" i="2"/>
  <c r="G1128" i="2"/>
  <c r="H1128" i="2" s="1"/>
  <c r="G1129" i="2"/>
  <c r="G1122" i="2"/>
  <c r="I1122" i="2" s="1"/>
  <c r="G1123" i="2"/>
  <c r="G1116" i="2"/>
  <c r="H1116" i="2" s="1"/>
  <c r="G1117" i="2"/>
  <c r="G1110" i="2"/>
  <c r="I1110" i="2" s="1"/>
  <c r="G1111" i="2"/>
  <c r="G1104" i="2"/>
  <c r="I1104" i="2" s="1"/>
  <c r="G1105" i="2"/>
  <c r="G1098" i="2"/>
  <c r="I1098" i="2" s="1"/>
  <c r="G1099" i="2"/>
  <c r="G1092" i="2"/>
  <c r="H1092" i="2" s="1"/>
  <c r="G1093" i="2"/>
  <c r="G1086" i="2"/>
  <c r="I1086" i="2" s="1"/>
  <c r="E1087" i="2"/>
  <c r="G1087" i="2" s="1"/>
  <c r="G1077" i="2"/>
  <c r="I1077" i="2" s="1"/>
  <c r="G1078" i="2"/>
  <c r="G1071" i="2"/>
  <c r="I1071" i="2" s="1"/>
  <c r="G1072" i="2"/>
  <c r="G1065" i="2"/>
  <c r="I1065" i="2" s="1"/>
  <c r="G1066" i="2"/>
  <c r="G1059" i="2"/>
  <c r="H1059" i="2" s="1"/>
  <c r="G1060" i="2"/>
  <c r="G1053" i="2"/>
  <c r="H1053" i="2" s="1"/>
  <c r="G1054" i="2"/>
  <c r="G1047" i="2"/>
  <c r="I1047" i="2" s="1"/>
  <c r="G1048" i="2"/>
  <c r="G1041" i="2"/>
  <c r="H1041" i="2" s="1"/>
  <c r="G1042" i="2"/>
  <c r="G1035" i="2"/>
  <c r="H1035" i="2" s="1"/>
  <c r="G1036" i="2"/>
  <c r="G1029" i="2"/>
  <c r="I1029" i="2" s="1"/>
  <c r="G1030" i="2"/>
  <c r="G1023" i="2"/>
  <c r="I1023" i="2" s="1"/>
  <c r="G1024" i="2"/>
  <c r="G1017" i="2"/>
  <c r="I1017" i="2" s="1"/>
  <c r="G1018" i="2"/>
  <c r="G1011" i="2"/>
  <c r="H1011" i="2" s="1"/>
  <c r="G1012" i="2"/>
  <c r="G1005" i="2"/>
  <c r="I1005" i="2" s="1"/>
  <c r="G1006" i="2"/>
  <c r="G999" i="2"/>
  <c r="I999" i="2" s="1"/>
  <c r="G1000" i="2"/>
  <c r="G993" i="2"/>
  <c r="H993" i="2" s="1"/>
  <c r="G994" i="2"/>
  <c r="G987" i="2"/>
  <c r="I987" i="2" s="1"/>
  <c r="E988" i="2"/>
  <c r="G988" i="2" s="1"/>
  <c r="G978" i="2"/>
  <c r="I978" i="2" s="1"/>
  <c r="G979" i="2"/>
  <c r="G972" i="2"/>
  <c r="H972" i="2" s="1"/>
  <c r="G973" i="2"/>
  <c r="G966" i="2"/>
  <c r="H966" i="2" s="1"/>
  <c r="G967" i="2"/>
  <c r="G960" i="2"/>
  <c r="I960" i="2" s="1"/>
  <c r="G961" i="2"/>
  <c r="G954" i="2"/>
  <c r="H954" i="2" s="1"/>
  <c r="G955" i="2"/>
  <c r="G948" i="2"/>
  <c r="I948" i="2" s="1"/>
  <c r="G949" i="2"/>
  <c r="G942" i="2"/>
  <c r="H942" i="2" s="1"/>
  <c r="G943" i="2"/>
  <c r="G936" i="2"/>
  <c r="I936" i="2" s="1"/>
  <c r="G937" i="2"/>
  <c r="G930" i="2"/>
  <c r="I930" i="2" s="1"/>
  <c r="G931" i="2"/>
  <c r="G924" i="2"/>
  <c r="I924" i="2" s="1"/>
  <c r="G925" i="2"/>
  <c r="G918" i="2"/>
  <c r="I918" i="2" s="1"/>
  <c r="G919" i="2"/>
  <c r="G912" i="2"/>
  <c r="I912" i="2" s="1"/>
  <c r="G913" i="2"/>
  <c r="G906" i="2"/>
  <c r="H906" i="2" s="1"/>
  <c r="G907" i="2"/>
  <c r="G900" i="2"/>
  <c r="H900" i="2" s="1"/>
  <c r="G901" i="2"/>
  <c r="G894" i="2"/>
  <c r="H894" i="2" s="1"/>
  <c r="G895" i="2"/>
  <c r="G888" i="2"/>
  <c r="H888" i="2" s="1"/>
  <c r="E889" i="2"/>
  <c r="G889" i="2" s="1"/>
  <c r="G879" i="2"/>
  <c r="I879" i="2" s="1"/>
  <c r="G880" i="2"/>
  <c r="G873" i="2"/>
  <c r="I873" i="2" s="1"/>
  <c r="G874" i="2"/>
  <c r="G867" i="2"/>
  <c r="I867" i="2" s="1"/>
  <c r="G868" i="2"/>
  <c r="G861" i="2"/>
  <c r="I861" i="2" s="1"/>
  <c r="G862" i="2"/>
  <c r="G855" i="2"/>
  <c r="H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I831" i="2" s="1"/>
  <c r="G832" i="2"/>
  <c r="G825" i="2"/>
  <c r="H825" i="2" s="1"/>
  <c r="G826" i="2"/>
  <c r="G819" i="2"/>
  <c r="H819" i="2" s="1"/>
  <c r="G820" i="2"/>
  <c r="G813" i="2"/>
  <c r="I813" i="2" s="1"/>
  <c r="G814" i="2"/>
  <c r="G807" i="2"/>
  <c r="H807" i="2" s="1"/>
  <c r="G808" i="2"/>
  <c r="G801" i="2"/>
  <c r="I801" i="2" s="1"/>
  <c r="G802" i="2"/>
  <c r="G795" i="2"/>
  <c r="I795" i="2" s="1"/>
  <c r="G796" i="2"/>
  <c r="G789" i="2"/>
  <c r="I789" i="2" s="1"/>
  <c r="E790" i="2"/>
  <c r="E791" i="2" s="1"/>
  <c r="G780" i="2"/>
  <c r="H780" i="2" s="1"/>
  <c r="G781" i="2"/>
  <c r="G774" i="2"/>
  <c r="I774" i="2" s="1"/>
  <c r="G775" i="2"/>
  <c r="G768" i="2"/>
  <c r="I768" i="2" s="1"/>
  <c r="G769" i="2"/>
  <c r="G762" i="2"/>
  <c r="I762" i="2" s="1"/>
  <c r="G763" i="2"/>
  <c r="G756" i="2"/>
  <c r="H756" i="2" s="1"/>
  <c r="G757" i="2"/>
  <c r="G750" i="2"/>
  <c r="H750" i="2" s="1"/>
  <c r="G751" i="2"/>
  <c r="G744" i="2"/>
  <c r="I744" i="2" s="1"/>
  <c r="G745" i="2"/>
  <c r="G738" i="2"/>
  <c r="I738" i="2" s="1"/>
  <c r="G739" i="2"/>
  <c r="G732" i="2"/>
  <c r="I732" i="2" s="1"/>
  <c r="G733" i="2"/>
  <c r="G726" i="2"/>
  <c r="I726" i="2" s="1"/>
  <c r="G727" i="2"/>
  <c r="G720" i="2"/>
  <c r="H720" i="2" s="1"/>
  <c r="G721" i="2"/>
  <c r="G714" i="2"/>
  <c r="I714" i="2" s="1"/>
  <c r="G715" i="2"/>
  <c r="G708" i="2"/>
  <c r="I708" i="2" s="1"/>
  <c r="G709" i="2"/>
  <c r="G702" i="2"/>
  <c r="I702" i="2" s="1"/>
  <c r="G703" i="2"/>
  <c r="G696" i="2"/>
  <c r="I696" i="2" s="1"/>
  <c r="G697" i="2"/>
  <c r="E691" i="2"/>
  <c r="G691" i="2" s="1"/>
  <c r="G681" i="2"/>
  <c r="I681" i="2" s="1"/>
  <c r="G682" i="2"/>
  <c r="G675" i="2"/>
  <c r="I675" i="2" s="1"/>
  <c r="G676" i="2"/>
  <c r="G669" i="2"/>
  <c r="I669" i="2" s="1"/>
  <c r="G670" i="2"/>
  <c r="G663" i="2"/>
  <c r="I663" i="2" s="1"/>
  <c r="G664" i="2"/>
  <c r="G657" i="2"/>
  <c r="I657" i="2" s="1"/>
  <c r="G658" i="2"/>
  <c r="G651" i="2"/>
  <c r="H651" i="2" s="1"/>
  <c r="G652" i="2"/>
  <c r="G645" i="2"/>
  <c r="I645" i="2" s="1"/>
  <c r="G646" i="2"/>
  <c r="G639" i="2"/>
  <c r="H639" i="2" s="1"/>
  <c r="G640" i="2"/>
  <c r="G633" i="2"/>
  <c r="I633" i="2" s="1"/>
  <c r="G634" i="2"/>
  <c r="G627" i="2"/>
  <c r="I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I603" i="2" s="1"/>
  <c r="G604" i="2"/>
  <c r="G597" i="2"/>
  <c r="I597" i="2" s="1"/>
  <c r="G598" i="2"/>
  <c r="G582" i="2"/>
  <c r="I582" i="2" s="1"/>
  <c r="G583" i="2"/>
  <c r="G576" i="2"/>
  <c r="I576" i="2" s="1"/>
  <c r="G577" i="2"/>
  <c r="G570" i="2"/>
  <c r="I570" i="2" s="1"/>
  <c r="G571" i="2"/>
  <c r="G564" i="2"/>
  <c r="H564" i="2" s="1"/>
  <c r="G565" i="2"/>
  <c r="G558" i="2"/>
  <c r="H558" i="2" s="1"/>
  <c r="G559" i="2"/>
  <c r="G552" i="2"/>
  <c r="I552" i="2" s="1"/>
  <c r="G553" i="2"/>
  <c r="G546" i="2"/>
  <c r="I546" i="2" s="1"/>
  <c r="G547" i="2"/>
  <c r="G540" i="2"/>
  <c r="H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I516" i="2" s="1"/>
  <c r="G517" i="2"/>
  <c r="G510" i="2"/>
  <c r="H510" i="2" s="1"/>
  <c r="G511" i="2"/>
  <c r="G504" i="2"/>
  <c r="H504" i="2" s="1"/>
  <c r="G505" i="2"/>
  <c r="G498" i="2"/>
  <c r="I498" i="2" s="1"/>
  <c r="G499" i="2"/>
  <c r="G483" i="2"/>
  <c r="I483" i="2" s="1"/>
  <c r="G484" i="2"/>
  <c r="G477" i="2"/>
  <c r="H477" i="2" s="1"/>
  <c r="G478" i="2"/>
  <c r="G471" i="2"/>
  <c r="I471" i="2" s="1"/>
  <c r="G472" i="2"/>
  <c r="G465" i="2"/>
  <c r="I465" i="2" s="1"/>
  <c r="G466" i="2"/>
  <c r="G459" i="2"/>
  <c r="H459" i="2" s="1"/>
  <c r="G460" i="2"/>
  <c r="G453" i="2"/>
  <c r="I453" i="2" s="1"/>
  <c r="G454" i="2"/>
  <c r="G447" i="2"/>
  <c r="I447" i="2" s="1"/>
  <c r="G448" i="2"/>
  <c r="G441" i="2"/>
  <c r="H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H405" i="2" s="1"/>
  <c r="G406" i="2"/>
  <c r="G399" i="2"/>
  <c r="I399" i="2" s="1"/>
  <c r="G400" i="2"/>
  <c r="G393" i="2"/>
  <c r="I393" i="2" s="1"/>
  <c r="E394" i="2"/>
  <c r="G394" i="2" s="1"/>
  <c r="G384" i="2"/>
  <c r="G385" i="2"/>
  <c r="G378" i="2"/>
  <c r="I378" i="2" s="1"/>
  <c r="G379" i="2"/>
  <c r="G372" i="2"/>
  <c r="H372" i="2" s="1"/>
  <c r="J372" i="2" s="1"/>
  <c r="E373" i="2"/>
  <c r="G373" i="2" s="1"/>
  <c r="G363" i="2"/>
  <c r="H363" i="2" s="1"/>
  <c r="G364" i="2"/>
  <c r="G357" i="2"/>
  <c r="I357" i="2" s="1"/>
  <c r="E358" i="2"/>
  <c r="G358" i="2" s="1"/>
  <c r="G348" i="2"/>
  <c r="H348" i="2" s="1"/>
  <c r="G349" i="2"/>
  <c r="G342" i="2"/>
  <c r="I342" i="2" s="1"/>
  <c r="G343" i="2"/>
  <c r="G336" i="2"/>
  <c r="I336" i="2" s="1"/>
  <c r="G337" i="2"/>
  <c r="G330" i="2"/>
  <c r="I330" i="2" s="1"/>
  <c r="E331" i="2"/>
  <c r="G331" i="2" s="1"/>
  <c r="G321" i="2"/>
  <c r="I321" i="2" s="1"/>
  <c r="G322" i="2"/>
  <c r="G315" i="2"/>
  <c r="I315" i="2" s="1"/>
  <c r="G316" i="2"/>
  <c r="G309" i="2"/>
  <c r="I309" i="2" s="1"/>
  <c r="G310" i="2"/>
  <c r="G303" i="2"/>
  <c r="H303" i="2" s="1"/>
  <c r="G304" i="2"/>
  <c r="G297" i="2"/>
  <c r="H297" i="2" s="1"/>
  <c r="G298" i="2"/>
  <c r="G291" i="2"/>
  <c r="I291" i="2" s="1"/>
  <c r="E292" i="2"/>
  <c r="G292" i="2" s="1"/>
  <c r="G282" i="2"/>
  <c r="H282" i="2" s="1"/>
  <c r="J282" i="2" s="1"/>
  <c r="E283" i="2"/>
  <c r="G283" i="2" s="1"/>
  <c r="G273" i="2"/>
  <c r="I273" i="2" s="1"/>
  <c r="G274" i="2"/>
  <c r="E268" i="2"/>
  <c r="G268" i="2" s="1"/>
  <c r="G258" i="2"/>
  <c r="I258" i="2" s="1"/>
  <c r="G259" i="2"/>
  <c r="E253" i="2"/>
  <c r="G253" i="2" s="1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86" i="2"/>
  <c r="I186" i="2" s="1"/>
  <c r="G187" i="2"/>
  <c r="G180" i="2"/>
  <c r="H180" i="2" s="1"/>
  <c r="G181" i="2"/>
  <c r="G174" i="2"/>
  <c r="I174" i="2" s="1"/>
  <c r="G175" i="2"/>
  <c r="G168" i="2"/>
  <c r="I168" i="2" s="1"/>
  <c r="G169" i="2"/>
  <c r="G162" i="2"/>
  <c r="I162" i="2" s="1"/>
  <c r="E163" i="2"/>
  <c r="G163" i="2" s="1"/>
  <c r="G153" i="2"/>
  <c r="I153" i="2" s="1"/>
  <c r="E154" i="2"/>
  <c r="G154" i="2" s="1"/>
  <c r="G144" i="2"/>
  <c r="I144" i="2" s="1"/>
  <c r="E145" i="2"/>
  <c r="G145" i="2" s="1"/>
  <c r="E18" i="2"/>
  <c r="E19" i="2" s="1"/>
  <c r="G19" i="2" s="1"/>
  <c r="G135" i="2"/>
  <c r="I135" i="2" s="1"/>
  <c r="E136" i="2"/>
  <c r="G136" i="2" s="1"/>
  <c r="G126" i="2"/>
  <c r="H126" i="2" s="1"/>
  <c r="G127" i="2"/>
  <c r="G120" i="2"/>
  <c r="H120" i="2" s="1"/>
  <c r="J120" i="2" s="1"/>
  <c r="E121" i="2"/>
  <c r="G121" i="2" s="1"/>
  <c r="G111" i="2"/>
  <c r="H111" i="2" s="1"/>
  <c r="G112" i="2"/>
  <c r="G105" i="2"/>
  <c r="H105" i="2" s="1"/>
  <c r="G106" i="2"/>
  <c r="G99" i="2"/>
  <c r="I99" i="2" s="1"/>
  <c r="G100" i="2"/>
  <c r="G93" i="2"/>
  <c r="I93" i="2" s="1"/>
  <c r="E94" i="2"/>
  <c r="G94" i="2" s="1"/>
  <c r="G84" i="2"/>
  <c r="I84" i="2" s="1"/>
  <c r="G85" i="2"/>
  <c r="G78" i="2"/>
  <c r="H78" i="2" s="1"/>
  <c r="G79" i="2"/>
  <c r="G72" i="2"/>
  <c r="I72" i="2" s="1"/>
  <c r="G73" i="2"/>
  <c r="G66" i="2"/>
  <c r="H66" i="2" s="1"/>
  <c r="G67" i="2"/>
  <c r="G60" i="2"/>
  <c r="H60" i="2" s="1"/>
  <c r="G61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52" i="2"/>
  <c r="I252" i="2" s="1"/>
  <c r="E9" i="2"/>
  <c r="E10" i="2" s="1"/>
  <c r="G10" i="2" s="1"/>
  <c r="H3312" i="2"/>
  <c r="G2670" i="2"/>
  <c r="I2670" i="2" s="1"/>
  <c r="G2769" i="2"/>
  <c r="I2769" i="2" s="1"/>
  <c r="H3072" i="2"/>
  <c r="G267" i="2"/>
  <c r="I267" i="2" s="1"/>
  <c r="H2661" i="2"/>
  <c r="I3213" i="2"/>
  <c r="H3270" i="2"/>
  <c r="H3318" i="2"/>
  <c r="I3294" i="2"/>
  <c r="H3294" i="2"/>
  <c r="I3219" i="2"/>
  <c r="H3219" i="2"/>
  <c r="H3237" i="2"/>
  <c r="I3237" i="2"/>
  <c r="E56" i="2"/>
  <c r="G54" i="2"/>
  <c r="I54" i="2" s="1"/>
  <c r="G243" i="2"/>
  <c r="I243" i="2" s="1"/>
  <c r="H3096" i="2"/>
  <c r="H2427" i="2"/>
  <c r="H3114" i="2"/>
  <c r="I3114" i="2"/>
  <c r="I2997" i="2"/>
  <c r="H3189" i="2"/>
  <c r="I3189" i="2"/>
  <c r="H2403" i="2"/>
  <c r="H2859" i="2"/>
  <c r="I3342" i="2"/>
  <c r="H3342" i="2"/>
  <c r="G2572" i="2"/>
  <c r="I2572" i="2" s="1"/>
  <c r="I2973" i="2"/>
  <c r="H2154" i="2"/>
  <c r="H3090" i="2"/>
  <c r="H3195" i="2"/>
  <c r="I3243" i="2"/>
  <c r="I2625" i="2"/>
  <c r="I2520" i="2"/>
  <c r="H2898" i="2"/>
  <c r="I3150" i="2"/>
  <c r="I3330" i="2"/>
  <c r="H3330" i="2"/>
  <c r="I2391" i="2"/>
  <c r="G2374" i="2"/>
  <c r="G2373" i="2"/>
  <c r="H2508" i="2"/>
  <c r="I2748" i="2"/>
  <c r="I2415" i="2"/>
  <c r="H2484" i="2"/>
  <c r="H2649" i="2"/>
  <c r="H2922" i="2"/>
  <c r="G2473" i="2"/>
  <c r="H3156" i="2"/>
  <c r="I3300" i="2"/>
  <c r="G2472" i="2"/>
  <c r="G2571" i="2"/>
  <c r="H2934" i="2"/>
  <c r="H3033" i="2"/>
  <c r="H3144" i="2"/>
  <c r="I3183" i="2"/>
  <c r="I3354" i="2"/>
  <c r="H3354" i="2"/>
  <c r="I3132" i="2"/>
  <c r="I3177" i="2"/>
  <c r="H3177" i="2"/>
  <c r="I3201" i="2"/>
  <c r="H3201" i="2"/>
  <c r="H3078" i="2"/>
  <c r="I3171" i="2"/>
  <c r="H3171" i="2"/>
  <c r="I3324" i="2"/>
  <c r="H3057" i="2"/>
  <c r="H3102" i="2"/>
  <c r="I3207" i="2"/>
  <c r="I3225" i="2"/>
  <c r="H3225" i="2"/>
  <c r="H3276" i="2"/>
  <c r="I3306" i="2"/>
  <c r="H3306" i="2"/>
  <c r="I2958" i="2"/>
  <c r="I3108" i="2"/>
  <c r="H3126" i="2"/>
  <c r="I3231" i="2"/>
  <c r="H3231" i="2"/>
  <c r="I3249" i="2"/>
  <c r="H3249" i="2"/>
  <c r="I3282" i="2"/>
  <c r="H3282" i="2"/>
  <c r="G3067" i="2"/>
  <c r="G3265" i="2"/>
  <c r="G3264" i="2"/>
  <c r="H3165" i="2"/>
  <c r="G1482" i="2"/>
  <c r="G1483" i="2"/>
  <c r="G1383" i="2"/>
  <c r="G1582" i="2"/>
  <c r="G1581" i="2"/>
  <c r="G1384" i="2"/>
  <c r="I2253" i="2"/>
  <c r="H2286" i="2"/>
  <c r="I2193" i="2"/>
  <c r="G2275" i="2"/>
  <c r="G2274" i="2"/>
  <c r="G492" i="2"/>
  <c r="G493" i="2"/>
  <c r="G592" i="2"/>
  <c r="G591" i="2"/>
  <c r="G690" i="2"/>
  <c r="G196" i="2"/>
  <c r="G205" i="2"/>
  <c r="G195" i="2"/>
  <c r="G204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3084" i="2" l="1"/>
  <c r="J3084" i="2" s="1"/>
  <c r="H3255" i="2"/>
  <c r="J3255" i="2" s="1"/>
  <c r="I3348" i="2"/>
  <c r="J2194" i="1"/>
  <c r="H3336" i="2"/>
  <c r="J3336" i="2" s="1"/>
  <c r="H3288" i="2"/>
  <c r="J3288" i="2" s="1"/>
  <c r="K5636" i="1"/>
  <c r="K5640" i="1"/>
  <c r="K5644" i="1"/>
  <c r="H3355" i="2"/>
  <c r="J3355" i="2" s="1"/>
  <c r="I3355" i="2"/>
  <c r="I3356" i="2" s="1"/>
  <c r="J3354" i="2"/>
  <c r="E3356" i="2"/>
  <c r="E3350" i="2"/>
  <c r="G3356" i="2"/>
  <c r="J3348" i="2"/>
  <c r="I3349" i="2"/>
  <c r="H3349" i="2"/>
  <c r="J3349" i="2" s="1"/>
  <c r="G3350" i="2"/>
  <c r="I3343" i="2"/>
  <c r="I3344" i="2" s="1"/>
  <c r="H3343" i="2"/>
  <c r="J3343" i="2" s="1"/>
  <c r="J3342" i="2"/>
  <c r="E3344" i="2"/>
  <c r="G3344" i="2"/>
  <c r="I3337" i="2"/>
  <c r="I3338" i="2" s="1"/>
  <c r="H3337" i="2"/>
  <c r="J3337" i="2" s="1"/>
  <c r="E3338" i="2"/>
  <c r="G3338" i="2"/>
  <c r="J3330" i="2"/>
  <c r="I3331" i="2"/>
  <c r="I3332" i="2" s="1"/>
  <c r="H3331" i="2"/>
  <c r="J3331" i="2" s="1"/>
  <c r="E3332" i="2"/>
  <c r="G3332" i="2"/>
  <c r="J3324" i="2"/>
  <c r="I3325" i="2"/>
  <c r="I3326" i="2" s="1"/>
  <c r="H3325" i="2"/>
  <c r="J3325" i="2" s="1"/>
  <c r="E3326" i="2"/>
  <c r="G3326" i="2"/>
  <c r="J3318" i="2"/>
  <c r="I3319" i="2"/>
  <c r="H3319" i="2"/>
  <c r="J3319" i="2" s="1"/>
  <c r="E3320" i="2"/>
  <c r="I3318" i="2"/>
  <c r="G3320" i="2"/>
  <c r="J3312" i="2"/>
  <c r="E3314" i="2"/>
  <c r="I3313" i="2"/>
  <c r="I3314" i="2" s="1"/>
  <c r="H3313" i="2"/>
  <c r="J3313" i="2" s="1"/>
  <c r="G3314" i="2"/>
  <c r="I3307" i="2"/>
  <c r="I3308" i="2" s="1"/>
  <c r="H3307" i="2"/>
  <c r="J3307" i="2" s="1"/>
  <c r="J3306" i="2"/>
  <c r="E3308" i="2"/>
  <c r="G3308" i="2"/>
  <c r="J3300" i="2"/>
  <c r="E3302" i="2"/>
  <c r="I3301" i="2"/>
  <c r="I3302" i="2" s="1"/>
  <c r="H3301" i="2"/>
  <c r="J3301" i="2" s="1"/>
  <c r="G3302" i="2"/>
  <c r="I3295" i="2"/>
  <c r="I3296" i="2" s="1"/>
  <c r="H3295" i="2"/>
  <c r="J3295" i="2" s="1"/>
  <c r="E3296" i="2"/>
  <c r="J3294" i="2"/>
  <c r="G3296" i="2"/>
  <c r="I3289" i="2"/>
  <c r="I3290" i="2" s="1"/>
  <c r="H3289" i="2"/>
  <c r="J3289" i="2" s="1"/>
  <c r="E3290" i="2"/>
  <c r="G3290" i="2"/>
  <c r="J3282" i="2"/>
  <c r="E3284" i="2"/>
  <c r="I3283" i="2"/>
  <c r="I3284" i="2" s="1"/>
  <c r="H3283" i="2"/>
  <c r="J3283" i="2" s="1"/>
  <c r="G3284" i="2"/>
  <c r="I3277" i="2"/>
  <c r="I3278" i="2" s="1"/>
  <c r="H3277" i="2"/>
  <c r="J3277" i="2" s="1"/>
  <c r="J3276" i="2"/>
  <c r="E3278" i="2"/>
  <c r="G3278" i="2"/>
  <c r="E3272" i="2"/>
  <c r="J3270" i="2"/>
  <c r="I3271" i="2"/>
  <c r="H3271" i="2"/>
  <c r="J3271" i="2" s="1"/>
  <c r="I3270" i="2"/>
  <c r="G3272" i="2"/>
  <c r="H2985" i="2"/>
  <c r="J2985" i="2" s="1"/>
  <c r="H3021" i="2"/>
  <c r="J3021" i="2" s="1"/>
  <c r="H2874" i="2"/>
  <c r="J2874" i="2" s="1"/>
  <c r="I2724" i="2"/>
  <c r="H3009" i="2"/>
  <c r="J3009" i="2" s="1"/>
  <c r="H2700" i="2"/>
  <c r="J2700" i="2" s="1"/>
  <c r="H2910" i="2"/>
  <c r="J2910" i="2" s="1"/>
  <c r="H2676" i="2"/>
  <c r="J2676" i="2" s="1"/>
  <c r="H3256" i="2"/>
  <c r="J3256" i="2" s="1"/>
  <c r="I3256" i="2"/>
  <c r="I3257" i="2" s="1"/>
  <c r="E3257" i="2"/>
  <c r="G3257" i="2"/>
  <c r="E3251" i="2"/>
  <c r="J3249" i="2"/>
  <c r="I3250" i="2"/>
  <c r="I3251" i="2" s="1"/>
  <c r="H3250" i="2"/>
  <c r="J3250" i="2" s="1"/>
  <c r="G3251" i="2"/>
  <c r="E3245" i="2"/>
  <c r="J3243" i="2"/>
  <c r="I3244" i="2"/>
  <c r="I3245" i="2" s="1"/>
  <c r="H3244" i="2"/>
  <c r="J3244" i="2" s="1"/>
  <c r="G3245" i="2"/>
  <c r="J3237" i="2"/>
  <c r="E3239" i="2"/>
  <c r="I3238" i="2"/>
  <c r="I3239" i="2" s="1"/>
  <c r="H3238" i="2"/>
  <c r="J3238" i="2" s="1"/>
  <c r="G3239" i="2"/>
  <c r="E3233" i="2"/>
  <c r="J3231" i="2"/>
  <c r="I3232" i="2"/>
  <c r="I3233" i="2" s="1"/>
  <c r="H3232" i="2"/>
  <c r="J3232" i="2" s="1"/>
  <c r="G3233" i="2"/>
  <c r="J3225" i="2"/>
  <c r="I3226" i="2"/>
  <c r="I3227" i="2" s="1"/>
  <c r="H3226" i="2"/>
  <c r="J3226" i="2" s="1"/>
  <c r="E3227" i="2"/>
  <c r="G3227" i="2"/>
  <c r="E3221" i="2"/>
  <c r="I3220" i="2"/>
  <c r="I3221" i="2" s="1"/>
  <c r="H3220" i="2"/>
  <c r="J3220" i="2" s="1"/>
  <c r="J3219" i="2"/>
  <c r="G3221" i="2"/>
  <c r="E3215" i="2"/>
  <c r="I3214" i="2"/>
  <c r="I3215" i="2" s="1"/>
  <c r="H3214" i="2"/>
  <c r="J3214" i="2" s="1"/>
  <c r="H3213" i="2"/>
  <c r="G3215" i="2"/>
  <c r="J3207" i="2"/>
  <c r="E3209" i="2"/>
  <c r="I3208" i="2"/>
  <c r="I3209" i="2" s="1"/>
  <c r="H3208" i="2"/>
  <c r="J3208" i="2" s="1"/>
  <c r="G3209" i="2"/>
  <c r="E3203" i="2"/>
  <c r="I3202" i="2"/>
  <c r="I3203" i="2" s="1"/>
  <c r="H3202" i="2"/>
  <c r="J3202" i="2" s="1"/>
  <c r="J3201" i="2"/>
  <c r="G3203" i="2"/>
  <c r="J3195" i="2"/>
  <c r="I3196" i="2"/>
  <c r="I3197" i="2" s="1"/>
  <c r="H3196" i="2"/>
  <c r="J3196" i="2" s="1"/>
  <c r="E3197" i="2"/>
  <c r="G3197" i="2"/>
  <c r="I3190" i="2"/>
  <c r="I3191" i="2" s="1"/>
  <c r="H3190" i="2"/>
  <c r="J3190" i="2" s="1"/>
  <c r="J3189" i="2"/>
  <c r="E3191" i="2"/>
  <c r="G3191" i="2"/>
  <c r="J3183" i="2"/>
  <c r="H3184" i="2"/>
  <c r="J3184" i="2" s="1"/>
  <c r="I3184" i="2"/>
  <c r="I3185" i="2" s="1"/>
  <c r="E3185" i="2"/>
  <c r="G3185" i="2"/>
  <c r="J3177" i="2"/>
  <c r="I3178" i="2"/>
  <c r="I3179" i="2" s="1"/>
  <c r="H3178" i="2"/>
  <c r="J3178" i="2" s="1"/>
  <c r="E3179" i="2"/>
  <c r="G3179" i="2"/>
  <c r="J3171" i="2"/>
  <c r="E3173" i="2"/>
  <c r="I3172" i="2"/>
  <c r="I3173" i="2" s="1"/>
  <c r="H3172" i="2"/>
  <c r="J3172" i="2" s="1"/>
  <c r="G3173" i="2"/>
  <c r="H2967" i="2"/>
  <c r="J2967" i="2" s="1"/>
  <c r="E2672" i="2"/>
  <c r="H2940" i="2"/>
  <c r="J2940" i="2" s="1"/>
  <c r="I2868" i="2"/>
  <c r="I3138" i="2"/>
  <c r="H3066" i="2"/>
  <c r="J3066" i="2" s="1"/>
  <c r="H3157" i="2"/>
  <c r="J3157" i="2" s="1"/>
  <c r="I3157" i="2"/>
  <c r="I3158" i="2" s="1"/>
  <c r="E3158" i="2"/>
  <c r="J3156" i="2"/>
  <c r="G3158" i="2"/>
  <c r="E3152" i="2"/>
  <c r="I3151" i="2"/>
  <c r="I3152" i="2" s="1"/>
  <c r="H3151" i="2"/>
  <c r="J3151" i="2" s="1"/>
  <c r="J3150" i="2"/>
  <c r="G3152" i="2"/>
  <c r="I3145" i="2"/>
  <c r="I3146" i="2" s="1"/>
  <c r="H3145" i="2"/>
  <c r="J3145" i="2" s="1"/>
  <c r="J3144" i="2"/>
  <c r="E3146" i="2"/>
  <c r="G3146" i="2"/>
  <c r="I3139" i="2"/>
  <c r="H3139" i="2"/>
  <c r="J3139" i="2" s="1"/>
  <c r="E3140" i="2"/>
  <c r="J3138" i="2"/>
  <c r="G3140" i="2"/>
  <c r="J3132" i="2"/>
  <c r="E3134" i="2"/>
  <c r="I3133" i="2"/>
  <c r="I3134" i="2" s="1"/>
  <c r="H3133" i="2"/>
  <c r="J3133" i="2" s="1"/>
  <c r="G3134" i="2"/>
  <c r="J3126" i="2"/>
  <c r="H3127" i="2"/>
  <c r="J3127" i="2" s="1"/>
  <c r="I3127" i="2"/>
  <c r="I3128" i="2" s="1"/>
  <c r="E3122" i="2"/>
  <c r="E3128" i="2"/>
  <c r="G3128" i="2"/>
  <c r="J3120" i="2"/>
  <c r="I3121" i="2"/>
  <c r="H3121" i="2"/>
  <c r="J3121" i="2" s="1"/>
  <c r="I3120" i="2"/>
  <c r="G3122" i="2"/>
  <c r="J3114" i="2"/>
  <c r="E3116" i="2"/>
  <c r="I3115" i="2"/>
  <c r="I3116" i="2" s="1"/>
  <c r="H3115" i="2"/>
  <c r="J3115" i="2" s="1"/>
  <c r="G3116" i="2"/>
  <c r="J3108" i="2"/>
  <c r="I3109" i="2"/>
  <c r="I3110" i="2" s="1"/>
  <c r="H3109" i="2"/>
  <c r="J3109" i="2" s="1"/>
  <c r="E3110" i="2"/>
  <c r="G3110" i="2"/>
  <c r="J3102" i="2"/>
  <c r="I3103" i="2"/>
  <c r="I3104" i="2" s="1"/>
  <c r="H3103" i="2"/>
  <c r="J3103" i="2" s="1"/>
  <c r="E3104" i="2"/>
  <c r="G3104" i="2"/>
  <c r="J3096" i="2"/>
  <c r="E3098" i="2"/>
  <c r="I3097" i="2"/>
  <c r="I3098" i="2" s="1"/>
  <c r="H3097" i="2"/>
  <c r="J3097" i="2" s="1"/>
  <c r="G3098" i="2"/>
  <c r="J3090" i="2"/>
  <c r="E3092" i="2"/>
  <c r="I3091" i="2"/>
  <c r="I3092" i="2" s="1"/>
  <c r="H3091" i="2"/>
  <c r="J3091" i="2" s="1"/>
  <c r="G3092" i="2"/>
  <c r="I3085" i="2"/>
  <c r="I3086" i="2" s="1"/>
  <c r="H3085" i="2"/>
  <c r="J3085" i="2" s="1"/>
  <c r="E3086" i="2"/>
  <c r="G3086" i="2"/>
  <c r="J3078" i="2"/>
  <c r="E3080" i="2"/>
  <c r="I3079" i="2"/>
  <c r="I3080" i="2" s="1"/>
  <c r="H3079" i="2"/>
  <c r="J3079" i="2" s="1"/>
  <c r="G3080" i="2"/>
  <c r="J3072" i="2"/>
  <c r="E3074" i="2"/>
  <c r="I3073" i="2"/>
  <c r="H3073" i="2"/>
  <c r="J3073" i="2" s="1"/>
  <c r="I3072" i="2"/>
  <c r="G3074" i="2"/>
  <c r="H3027" i="2"/>
  <c r="J3027" i="2" s="1"/>
  <c r="I3051" i="2"/>
  <c r="H3039" i="2"/>
  <c r="H3003" i="2"/>
  <c r="J3003" i="2" s="1"/>
  <c r="I2979" i="2"/>
  <c r="H3058" i="2"/>
  <c r="J3058" i="2" s="1"/>
  <c r="I3058" i="2"/>
  <c r="I3059" i="2" s="1"/>
  <c r="E3059" i="2"/>
  <c r="J3057" i="2"/>
  <c r="H3059" i="2"/>
  <c r="G3059" i="2"/>
  <c r="J3051" i="2"/>
  <c r="E3053" i="2"/>
  <c r="I3052" i="2"/>
  <c r="I3053" i="2" s="1"/>
  <c r="H3052" i="2"/>
  <c r="J3052" i="2" s="1"/>
  <c r="G3053" i="2"/>
  <c r="J3045" i="2"/>
  <c r="I3046" i="2"/>
  <c r="H3046" i="2"/>
  <c r="J3046" i="2" s="1"/>
  <c r="E3047" i="2"/>
  <c r="I3045" i="2"/>
  <c r="G3047" i="2"/>
  <c r="J3039" i="2"/>
  <c r="I3040" i="2"/>
  <c r="I3041" i="2" s="1"/>
  <c r="H3040" i="2"/>
  <c r="J3040" i="2" s="1"/>
  <c r="E3023" i="2"/>
  <c r="E3041" i="2"/>
  <c r="G3041" i="2"/>
  <c r="J3033" i="2"/>
  <c r="I3034" i="2"/>
  <c r="I3035" i="2" s="1"/>
  <c r="H3034" i="2"/>
  <c r="J3034" i="2" s="1"/>
  <c r="E3035" i="2"/>
  <c r="G3035" i="2"/>
  <c r="H2217" i="2"/>
  <c r="J2217" i="2" s="1"/>
  <c r="H2166" i="2"/>
  <c r="J2166" i="2" s="1"/>
  <c r="H2241" i="2"/>
  <c r="J2241" i="2" s="1"/>
  <c r="H2463" i="2"/>
  <c r="J2463" i="2" s="1"/>
  <c r="H2577" i="2"/>
  <c r="J2577" i="2" s="1"/>
  <c r="H2601" i="2"/>
  <c r="J2601" i="2" s="1"/>
  <c r="H2439" i="2"/>
  <c r="J2439" i="2" s="1"/>
  <c r="H2082" i="2"/>
  <c r="J2082" i="2" s="1"/>
  <c r="E3029" i="2"/>
  <c r="H2265" i="2"/>
  <c r="J2265" i="2" s="1"/>
  <c r="I2106" i="2"/>
  <c r="H2532" i="2"/>
  <c r="J2532" i="2" s="1"/>
  <c r="I2544" i="2"/>
  <c r="H2613" i="2"/>
  <c r="J2613" i="2" s="1"/>
  <c r="H2322" i="2"/>
  <c r="J2322" i="2" s="1"/>
  <c r="I3028" i="2"/>
  <c r="I3029" i="2" s="1"/>
  <c r="H3028" i="2"/>
  <c r="J3028" i="2" s="1"/>
  <c r="I2094" i="2"/>
  <c r="H2841" i="2"/>
  <c r="J2841" i="2" s="1"/>
  <c r="I2556" i="2"/>
  <c r="G2770" i="2"/>
  <c r="H2770" i="2" s="1"/>
  <c r="J2770" i="2" s="1"/>
  <c r="G3029" i="2"/>
  <c r="I3022" i="2"/>
  <c r="I3023" i="2" s="1"/>
  <c r="H3022" i="2"/>
  <c r="J3022" i="2" s="1"/>
  <c r="G3023" i="2"/>
  <c r="G3011" i="2"/>
  <c r="I3016" i="2"/>
  <c r="I3017" i="2" s="1"/>
  <c r="H3016" i="2"/>
  <c r="J3016" i="2" s="1"/>
  <c r="E3017" i="2"/>
  <c r="H3015" i="2"/>
  <c r="G3017" i="2"/>
  <c r="E3011" i="2"/>
  <c r="I3010" i="2"/>
  <c r="I3011" i="2" s="1"/>
  <c r="H3010" i="2"/>
  <c r="J3010" i="2" s="1"/>
  <c r="I3004" i="2"/>
  <c r="I3005" i="2" s="1"/>
  <c r="H3004" i="2"/>
  <c r="J3004" i="2" s="1"/>
  <c r="E3005" i="2"/>
  <c r="G3005" i="2"/>
  <c r="I2998" i="2"/>
  <c r="I2999" i="2" s="1"/>
  <c r="H2998" i="2"/>
  <c r="J2998" i="2" s="1"/>
  <c r="E2999" i="2"/>
  <c r="J2997" i="2"/>
  <c r="G2999" i="2"/>
  <c r="H2880" i="2"/>
  <c r="J2880" i="2" s="1"/>
  <c r="I2892" i="2"/>
  <c r="G2969" i="2"/>
  <c r="H2952" i="2"/>
  <c r="J2952" i="2" s="1"/>
  <c r="H2823" i="2"/>
  <c r="J2823" i="2" s="1"/>
  <c r="E2993" i="2"/>
  <c r="I2992" i="2"/>
  <c r="I2993" i="2" s="1"/>
  <c r="H2992" i="2"/>
  <c r="J2992" i="2" s="1"/>
  <c r="H2991" i="2"/>
  <c r="G2993" i="2"/>
  <c r="I2986" i="2"/>
  <c r="I2987" i="2" s="1"/>
  <c r="H2986" i="2"/>
  <c r="J2986" i="2" s="1"/>
  <c r="I2787" i="2"/>
  <c r="H2550" i="2"/>
  <c r="J2550" i="2" s="1"/>
  <c r="E2987" i="2"/>
  <c r="G2987" i="2"/>
  <c r="I2980" i="2"/>
  <c r="H2980" i="2"/>
  <c r="J2980" i="2" s="1"/>
  <c r="J2979" i="2"/>
  <c r="E2975" i="2"/>
  <c r="E2981" i="2"/>
  <c r="G2981" i="2"/>
  <c r="J2973" i="2"/>
  <c r="I2974" i="2"/>
  <c r="I2975" i="2" s="1"/>
  <c r="H2974" i="2"/>
  <c r="J2974" i="2" s="1"/>
  <c r="G2975" i="2"/>
  <c r="G2870" i="2"/>
  <c r="G2954" i="2"/>
  <c r="J2958" i="2"/>
  <c r="E2960" i="2"/>
  <c r="I2959" i="2"/>
  <c r="I2960" i="2" s="1"/>
  <c r="H2959" i="2"/>
  <c r="J2959" i="2" s="1"/>
  <c r="G2960" i="2"/>
  <c r="E2954" i="2"/>
  <c r="E2948" i="2"/>
  <c r="I2953" i="2"/>
  <c r="I2954" i="2" s="1"/>
  <c r="H2953" i="2"/>
  <c r="J2953" i="2" s="1"/>
  <c r="I2947" i="2"/>
  <c r="H2947" i="2"/>
  <c r="J2947" i="2" s="1"/>
  <c r="J2946" i="2"/>
  <c r="I2946" i="2"/>
  <c r="G2948" i="2"/>
  <c r="I2941" i="2"/>
  <c r="I2942" i="2" s="1"/>
  <c r="H2941" i="2"/>
  <c r="J2941" i="2" s="1"/>
  <c r="E2942" i="2"/>
  <c r="G2942" i="2"/>
  <c r="I2935" i="2"/>
  <c r="H2935" i="2"/>
  <c r="J2935" i="2" s="1"/>
  <c r="E2936" i="2"/>
  <c r="J2934" i="2"/>
  <c r="I2934" i="2"/>
  <c r="I2936" i="2" s="1"/>
  <c r="G2936" i="2"/>
  <c r="G2924" i="2"/>
  <c r="E2930" i="2"/>
  <c r="I2929" i="2"/>
  <c r="I2930" i="2" s="1"/>
  <c r="H2929" i="2"/>
  <c r="J2929" i="2" s="1"/>
  <c r="E2924" i="2"/>
  <c r="H2928" i="2"/>
  <c r="G2930" i="2"/>
  <c r="I2923" i="2"/>
  <c r="I2924" i="2" s="1"/>
  <c r="H2923" i="2"/>
  <c r="J2923" i="2" s="1"/>
  <c r="J2922" i="2"/>
  <c r="G2912" i="2"/>
  <c r="J2916" i="2"/>
  <c r="E2918" i="2"/>
  <c r="I2917" i="2"/>
  <c r="H2917" i="2"/>
  <c r="J2917" i="2" s="1"/>
  <c r="E2912" i="2"/>
  <c r="I2916" i="2"/>
  <c r="G2918" i="2"/>
  <c r="H2911" i="2"/>
  <c r="J2911" i="2" s="1"/>
  <c r="I2911" i="2"/>
  <c r="I2912" i="2" s="1"/>
  <c r="E2906" i="2"/>
  <c r="I2905" i="2"/>
  <c r="I2906" i="2" s="1"/>
  <c r="H2905" i="2"/>
  <c r="J2905" i="2" s="1"/>
  <c r="H2904" i="2"/>
  <c r="G2906" i="2"/>
  <c r="J2898" i="2"/>
  <c r="I2899" i="2"/>
  <c r="I2900" i="2" s="1"/>
  <c r="H2899" i="2"/>
  <c r="J2899" i="2" s="1"/>
  <c r="E2900" i="2"/>
  <c r="G2900" i="2"/>
  <c r="J2892" i="2"/>
  <c r="E2894" i="2"/>
  <c r="I2893" i="2"/>
  <c r="H2893" i="2"/>
  <c r="J2893" i="2" s="1"/>
  <c r="G2894" i="2"/>
  <c r="G2882" i="2"/>
  <c r="E2888" i="2"/>
  <c r="I2887" i="2"/>
  <c r="I2888" i="2" s="1"/>
  <c r="H2887" i="2"/>
  <c r="J2887" i="2" s="1"/>
  <c r="E2882" i="2"/>
  <c r="H2886" i="2"/>
  <c r="G2888" i="2"/>
  <c r="I2881" i="2"/>
  <c r="I2882" i="2" s="1"/>
  <c r="H2881" i="2"/>
  <c r="J2881" i="2" s="1"/>
  <c r="E2876" i="2"/>
  <c r="I2875" i="2"/>
  <c r="I2876" i="2" s="1"/>
  <c r="H2875" i="2"/>
  <c r="J2875" i="2" s="1"/>
  <c r="G2876" i="2"/>
  <c r="H2211" i="2"/>
  <c r="J2211" i="2" s="1"/>
  <c r="H2847" i="2"/>
  <c r="J2847" i="2" s="1"/>
  <c r="I2328" i="2"/>
  <c r="I2148" i="2"/>
  <c r="I2607" i="2"/>
  <c r="I2160" i="2"/>
  <c r="I2490" i="2"/>
  <c r="I2514" i="2"/>
  <c r="H2835" i="2"/>
  <c r="J2835" i="2" s="1"/>
  <c r="H2223" i="2"/>
  <c r="J2223" i="2" s="1"/>
  <c r="I2619" i="2"/>
  <c r="H2775" i="2"/>
  <c r="J2775" i="2" s="1"/>
  <c r="H2799" i="2"/>
  <c r="J2799" i="2" s="1"/>
  <c r="I2409" i="2"/>
  <c r="H2811" i="2"/>
  <c r="J2811" i="2" s="1"/>
  <c r="K5107" i="1"/>
  <c r="K5111" i="1"/>
  <c r="I2829" i="2"/>
  <c r="I2805" i="2"/>
  <c r="K5103" i="1"/>
  <c r="J2859" i="2"/>
  <c r="H2860" i="2"/>
  <c r="J2860" i="2" s="1"/>
  <c r="I2860" i="2"/>
  <c r="I2861" i="2" s="1"/>
  <c r="E2861" i="2"/>
  <c r="G2861" i="2"/>
  <c r="H2854" i="2"/>
  <c r="J2854" i="2" s="1"/>
  <c r="I2854" i="2"/>
  <c r="I2855" i="2" s="1"/>
  <c r="E2849" i="2"/>
  <c r="H2853" i="2"/>
  <c r="G2855" i="2"/>
  <c r="H2848" i="2"/>
  <c r="J2848" i="2" s="1"/>
  <c r="I2848" i="2"/>
  <c r="I2849" i="2" s="1"/>
  <c r="G2849" i="2"/>
  <c r="E2843" i="2"/>
  <c r="I2842" i="2"/>
  <c r="I2843" i="2" s="1"/>
  <c r="H2842" i="2"/>
  <c r="J2842" i="2" s="1"/>
  <c r="G2843" i="2"/>
  <c r="I2836" i="2"/>
  <c r="I2837" i="2" s="1"/>
  <c r="H2836" i="2"/>
  <c r="J2836" i="2" s="1"/>
  <c r="E2837" i="2"/>
  <c r="G2837" i="2"/>
  <c r="J2829" i="2"/>
  <c r="E2831" i="2"/>
  <c r="I2830" i="2"/>
  <c r="H2830" i="2"/>
  <c r="J2830" i="2" s="1"/>
  <c r="G2831" i="2"/>
  <c r="I2824" i="2"/>
  <c r="I2825" i="2" s="1"/>
  <c r="H2824" i="2"/>
  <c r="J2824" i="2" s="1"/>
  <c r="E2825" i="2"/>
  <c r="G2825" i="2"/>
  <c r="E2819" i="2"/>
  <c r="J2817" i="2"/>
  <c r="I2818" i="2"/>
  <c r="H2818" i="2"/>
  <c r="J2818" i="2" s="1"/>
  <c r="I2817" i="2"/>
  <c r="G2819" i="2"/>
  <c r="I2812" i="2"/>
  <c r="I2813" i="2" s="1"/>
  <c r="H2812" i="2"/>
  <c r="J2812" i="2" s="1"/>
  <c r="E2813" i="2"/>
  <c r="G2813" i="2"/>
  <c r="J2805" i="2"/>
  <c r="I2806" i="2"/>
  <c r="H2806" i="2"/>
  <c r="J2806" i="2" s="1"/>
  <c r="E2807" i="2"/>
  <c r="G2807" i="2"/>
  <c r="E2801" i="2"/>
  <c r="I2800" i="2"/>
  <c r="I2801" i="2" s="1"/>
  <c r="H2800" i="2"/>
  <c r="J2800" i="2" s="1"/>
  <c r="G2801" i="2"/>
  <c r="J2793" i="2"/>
  <c r="I2794" i="2"/>
  <c r="H2794" i="2"/>
  <c r="J2794" i="2" s="1"/>
  <c r="E2795" i="2"/>
  <c r="I2793" i="2"/>
  <c r="G2795" i="2"/>
  <c r="J2787" i="2"/>
  <c r="I2788" i="2"/>
  <c r="H2788" i="2"/>
  <c r="J2788" i="2" s="1"/>
  <c r="E2789" i="2"/>
  <c r="G2789" i="2"/>
  <c r="I2782" i="2"/>
  <c r="I2783" i="2" s="1"/>
  <c r="H2782" i="2"/>
  <c r="J2782" i="2" s="1"/>
  <c r="E2783" i="2"/>
  <c r="H2781" i="2"/>
  <c r="G2783" i="2"/>
  <c r="E2777" i="2"/>
  <c r="I2776" i="2"/>
  <c r="I2777" i="2" s="1"/>
  <c r="H2776" i="2"/>
  <c r="J2776" i="2" s="1"/>
  <c r="G2777" i="2"/>
  <c r="H2235" i="2"/>
  <c r="J2235" i="2" s="1"/>
  <c r="I2088" i="2"/>
  <c r="I2037" i="2"/>
  <c r="H2013" i="2"/>
  <c r="J2013" i="2" s="1"/>
  <c r="H2364" i="2"/>
  <c r="J2364" i="2" s="1"/>
  <c r="H2340" i="2"/>
  <c r="J2340" i="2" s="1"/>
  <c r="I2433" i="2"/>
  <c r="H2562" i="2"/>
  <c r="J2562" i="2" s="1"/>
  <c r="I2457" i="2"/>
  <c r="H2538" i="2"/>
  <c r="J2538" i="2" s="1"/>
  <c r="I2526" i="2"/>
  <c r="I2397" i="2"/>
  <c r="H2175" i="2"/>
  <c r="J2175" i="2" s="1"/>
  <c r="H2316" i="2"/>
  <c r="J2316" i="2" s="1"/>
  <c r="H2187" i="2"/>
  <c r="J2187" i="2" s="1"/>
  <c r="I2199" i="2"/>
  <c r="H2259" i="2"/>
  <c r="J2259" i="2" s="1"/>
  <c r="I2280" i="2"/>
  <c r="H2292" i="2"/>
  <c r="J2292" i="2" s="1"/>
  <c r="I2112" i="2"/>
  <c r="I2730" i="2"/>
  <c r="H2761" i="2"/>
  <c r="J2761" i="2" s="1"/>
  <c r="I2761" i="2"/>
  <c r="E2762" i="2"/>
  <c r="J2760" i="2"/>
  <c r="H2762" i="2"/>
  <c r="I2760" i="2"/>
  <c r="I2762" i="2" s="1"/>
  <c r="G2762" i="2"/>
  <c r="E2756" i="2"/>
  <c r="I2755" i="2"/>
  <c r="I2756" i="2" s="1"/>
  <c r="H2755" i="2"/>
  <c r="J2755" i="2" s="1"/>
  <c r="H2754" i="2"/>
  <c r="G2756" i="2"/>
  <c r="J2748" i="2"/>
  <c r="I2749" i="2"/>
  <c r="I2750" i="2" s="1"/>
  <c r="H2749" i="2"/>
  <c r="J2749" i="2" s="1"/>
  <c r="E2750" i="2"/>
  <c r="G2750" i="2"/>
  <c r="I2743" i="2"/>
  <c r="H2743" i="2"/>
  <c r="J2743" i="2" s="1"/>
  <c r="J2742" i="2"/>
  <c r="E2744" i="2"/>
  <c r="I2742" i="2"/>
  <c r="I2744" i="2" s="1"/>
  <c r="G2744" i="2"/>
  <c r="I2737" i="2"/>
  <c r="I2738" i="2" s="1"/>
  <c r="H2737" i="2"/>
  <c r="J2737" i="2" s="1"/>
  <c r="E2738" i="2"/>
  <c r="H2736" i="2"/>
  <c r="G2738" i="2"/>
  <c r="I2731" i="2"/>
  <c r="H2731" i="2"/>
  <c r="J2731" i="2" s="1"/>
  <c r="E2732" i="2"/>
  <c r="J2730" i="2"/>
  <c r="G2732" i="2"/>
  <c r="E2726" i="2"/>
  <c r="I2725" i="2"/>
  <c r="H2725" i="2"/>
  <c r="J2725" i="2" s="1"/>
  <c r="J2724" i="2"/>
  <c r="G2726" i="2"/>
  <c r="I2719" i="2"/>
  <c r="H2719" i="2"/>
  <c r="J2719" i="2" s="1"/>
  <c r="E2720" i="2"/>
  <c r="J2718" i="2"/>
  <c r="I2718" i="2"/>
  <c r="I2720" i="2" s="1"/>
  <c r="G2720" i="2"/>
  <c r="I2713" i="2"/>
  <c r="I2714" i="2" s="1"/>
  <c r="H2713" i="2"/>
  <c r="J2713" i="2" s="1"/>
  <c r="E2714" i="2"/>
  <c r="H2712" i="2"/>
  <c r="G2714" i="2"/>
  <c r="E2708" i="2"/>
  <c r="H2707" i="2"/>
  <c r="J2707" i="2" s="1"/>
  <c r="I2707" i="2"/>
  <c r="I2708" i="2" s="1"/>
  <c r="H2706" i="2"/>
  <c r="G2708" i="2"/>
  <c r="I2701" i="2"/>
  <c r="I2702" i="2" s="1"/>
  <c r="H2701" i="2"/>
  <c r="J2701" i="2" s="1"/>
  <c r="E2702" i="2"/>
  <c r="G2702" i="2"/>
  <c r="J2694" i="2"/>
  <c r="I2695" i="2"/>
  <c r="H2695" i="2"/>
  <c r="J2695" i="2" s="1"/>
  <c r="E2696" i="2"/>
  <c r="I2694" i="2"/>
  <c r="G2696" i="2"/>
  <c r="E2690" i="2"/>
  <c r="I2689" i="2"/>
  <c r="I2690" i="2" s="1"/>
  <c r="H2689" i="2"/>
  <c r="J2689" i="2" s="1"/>
  <c r="H2688" i="2"/>
  <c r="G2690" i="2"/>
  <c r="E2684" i="2"/>
  <c r="I2683" i="2"/>
  <c r="I2684" i="2" s="1"/>
  <c r="H2683" i="2"/>
  <c r="J2683" i="2" s="1"/>
  <c r="H2682" i="2"/>
  <c r="G2684" i="2"/>
  <c r="H2677" i="2"/>
  <c r="J2677" i="2" s="1"/>
  <c r="I2677" i="2"/>
  <c r="I2678" i="2" s="1"/>
  <c r="E2678" i="2"/>
  <c r="G2678" i="2"/>
  <c r="H2671" i="2"/>
  <c r="J2671" i="2" s="1"/>
  <c r="I2671" i="2"/>
  <c r="I2672" i="2" s="1"/>
  <c r="I1956" i="2"/>
  <c r="H1791" i="2"/>
  <c r="J1791" i="2" s="1"/>
  <c r="K4837" i="1"/>
  <c r="K4841" i="1"/>
  <c r="K4845" i="1"/>
  <c r="K4849" i="1"/>
  <c r="I2655" i="2"/>
  <c r="H2595" i="2"/>
  <c r="J2595" i="2" s="1"/>
  <c r="H2662" i="2"/>
  <c r="J2662" i="2" s="1"/>
  <c r="I2662" i="2"/>
  <c r="J2661" i="2"/>
  <c r="E2663" i="2"/>
  <c r="I2661" i="2"/>
  <c r="G2663" i="2"/>
  <c r="J2655" i="2"/>
  <c r="I2656" i="2"/>
  <c r="H2656" i="2"/>
  <c r="J2656" i="2" s="1"/>
  <c r="E2657" i="2"/>
  <c r="G2657" i="2"/>
  <c r="J2649" i="2"/>
  <c r="E2651" i="2"/>
  <c r="I2650" i="2"/>
  <c r="I2651" i="2" s="1"/>
  <c r="H2650" i="2"/>
  <c r="J2650" i="2" s="1"/>
  <c r="G2651" i="2"/>
  <c r="J2643" i="2"/>
  <c r="E2645" i="2"/>
  <c r="I2644" i="2"/>
  <c r="H2644" i="2"/>
  <c r="J2644" i="2" s="1"/>
  <c r="I2643" i="2"/>
  <c r="G2645" i="2"/>
  <c r="J2637" i="2"/>
  <c r="E2639" i="2"/>
  <c r="I2638" i="2"/>
  <c r="H2638" i="2"/>
  <c r="J2638" i="2" s="1"/>
  <c r="I2637" i="2"/>
  <c r="G2639" i="2"/>
  <c r="E2633" i="2"/>
  <c r="I2632" i="2"/>
  <c r="I2633" i="2" s="1"/>
  <c r="H2632" i="2"/>
  <c r="J2632" i="2" s="1"/>
  <c r="H2631" i="2"/>
  <c r="G2633" i="2"/>
  <c r="J2625" i="2"/>
  <c r="I2626" i="2"/>
  <c r="I2627" i="2" s="1"/>
  <c r="H2626" i="2"/>
  <c r="J2626" i="2" s="1"/>
  <c r="E2627" i="2"/>
  <c r="G2627" i="2"/>
  <c r="J2619" i="2"/>
  <c r="E2621" i="2"/>
  <c r="I2620" i="2"/>
  <c r="H2620" i="2"/>
  <c r="J2620" i="2" s="1"/>
  <c r="G2621" i="2"/>
  <c r="E2603" i="2"/>
  <c r="E2615" i="2"/>
  <c r="I2614" i="2"/>
  <c r="I2615" i="2" s="1"/>
  <c r="H2614" i="2"/>
  <c r="J2614" i="2" s="1"/>
  <c r="G2615" i="2"/>
  <c r="G2603" i="2"/>
  <c r="J2607" i="2"/>
  <c r="I2608" i="2"/>
  <c r="H2608" i="2"/>
  <c r="J2608" i="2" s="1"/>
  <c r="E2609" i="2"/>
  <c r="G2609" i="2"/>
  <c r="I2602" i="2"/>
  <c r="I2603" i="2" s="1"/>
  <c r="H2602" i="2"/>
  <c r="J2602" i="2" s="1"/>
  <c r="I2596" i="2"/>
  <c r="I2597" i="2" s="1"/>
  <c r="H2596" i="2"/>
  <c r="J2596" i="2" s="1"/>
  <c r="E2597" i="2"/>
  <c r="G2597" i="2"/>
  <c r="J2589" i="2"/>
  <c r="I2590" i="2"/>
  <c r="H2590" i="2"/>
  <c r="J2590" i="2" s="1"/>
  <c r="E2591" i="2"/>
  <c r="I2589" i="2"/>
  <c r="G2591" i="2"/>
  <c r="E2585" i="2"/>
  <c r="I2584" i="2"/>
  <c r="I2585" i="2" s="1"/>
  <c r="H2584" i="2"/>
  <c r="J2584" i="2" s="1"/>
  <c r="H2583" i="2"/>
  <c r="G2585" i="2"/>
  <c r="E2579" i="2"/>
  <c r="I2578" i="2"/>
  <c r="I2579" i="2" s="1"/>
  <c r="H2578" i="2"/>
  <c r="J2578" i="2" s="1"/>
  <c r="G2579" i="2"/>
  <c r="J4702" i="1"/>
  <c r="H2563" i="2"/>
  <c r="J2563" i="2" s="1"/>
  <c r="I2563" i="2"/>
  <c r="I2564" i="2" s="1"/>
  <c r="E2564" i="2"/>
  <c r="G2564" i="2"/>
  <c r="I2557" i="2"/>
  <c r="H2557" i="2"/>
  <c r="J2557" i="2" s="1"/>
  <c r="E2558" i="2"/>
  <c r="J2556" i="2"/>
  <c r="G2558" i="2"/>
  <c r="I2551" i="2"/>
  <c r="I2552" i="2" s="1"/>
  <c r="H2551" i="2"/>
  <c r="J2551" i="2" s="1"/>
  <c r="E2552" i="2"/>
  <c r="G2552" i="2"/>
  <c r="J2544" i="2"/>
  <c r="E2546" i="2"/>
  <c r="I2545" i="2"/>
  <c r="H2545" i="2"/>
  <c r="J2545" i="2" s="1"/>
  <c r="G2546" i="2"/>
  <c r="E2540" i="2"/>
  <c r="I2539" i="2"/>
  <c r="I2540" i="2" s="1"/>
  <c r="H2539" i="2"/>
  <c r="J2539" i="2" s="1"/>
  <c r="G2540" i="2"/>
  <c r="E2534" i="2"/>
  <c r="I2533" i="2"/>
  <c r="I2534" i="2" s="1"/>
  <c r="H2533" i="2"/>
  <c r="J2533" i="2" s="1"/>
  <c r="G2534" i="2"/>
  <c r="J2526" i="2"/>
  <c r="I2527" i="2"/>
  <c r="H2527" i="2"/>
  <c r="J2527" i="2" s="1"/>
  <c r="E2528" i="2"/>
  <c r="G2528" i="2"/>
  <c r="I2521" i="2"/>
  <c r="I2522" i="2" s="1"/>
  <c r="H2521" i="2"/>
  <c r="J2521" i="2" s="1"/>
  <c r="E2522" i="2"/>
  <c r="H2520" i="2"/>
  <c r="G2522" i="2"/>
  <c r="I2515" i="2"/>
  <c r="H2515" i="2"/>
  <c r="J2515" i="2" s="1"/>
  <c r="J2514" i="2"/>
  <c r="E2516" i="2"/>
  <c r="G2516" i="2"/>
  <c r="I2509" i="2"/>
  <c r="I2510" i="2" s="1"/>
  <c r="H2509" i="2"/>
  <c r="J2509" i="2" s="1"/>
  <c r="J2508" i="2"/>
  <c r="E2510" i="2"/>
  <c r="G2510" i="2"/>
  <c r="H2503" i="2"/>
  <c r="J2503" i="2" s="1"/>
  <c r="I2503" i="2"/>
  <c r="I2504" i="2" s="1"/>
  <c r="E2504" i="2"/>
  <c r="H2502" i="2"/>
  <c r="G2504" i="2"/>
  <c r="I2497" i="2"/>
  <c r="I2498" i="2" s="1"/>
  <c r="H2497" i="2"/>
  <c r="J2497" i="2" s="1"/>
  <c r="E2498" i="2"/>
  <c r="H2496" i="2"/>
  <c r="G2498" i="2"/>
  <c r="I2491" i="2"/>
  <c r="I2492" i="2" s="1"/>
  <c r="H2491" i="2"/>
  <c r="J2491" i="2" s="1"/>
  <c r="J2490" i="2"/>
  <c r="E2492" i="2"/>
  <c r="G2492" i="2"/>
  <c r="I2485" i="2"/>
  <c r="I2486" i="2" s="1"/>
  <c r="H2485" i="2"/>
  <c r="J2485" i="2" s="1"/>
  <c r="J2484" i="2"/>
  <c r="E2486" i="2"/>
  <c r="G2486" i="2"/>
  <c r="I2479" i="2"/>
  <c r="I2480" i="2" s="1"/>
  <c r="H2479" i="2"/>
  <c r="J2479" i="2" s="1"/>
  <c r="E2480" i="2"/>
  <c r="H2478" i="2"/>
  <c r="G2480" i="2"/>
  <c r="I1962" i="2"/>
  <c r="K4608" i="1"/>
  <c r="K4609" i="1"/>
  <c r="K4610" i="1"/>
  <c r="K4611" i="1"/>
  <c r="K4612" i="1"/>
  <c r="K4613" i="1"/>
  <c r="K4614" i="1"/>
  <c r="K4615" i="1"/>
  <c r="K4616" i="1"/>
  <c r="K4617" i="1"/>
  <c r="H2464" i="2"/>
  <c r="J2464" i="2" s="1"/>
  <c r="I2464" i="2"/>
  <c r="I2465" i="2" s="1"/>
  <c r="E2465" i="2"/>
  <c r="G2465" i="2"/>
  <c r="J2457" i="2"/>
  <c r="I2458" i="2"/>
  <c r="H2458" i="2"/>
  <c r="J2458" i="2" s="1"/>
  <c r="E2459" i="2"/>
  <c r="G2459" i="2"/>
  <c r="I2452" i="2"/>
  <c r="I2453" i="2" s="1"/>
  <c r="H2452" i="2"/>
  <c r="J2452" i="2" s="1"/>
  <c r="E2453" i="2"/>
  <c r="H2451" i="2"/>
  <c r="G2453" i="2"/>
  <c r="I2446" i="2"/>
  <c r="I2447" i="2" s="1"/>
  <c r="H2446" i="2"/>
  <c r="J2446" i="2" s="1"/>
  <c r="E2447" i="2"/>
  <c r="H2445" i="2"/>
  <c r="G2447" i="2"/>
  <c r="E2441" i="2"/>
  <c r="I2440" i="2"/>
  <c r="I2441" i="2" s="1"/>
  <c r="H2440" i="2"/>
  <c r="J2440" i="2" s="1"/>
  <c r="G2441" i="2"/>
  <c r="G2429" i="2"/>
  <c r="J2433" i="2"/>
  <c r="E2435" i="2"/>
  <c r="I2434" i="2"/>
  <c r="H2434" i="2"/>
  <c r="J2434" i="2" s="1"/>
  <c r="G2435" i="2"/>
  <c r="I2428" i="2"/>
  <c r="I2429" i="2" s="1"/>
  <c r="H2428" i="2"/>
  <c r="J2428" i="2" s="1"/>
  <c r="J2427" i="2"/>
  <c r="E2429" i="2"/>
  <c r="E2423" i="2"/>
  <c r="I2422" i="2"/>
  <c r="I2423" i="2" s="1"/>
  <c r="H2422" i="2"/>
  <c r="J2422" i="2" s="1"/>
  <c r="H2421" i="2"/>
  <c r="G2423" i="2"/>
  <c r="I2416" i="2"/>
  <c r="I2417" i="2" s="1"/>
  <c r="H2416" i="2"/>
  <c r="J2416" i="2" s="1"/>
  <c r="J2415" i="2"/>
  <c r="E2417" i="2"/>
  <c r="G2417" i="2"/>
  <c r="J2409" i="2"/>
  <c r="I2410" i="2"/>
  <c r="H2410" i="2"/>
  <c r="J2410" i="2" s="1"/>
  <c r="E2411" i="2"/>
  <c r="G2411" i="2"/>
  <c r="I2404" i="2"/>
  <c r="I2405" i="2" s="1"/>
  <c r="H2404" i="2"/>
  <c r="J2404" i="2" s="1"/>
  <c r="J2403" i="2"/>
  <c r="E2405" i="2"/>
  <c r="G2405" i="2"/>
  <c r="J2397" i="2"/>
  <c r="E2399" i="2"/>
  <c r="I2398" i="2"/>
  <c r="H2398" i="2"/>
  <c r="J2398" i="2" s="1"/>
  <c r="G2399" i="2"/>
  <c r="J2391" i="2"/>
  <c r="I2392" i="2"/>
  <c r="I2393" i="2" s="1"/>
  <c r="H2392" i="2"/>
  <c r="J2392" i="2" s="1"/>
  <c r="E2393" i="2"/>
  <c r="G2393" i="2"/>
  <c r="J2385" i="2"/>
  <c r="I2386" i="2"/>
  <c r="H2386" i="2"/>
  <c r="J2386" i="2" s="1"/>
  <c r="E2387" i="2"/>
  <c r="I2385" i="2"/>
  <c r="G2387" i="2"/>
  <c r="E2381" i="2"/>
  <c r="I2380" i="2"/>
  <c r="I2381" i="2" s="1"/>
  <c r="H2380" i="2"/>
  <c r="J2380" i="2" s="1"/>
  <c r="H2379" i="2"/>
  <c r="G2381" i="2"/>
  <c r="I2310" i="2"/>
  <c r="K4496" i="1"/>
  <c r="K4500" i="1"/>
  <c r="K4504" i="1"/>
  <c r="K4508" i="1"/>
  <c r="H2358" i="2"/>
  <c r="J2358" i="2" s="1"/>
  <c r="I233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2365" i="2"/>
  <c r="I2366" i="2" s="1"/>
  <c r="H2365" i="2"/>
  <c r="J2365" i="2" s="1"/>
  <c r="E2366" i="2"/>
  <c r="G2366" i="2"/>
  <c r="E2360" i="2"/>
  <c r="I2359" i="2"/>
  <c r="I2360" i="2" s="1"/>
  <c r="H2359" i="2"/>
  <c r="J2359" i="2" s="1"/>
  <c r="G2360" i="2"/>
  <c r="H2353" i="2"/>
  <c r="J2353" i="2" s="1"/>
  <c r="I2353" i="2"/>
  <c r="E2354" i="2"/>
  <c r="J2352" i="2"/>
  <c r="I2352" i="2"/>
  <c r="G2354" i="2"/>
  <c r="I2347" i="2"/>
  <c r="H2347" i="2"/>
  <c r="J2347" i="2" s="1"/>
  <c r="J2346" i="2"/>
  <c r="E2348" i="2"/>
  <c r="I2346" i="2"/>
  <c r="G2348" i="2"/>
  <c r="I2341" i="2"/>
  <c r="I2342" i="2" s="1"/>
  <c r="H2341" i="2"/>
  <c r="J2341" i="2" s="1"/>
  <c r="E2342" i="2"/>
  <c r="G2342" i="2"/>
  <c r="I2335" i="2"/>
  <c r="H2335" i="2"/>
  <c r="J2335" i="2" s="1"/>
  <c r="J2334" i="2"/>
  <c r="E2336" i="2"/>
  <c r="G2336" i="2"/>
  <c r="J2328" i="2"/>
  <c r="G2324" i="2"/>
  <c r="E2330" i="2"/>
  <c r="I2329" i="2"/>
  <c r="H2329" i="2"/>
  <c r="J2329" i="2" s="1"/>
  <c r="G2330" i="2"/>
  <c r="E2324" i="2"/>
  <c r="I2323" i="2"/>
  <c r="I2324" i="2" s="1"/>
  <c r="H2323" i="2"/>
  <c r="J2323" i="2" s="1"/>
  <c r="I2317" i="2"/>
  <c r="I2318" i="2" s="1"/>
  <c r="H2317" i="2"/>
  <c r="J2317" i="2" s="1"/>
  <c r="E2318" i="2"/>
  <c r="G2318" i="2"/>
  <c r="J2310" i="2"/>
  <c r="E2312" i="2"/>
  <c r="I2311" i="2"/>
  <c r="H2311" i="2"/>
  <c r="J2311" i="2" s="1"/>
  <c r="G2312" i="2"/>
  <c r="J2304" i="2"/>
  <c r="E2306" i="2"/>
  <c r="I2305" i="2"/>
  <c r="H2305" i="2"/>
  <c r="J2305" i="2" s="1"/>
  <c r="I2304" i="2"/>
  <c r="G2306" i="2"/>
  <c r="I2299" i="2"/>
  <c r="I2300" i="2" s="1"/>
  <c r="H2299" i="2"/>
  <c r="J2299" i="2" s="1"/>
  <c r="E2300" i="2"/>
  <c r="H2298" i="2"/>
  <c r="G2300" i="2"/>
  <c r="I2293" i="2"/>
  <c r="I2294" i="2" s="1"/>
  <c r="H2293" i="2"/>
  <c r="J2293" i="2" s="1"/>
  <c r="E2294" i="2"/>
  <c r="G2294" i="2"/>
  <c r="E2288" i="2"/>
  <c r="J2286" i="2"/>
  <c r="I2287" i="2"/>
  <c r="I2288" i="2" s="1"/>
  <c r="H2287" i="2"/>
  <c r="J2287" i="2" s="1"/>
  <c r="G2288" i="2"/>
  <c r="E2282" i="2"/>
  <c r="I2281" i="2"/>
  <c r="H2281" i="2"/>
  <c r="J2281" i="2" s="1"/>
  <c r="J2280" i="2"/>
  <c r="G2282" i="2"/>
  <c r="K4432" i="1"/>
  <c r="K4394" i="1"/>
  <c r="G2261" i="2"/>
  <c r="H2266" i="2"/>
  <c r="J2266" i="2" s="1"/>
  <c r="I2266" i="2"/>
  <c r="I2267" i="2" s="1"/>
  <c r="E2267" i="2"/>
  <c r="G2267" i="2"/>
  <c r="E2261" i="2"/>
  <c r="I2260" i="2"/>
  <c r="I2261" i="2" s="1"/>
  <c r="H2260" i="2"/>
  <c r="J2260" i="2" s="1"/>
  <c r="E2255" i="2"/>
  <c r="J2253" i="2"/>
  <c r="I2254" i="2"/>
  <c r="I2255" i="2" s="1"/>
  <c r="H2254" i="2"/>
  <c r="J2254" i="2" s="1"/>
  <c r="G2255" i="2"/>
  <c r="E2249" i="2"/>
  <c r="H2248" i="2"/>
  <c r="J2248" i="2" s="1"/>
  <c r="I2248" i="2"/>
  <c r="I2249" i="2" s="1"/>
  <c r="H2247" i="2"/>
  <c r="G2249" i="2"/>
  <c r="E2243" i="2"/>
  <c r="I2242" i="2"/>
  <c r="I2243" i="2" s="1"/>
  <c r="H2242" i="2"/>
  <c r="J2242" i="2" s="1"/>
  <c r="G2243" i="2"/>
  <c r="E2237" i="2"/>
  <c r="I2236" i="2"/>
  <c r="I2237" i="2" s="1"/>
  <c r="H2236" i="2"/>
  <c r="J2236" i="2" s="1"/>
  <c r="G2237" i="2"/>
  <c r="J2229" i="2"/>
  <c r="I2230" i="2"/>
  <c r="H2230" i="2"/>
  <c r="J2230" i="2" s="1"/>
  <c r="E2231" i="2"/>
  <c r="I2229" i="2"/>
  <c r="G2231" i="2"/>
  <c r="E2225" i="2"/>
  <c r="I2224" i="2"/>
  <c r="I2225" i="2" s="1"/>
  <c r="H2224" i="2"/>
  <c r="J2224" i="2" s="1"/>
  <c r="G2225" i="2"/>
  <c r="I2218" i="2"/>
  <c r="I2219" i="2" s="1"/>
  <c r="H2218" i="2"/>
  <c r="J2218" i="2" s="1"/>
  <c r="E2219" i="2"/>
  <c r="G2219" i="2"/>
  <c r="I2212" i="2"/>
  <c r="I2213" i="2" s="1"/>
  <c r="H2212" i="2"/>
  <c r="J2212" i="2" s="1"/>
  <c r="E2213" i="2"/>
  <c r="G2213" i="2"/>
  <c r="E2207" i="2"/>
  <c r="J2205" i="2"/>
  <c r="I2206" i="2"/>
  <c r="H2206" i="2"/>
  <c r="J2206" i="2" s="1"/>
  <c r="I2205" i="2"/>
  <c r="G2207" i="2"/>
  <c r="I2200" i="2"/>
  <c r="H2200" i="2"/>
  <c r="J2200" i="2" s="1"/>
  <c r="E2201" i="2"/>
  <c r="J2199" i="2"/>
  <c r="G2201" i="2"/>
  <c r="J2193" i="2"/>
  <c r="E2195" i="2"/>
  <c r="I2194" i="2"/>
  <c r="I2195" i="2" s="1"/>
  <c r="H2194" i="2"/>
  <c r="J2194" i="2" s="1"/>
  <c r="G2195" i="2"/>
  <c r="I2188" i="2"/>
  <c r="I2189" i="2" s="1"/>
  <c r="H2188" i="2"/>
  <c r="J2188" i="2" s="1"/>
  <c r="E2189" i="2"/>
  <c r="G2189" i="2"/>
  <c r="I2182" i="2"/>
  <c r="H2182" i="2"/>
  <c r="J2182" i="2" s="1"/>
  <c r="E2183" i="2"/>
  <c r="J2181" i="2"/>
  <c r="I2181" i="2"/>
  <c r="G2183" i="2"/>
  <c r="H1932" i="2"/>
  <c r="J1932" i="2" s="1"/>
  <c r="H2076" i="2"/>
  <c r="J2076" i="2" s="1"/>
  <c r="G2078" i="2"/>
  <c r="H2124" i="2"/>
  <c r="J2124" i="2" s="1"/>
  <c r="H2136" i="2"/>
  <c r="J2136" i="2" s="1"/>
  <c r="H2167" i="2"/>
  <c r="J2167" i="2" s="1"/>
  <c r="I2167" i="2"/>
  <c r="I2168" i="2" s="1"/>
  <c r="E2168" i="2"/>
  <c r="G2168" i="2"/>
  <c r="J2160" i="2"/>
  <c r="I2161" i="2"/>
  <c r="H2161" i="2"/>
  <c r="J2161" i="2" s="1"/>
  <c r="G2150" i="2"/>
  <c r="E2162" i="2"/>
  <c r="G2162" i="2"/>
  <c r="E2156" i="2"/>
  <c r="J2154" i="2"/>
  <c r="I2155" i="2"/>
  <c r="H2155" i="2"/>
  <c r="J2155" i="2" s="1"/>
  <c r="I2154" i="2"/>
  <c r="G2156" i="2"/>
  <c r="H2118" i="2"/>
  <c r="J2118" i="2" s="1"/>
  <c r="H2130" i="2"/>
  <c r="J2130" i="2" s="1"/>
  <c r="E2150" i="2"/>
  <c r="H2142" i="2"/>
  <c r="J2142" i="2" s="1"/>
  <c r="I1983" i="2"/>
  <c r="I2149" i="2"/>
  <c r="H2149" i="2"/>
  <c r="J2149" i="2" s="1"/>
  <c r="J2148" i="2"/>
  <c r="E2144" i="2"/>
  <c r="I2143" i="2"/>
  <c r="I2144" i="2" s="1"/>
  <c r="H2143" i="2"/>
  <c r="J2143" i="2" s="1"/>
  <c r="G2144" i="2"/>
  <c r="I1995" i="2"/>
  <c r="I2137" i="2"/>
  <c r="I2138" i="2" s="1"/>
  <c r="H2137" i="2"/>
  <c r="J2137" i="2" s="1"/>
  <c r="E2138" i="2"/>
  <c r="G2138" i="2"/>
  <c r="G2126" i="2"/>
  <c r="E2120" i="2"/>
  <c r="E2132" i="2"/>
  <c r="I2131" i="2"/>
  <c r="I2132" i="2" s="1"/>
  <c r="H2131" i="2"/>
  <c r="J2131" i="2" s="1"/>
  <c r="G2132" i="2"/>
  <c r="I2125" i="2"/>
  <c r="I2126" i="2" s="1"/>
  <c r="H2125" i="2"/>
  <c r="J2125" i="2" s="1"/>
  <c r="E2126" i="2"/>
  <c r="I2119" i="2"/>
  <c r="I2120" i="2" s="1"/>
  <c r="H2119" i="2"/>
  <c r="J2119" i="2" s="1"/>
  <c r="G2120" i="2"/>
  <c r="E2114" i="2"/>
  <c r="J2112" i="2"/>
  <c r="I2113" i="2"/>
  <c r="H2113" i="2"/>
  <c r="J2113" i="2" s="1"/>
  <c r="G2114" i="2"/>
  <c r="E2108" i="2"/>
  <c r="J2106" i="2"/>
  <c r="I2107" i="2"/>
  <c r="H2107" i="2"/>
  <c r="J2107" i="2" s="1"/>
  <c r="G2108" i="2"/>
  <c r="E2102" i="2"/>
  <c r="I2101" i="2"/>
  <c r="I2102" i="2" s="1"/>
  <c r="H2101" i="2"/>
  <c r="J2101" i="2" s="1"/>
  <c r="H2100" i="2"/>
  <c r="G2102" i="2"/>
  <c r="J2094" i="2"/>
  <c r="I2095" i="2"/>
  <c r="H2095" i="2"/>
  <c r="J2095" i="2" s="1"/>
  <c r="E2096" i="2"/>
  <c r="G2096" i="2"/>
  <c r="E2090" i="2"/>
  <c r="I2089" i="2"/>
  <c r="H2089" i="2"/>
  <c r="J2089" i="2" s="1"/>
  <c r="J2088" i="2"/>
  <c r="G2090" i="2"/>
  <c r="E2084" i="2"/>
  <c r="I2083" i="2"/>
  <c r="I2084" i="2" s="1"/>
  <c r="H2083" i="2"/>
  <c r="J2083" i="2" s="1"/>
  <c r="G2084" i="2"/>
  <c r="H2043" i="2"/>
  <c r="J2043" i="2" s="1"/>
  <c r="H2067" i="2"/>
  <c r="J2067" i="2" s="1"/>
  <c r="H2019" i="2"/>
  <c r="J2019" i="2" s="1"/>
  <c r="H1968" i="2"/>
  <c r="J1968" i="2" s="1"/>
  <c r="G1979" i="2"/>
  <c r="I2001" i="2"/>
  <c r="H2061" i="2"/>
  <c r="J2061" i="2" s="1"/>
  <c r="H1989" i="2"/>
  <c r="I2049" i="2"/>
  <c r="H1977" i="2"/>
  <c r="J1977" i="2" s="1"/>
  <c r="H2068" i="2"/>
  <c r="J2068" i="2" s="1"/>
  <c r="I2068" i="2"/>
  <c r="I2069" i="2" s="1"/>
  <c r="E2069" i="2"/>
  <c r="G2069" i="2"/>
  <c r="I2062" i="2"/>
  <c r="I2063" i="2" s="1"/>
  <c r="H2062" i="2"/>
  <c r="J2062" i="2" s="1"/>
  <c r="E2063" i="2"/>
  <c r="G2063" i="2"/>
  <c r="E2057" i="2"/>
  <c r="J2055" i="2"/>
  <c r="I2056" i="2"/>
  <c r="H2056" i="2"/>
  <c r="J2056" i="2" s="1"/>
  <c r="I2055" i="2"/>
  <c r="G2057" i="2"/>
  <c r="J2049" i="2"/>
  <c r="E2051" i="2"/>
  <c r="I2050" i="2"/>
  <c r="H2050" i="2"/>
  <c r="J2050" i="2" s="1"/>
  <c r="G2051" i="2"/>
  <c r="I2044" i="2"/>
  <c r="I2045" i="2" s="1"/>
  <c r="H2044" i="2"/>
  <c r="J2044" i="2" s="1"/>
  <c r="E2045" i="2"/>
  <c r="G2045" i="2"/>
  <c r="J2037" i="2"/>
  <c r="E2039" i="2"/>
  <c r="I2038" i="2"/>
  <c r="H2038" i="2"/>
  <c r="J2038" i="2" s="1"/>
  <c r="G2039" i="2"/>
  <c r="J2031" i="2"/>
  <c r="I2032" i="2"/>
  <c r="H2032" i="2"/>
  <c r="J2032" i="2" s="1"/>
  <c r="E2033" i="2"/>
  <c r="I2031" i="2"/>
  <c r="G2033" i="2"/>
  <c r="I2026" i="2"/>
  <c r="I2027" i="2" s="1"/>
  <c r="H2026" i="2"/>
  <c r="J2026" i="2" s="1"/>
  <c r="E2027" i="2"/>
  <c r="H2025" i="2"/>
  <c r="G2027" i="2"/>
  <c r="I2020" i="2"/>
  <c r="I2021" i="2" s="1"/>
  <c r="H2020" i="2"/>
  <c r="J2020" i="2" s="1"/>
  <c r="E2021" i="2"/>
  <c r="G2021" i="2"/>
  <c r="I2014" i="2"/>
  <c r="I2015" i="2" s="1"/>
  <c r="H2014" i="2"/>
  <c r="J2014" i="2" s="1"/>
  <c r="E2015" i="2"/>
  <c r="G2015" i="2"/>
  <c r="J2007" i="2"/>
  <c r="I2008" i="2"/>
  <c r="H2008" i="2"/>
  <c r="J2008" i="2" s="1"/>
  <c r="E2009" i="2"/>
  <c r="I2007" i="2"/>
  <c r="G2009" i="2"/>
  <c r="I2002" i="2"/>
  <c r="H2002" i="2"/>
  <c r="J2002" i="2" s="1"/>
  <c r="J2001" i="2"/>
  <c r="E2003" i="2"/>
  <c r="G2003" i="2"/>
  <c r="J1995" i="2"/>
  <c r="I1996" i="2"/>
  <c r="H1996" i="2"/>
  <c r="J1996" i="2" s="1"/>
  <c r="E1997" i="2"/>
  <c r="G1997" i="2"/>
  <c r="H1990" i="2"/>
  <c r="J1990" i="2" s="1"/>
  <c r="I1990" i="2"/>
  <c r="I1991" i="2" s="1"/>
  <c r="E1991" i="2"/>
  <c r="G1991" i="2"/>
  <c r="J1983" i="2"/>
  <c r="I1984" i="2"/>
  <c r="H1984" i="2"/>
  <c r="J1984" i="2" s="1"/>
  <c r="E1985" i="2"/>
  <c r="G1985" i="2"/>
  <c r="H1884" i="2"/>
  <c r="J1884" i="2" s="1"/>
  <c r="H1890" i="2"/>
  <c r="J1890" i="2" s="1"/>
  <c r="I1938" i="2"/>
  <c r="H1914" i="2"/>
  <c r="J1914" i="2" s="1"/>
  <c r="I1950" i="2"/>
  <c r="I1878" i="2"/>
  <c r="I1969" i="2"/>
  <c r="I1970" i="2" s="1"/>
  <c r="H1969" i="2"/>
  <c r="J1969" i="2" s="1"/>
  <c r="G1970" i="2"/>
  <c r="J1962" i="2"/>
  <c r="I1963" i="2"/>
  <c r="H1963" i="2"/>
  <c r="J1963" i="2" s="1"/>
  <c r="E1964" i="2"/>
  <c r="G1964" i="2"/>
  <c r="G1952" i="2"/>
  <c r="I1957" i="2"/>
  <c r="H1957" i="2"/>
  <c r="J1957" i="2" s="1"/>
  <c r="J1956" i="2"/>
  <c r="E1958" i="2"/>
  <c r="E1952" i="2"/>
  <c r="G1958" i="2"/>
  <c r="J1950" i="2"/>
  <c r="H1951" i="2"/>
  <c r="J1951" i="2" s="1"/>
  <c r="I1951" i="2"/>
  <c r="E1946" i="2"/>
  <c r="J1944" i="2"/>
  <c r="I1945" i="2"/>
  <c r="H1945" i="2"/>
  <c r="J1945" i="2" s="1"/>
  <c r="I1944" i="2"/>
  <c r="G1946" i="2"/>
  <c r="I1939" i="2"/>
  <c r="H1939" i="2"/>
  <c r="J1939" i="2" s="1"/>
  <c r="E1940" i="2"/>
  <c r="J1938" i="2"/>
  <c r="E1934" i="2"/>
  <c r="G1940" i="2"/>
  <c r="I1933" i="2"/>
  <c r="I1934" i="2" s="1"/>
  <c r="H1933" i="2"/>
  <c r="J1933" i="2" s="1"/>
  <c r="G1934" i="2"/>
  <c r="I1927" i="2"/>
  <c r="I1928" i="2" s="1"/>
  <c r="H1927" i="2"/>
  <c r="J1927" i="2" s="1"/>
  <c r="E1928" i="2"/>
  <c r="H1926" i="2"/>
  <c r="G1928" i="2"/>
  <c r="H1921" i="2"/>
  <c r="J1921" i="2" s="1"/>
  <c r="I1921" i="2"/>
  <c r="I1922" i="2" s="1"/>
  <c r="E1922" i="2"/>
  <c r="H1920" i="2"/>
  <c r="G1922" i="2"/>
  <c r="I1915" i="2"/>
  <c r="I1916" i="2" s="1"/>
  <c r="H1915" i="2"/>
  <c r="J1915" i="2" s="1"/>
  <c r="E1916" i="2"/>
  <c r="G1916" i="2"/>
  <c r="I1909" i="2"/>
  <c r="H1909" i="2"/>
  <c r="J1909" i="2" s="1"/>
  <c r="E1910" i="2"/>
  <c r="J1908" i="2"/>
  <c r="I1908" i="2"/>
  <c r="G1910" i="2"/>
  <c r="J1902" i="2"/>
  <c r="H1903" i="2"/>
  <c r="J1903" i="2" s="1"/>
  <c r="I1903" i="2"/>
  <c r="E1904" i="2"/>
  <c r="I1902" i="2"/>
  <c r="G1904" i="2"/>
  <c r="I1897" i="2"/>
  <c r="I1898" i="2" s="1"/>
  <c r="H1897" i="2"/>
  <c r="J1897" i="2" s="1"/>
  <c r="E1898" i="2"/>
  <c r="H1896" i="2"/>
  <c r="G1898" i="2"/>
  <c r="H1891" i="2"/>
  <c r="J1891" i="2" s="1"/>
  <c r="I1891" i="2"/>
  <c r="I1892" i="2" s="1"/>
  <c r="E1892" i="2"/>
  <c r="G1892" i="2"/>
  <c r="I1885" i="2"/>
  <c r="I1886" i="2" s="1"/>
  <c r="H1885" i="2"/>
  <c r="J1885" i="2" s="1"/>
  <c r="E1886" i="2"/>
  <c r="G1886" i="2"/>
  <c r="G1865" i="2"/>
  <c r="G1859" i="2"/>
  <c r="G1853" i="2"/>
  <c r="G1835" i="2"/>
  <c r="H1870" i="2"/>
  <c r="J1870" i="2" s="1"/>
  <c r="I1870" i="2"/>
  <c r="I1869" i="2"/>
  <c r="G1871" i="2"/>
  <c r="E1871" i="2"/>
  <c r="I1864" i="2"/>
  <c r="I1865" i="2" s="1"/>
  <c r="H1864" i="2"/>
  <c r="J1864" i="2" s="1"/>
  <c r="E1865" i="2"/>
  <c r="G1823" i="2"/>
  <c r="G1847" i="2"/>
  <c r="E1859" i="2"/>
  <c r="I1858" i="2"/>
  <c r="H1858" i="2"/>
  <c r="J1858" i="2" s="1"/>
  <c r="G1841" i="2"/>
  <c r="E1853" i="2"/>
  <c r="I1852" i="2"/>
  <c r="H1852" i="2"/>
  <c r="J1852" i="2" s="1"/>
  <c r="I1846" i="2"/>
  <c r="H1846" i="2"/>
  <c r="J1846" i="2" s="1"/>
  <c r="E1847" i="2"/>
  <c r="G1829" i="2"/>
  <c r="E1841" i="2"/>
  <c r="I1840" i="2"/>
  <c r="H1840" i="2"/>
  <c r="J1840" i="2" s="1"/>
  <c r="E1835" i="2"/>
  <c r="I1834" i="2"/>
  <c r="H1834" i="2"/>
  <c r="J1834" i="2" s="1"/>
  <c r="E1829" i="2"/>
  <c r="I1828" i="2"/>
  <c r="H1828" i="2"/>
  <c r="J1828" i="2" s="1"/>
  <c r="G1793" i="2"/>
  <c r="G1817" i="2"/>
  <c r="I1822" i="2"/>
  <c r="H1822" i="2"/>
  <c r="J1822" i="2" s="1"/>
  <c r="E1823" i="2"/>
  <c r="G1811" i="2"/>
  <c r="E1817" i="2"/>
  <c r="I1816" i="2"/>
  <c r="H1816" i="2"/>
  <c r="J1816" i="2" s="1"/>
  <c r="E1811" i="2"/>
  <c r="I1810" i="2"/>
  <c r="H1810" i="2"/>
  <c r="J1810" i="2" s="1"/>
  <c r="I1804" i="2"/>
  <c r="H1804" i="2"/>
  <c r="J1804" i="2" s="1"/>
  <c r="G1805" i="2"/>
  <c r="E1805" i="2"/>
  <c r="I1798" i="2"/>
  <c r="H1798" i="2"/>
  <c r="J1798" i="2" s="1"/>
  <c r="G1799" i="2"/>
  <c r="E1799" i="2"/>
  <c r="E1793" i="2"/>
  <c r="I1792" i="2"/>
  <c r="I1793" i="2" s="1"/>
  <c r="H1792" i="2"/>
  <c r="J1792" i="2" s="1"/>
  <c r="I1786" i="2"/>
  <c r="H1786" i="2"/>
  <c r="J1786" i="2" s="1"/>
  <c r="I1785" i="2"/>
  <c r="G1787" i="2"/>
  <c r="E1787" i="2"/>
  <c r="H1692" i="2"/>
  <c r="J1692" i="2" s="1"/>
  <c r="H1641" i="2"/>
  <c r="J1641" i="2" s="1"/>
  <c r="H1752" i="2"/>
  <c r="J1752" i="2" s="1"/>
  <c r="H1665" i="2"/>
  <c r="J1665" i="2" s="1"/>
  <c r="H1716" i="2"/>
  <c r="J1716" i="2" s="1"/>
  <c r="I1728" i="2"/>
  <c r="I1680" i="2"/>
  <c r="H1593" i="2"/>
  <c r="J1593" i="2" s="1"/>
  <c r="H1863" i="2"/>
  <c r="H1857" i="2"/>
  <c r="I1851" i="2"/>
  <c r="I1845" i="2"/>
  <c r="I1847" i="2" s="1"/>
  <c r="I1839" i="2"/>
  <c r="I1841" i="2" s="1"/>
  <c r="I1833" i="2"/>
  <c r="I1827" i="2"/>
  <c r="I1829" i="2" s="1"/>
  <c r="H1821" i="2"/>
  <c r="I1815" i="2"/>
  <c r="I1809" i="2"/>
  <c r="H1803" i="2"/>
  <c r="H1797" i="2"/>
  <c r="I1821" i="2"/>
  <c r="H1851" i="2"/>
  <c r="H1746" i="2"/>
  <c r="J1746" i="2" s="1"/>
  <c r="I1599" i="2"/>
  <c r="I1758" i="2"/>
  <c r="H1833" i="2"/>
  <c r="H1734" i="2"/>
  <c r="J1734" i="2" s="1"/>
  <c r="H1587" i="2"/>
  <c r="J1587" i="2" s="1"/>
  <c r="H1839" i="2"/>
  <c r="H1764" i="2"/>
  <c r="J1764" i="2" s="1"/>
  <c r="H1617" i="2"/>
  <c r="J1617" i="2" s="1"/>
  <c r="H1815" i="2"/>
  <c r="H1704" i="2"/>
  <c r="J1704" i="2" s="1"/>
  <c r="H1605" i="2"/>
  <c r="J1605" i="2" s="1"/>
  <c r="H1740" i="2"/>
  <c r="J1740" i="2" s="1"/>
  <c r="I1803" i="2"/>
  <c r="H1869" i="2"/>
  <c r="I1857" i="2"/>
  <c r="I1859" i="2" s="1"/>
  <c r="H1845" i="2"/>
  <c r="H1827" i="2"/>
  <c r="H1829" i="2" s="1"/>
  <c r="I1779" i="2"/>
  <c r="I1770" i="2"/>
  <c r="H1785" i="2"/>
  <c r="H1686" i="2"/>
  <c r="J1686" i="2" s="1"/>
  <c r="I1797" i="2"/>
  <c r="I1799" i="2" s="1"/>
  <c r="H1809" i="2"/>
  <c r="J1803" i="2"/>
  <c r="J1770" i="2"/>
  <c r="H1771" i="2"/>
  <c r="J1771" i="2" s="1"/>
  <c r="I1771" i="2"/>
  <c r="E1772" i="2"/>
  <c r="G1772" i="2"/>
  <c r="E1766" i="2"/>
  <c r="I1765" i="2"/>
  <c r="I1766" i="2" s="1"/>
  <c r="H1765" i="2"/>
  <c r="J1765" i="2" s="1"/>
  <c r="G1766" i="2"/>
  <c r="J1758" i="2"/>
  <c r="E1760" i="2"/>
  <c r="I1759" i="2"/>
  <c r="H1759" i="2"/>
  <c r="J1759" i="2" s="1"/>
  <c r="G1760" i="2"/>
  <c r="I1753" i="2"/>
  <c r="I1754" i="2" s="1"/>
  <c r="H1753" i="2"/>
  <c r="J1753" i="2" s="1"/>
  <c r="E1754" i="2"/>
  <c r="G1754" i="2"/>
  <c r="E1748" i="2"/>
  <c r="I1747" i="2"/>
  <c r="I1748" i="2" s="1"/>
  <c r="H1747" i="2"/>
  <c r="J1747" i="2" s="1"/>
  <c r="G1748" i="2"/>
  <c r="E1742" i="2"/>
  <c r="I1741" i="2"/>
  <c r="I1742" i="2" s="1"/>
  <c r="H1741" i="2"/>
  <c r="J1741" i="2" s="1"/>
  <c r="G1742" i="2"/>
  <c r="E1736" i="2"/>
  <c r="I1735" i="2"/>
  <c r="I1736" i="2" s="1"/>
  <c r="H1735" i="2"/>
  <c r="J1735" i="2" s="1"/>
  <c r="G1736" i="2"/>
  <c r="E1730" i="2"/>
  <c r="I1729" i="2"/>
  <c r="H1729" i="2"/>
  <c r="J1729" i="2" s="1"/>
  <c r="J1728" i="2"/>
  <c r="G1730" i="2"/>
  <c r="E1724" i="2"/>
  <c r="I1723" i="2"/>
  <c r="I1724" i="2" s="1"/>
  <c r="H1723" i="2"/>
  <c r="J1723" i="2" s="1"/>
  <c r="H1722" i="2"/>
  <c r="G1724" i="2"/>
  <c r="I1717" i="2"/>
  <c r="I1718" i="2" s="1"/>
  <c r="H1717" i="2"/>
  <c r="J1717" i="2" s="1"/>
  <c r="E1718" i="2"/>
  <c r="G1718" i="2"/>
  <c r="J1710" i="2"/>
  <c r="I1711" i="2"/>
  <c r="H1711" i="2"/>
  <c r="J1711" i="2" s="1"/>
  <c r="E1712" i="2"/>
  <c r="I1710" i="2"/>
  <c r="G1712" i="2"/>
  <c r="E1706" i="2"/>
  <c r="I1705" i="2"/>
  <c r="I1706" i="2" s="1"/>
  <c r="H1705" i="2"/>
  <c r="J1705" i="2" s="1"/>
  <c r="G1706" i="2"/>
  <c r="E1700" i="2"/>
  <c r="I1699" i="2"/>
  <c r="I1700" i="2" s="1"/>
  <c r="H1699" i="2"/>
  <c r="J1699" i="2" s="1"/>
  <c r="H1698" i="2"/>
  <c r="G1700" i="2"/>
  <c r="E1694" i="2"/>
  <c r="I1693" i="2"/>
  <c r="I1694" i="2" s="1"/>
  <c r="H1693" i="2"/>
  <c r="J1693" i="2" s="1"/>
  <c r="E1688" i="2"/>
  <c r="G1694" i="2"/>
  <c r="I1687" i="2"/>
  <c r="I1688" i="2" s="1"/>
  <c r="H1687" i="2"/>
  <c r="J1687" i="2" s="1"/>
  <c r="G1688" i="2"/>
  <c r="K3697" i="1"/>
  <c r="K3736" i="1"/>
  <c r="H1672" i="2"/>
  <c r="J1672" i="2" s="1"/>
  <c r="I1672" i="2"/>
  <c r="I1673" i="2" s="1"/>
  <c r="E1673" i="2"/>
  <c r="H1671" i="2"/>
  <c r="G1673" i="2"/>
  <c r="E1667" i="2"/>
  <c r="I1666" i="2"/>
  <c r="I1667" i="2" s="1"/>
  <c r="H1666" i="2"/>
  <c r="J1666" i="2" s="1"/>
  <c r="G1667" i="2"/>
  <c r="E1661" i="2"/>
  <c r="I1660" i="2"/>
  <c r="H1660" i="2"/>
  <c r="J1660" i="2" s="1"/>
  <c r="J1659" i="2"/>
  <c r="I1659" i="2"/>
  <c r="G1661" i="2"/>
  <c r="E1655" i="2"/>
  <c r="J1653" i="2"/>
  <c r="I1654" i="2"/>
  <c r="H1654" i="2"/>
  <c r="J1654" i="2" s="1"/>
  <c r="I1653" i="2"/>
  <c r="G1655" i="2"/>
  <c r="I1648" i="2"/>
  <c r="I1649" i="2" s="1"/>
  <c r="H1648" i="2"/>
  <c r="J1648" i="2" s="1"/>
  <c r="E1649" i="2"/>
  <c r="H1647" i="2"/>
  <c r="G1649" i="2"/>
  <c r="E1643" i="2"/>
  <c r="I1642" i="2"/>
  <c r="I1643" i="2" s="1"/>
  <c r="H1642" i="2"/>
  <c r="J1642" i="2" s="1"/>
  <c r="G1643" i="2"/>
  <c r="J1635" i="2"/>
  <c r="I1636" i="2"/>
  <c r="H1636" i="2"/>
  <c r="J1636" i="2" s="1"/>
  <c r="E1637" i="2"/>
  <c r="I1635" i="2"/>
  <c r="G1637" i="2"/>
  <c r="J1629" i="2"/>
  <c r="E1631" i="2"/>
  <c r="I1630" i="2"/>
  <c r="H1630" i="2"/>
  <c r="J1630" i="2" s="1"/>
  <c r="I1629" i="2"/>
  <c r="G1631" i="2"/>
  <c r="E1625" i="2"/>
  <c r="I1624" i="2"/>
  <c r="I1625" i="2" s="1"/>
  <c r="H1624" i="2"/>
  <c r="J1624" i="2" s="1"/>
  <c r="H1623" i="2"/>
  <c r="G1625" i="2"/>
  <c r="I1618" i="2"/>
  <c r="I1619" i="2" s="1"/>
  <c r="H1618" i="2"/>
  <c r="J1618" i="2" s="1"/>
  <c r="E1619" i="2"/>
  <c r="G1619" i="2"/>
  <c r="E1613" i="2"/>
  <c r="I1612" i="2"/>
  <c r="H1612" i="2"/>
  <c r="J1612" i="2" s="1"/>
  <c r="J1611" i="2"/>
  <c r="I1611" i="2"/>
  <c r="G1613" i="2"/>
  <c r="I1606" i="2"/>
  <c r="I1607" i="2" s="1"/>
  <c r="H1606" i="2"/>
  <c r="J1606" i="2" s="1"/>
  <c r="E1607" i="2"/>
  <c r="G1607" i="2"/>
  <c r="J1599" i="2"/>
  <c r="I1600" i="2"/>
  <c r="H1600" i="2"/>
  <c r="J1600" i="2" s="1"/>
  <c r="E1601" i="2"/>
  <c r="G1601" i="2"/>
  <c r="H1594" i="2"/>
  <c r="J1594" i="2" s="1"/>
  <c r="I1594" i="2"/>
  <c r="I1595" i="2" s="1"/>
  <c r="E1595" i="2"/>
  <c r="G1595" i="2"/>
  <c r="G1574" i="2"/>
  <c r="E1589" i="2"/>
  <c r="I1588" i="2"/>
  <c r="I1589" i="2" s="1"/>
  <c r="H1588" i="2"/>
  <c r="J1588" i="2" s="1"/>
  <c r="G1589" i="2"/>
  <c r="I1572" i="2"/>
  <c r="H1572" i="2"/>
  <c r="J1572" i="2" s="1"/>
  <c r="G1562" i="2"/>
  <c r="H1573" i="2"/>
  <c r="J1573" i="2" s="1"/>
  <c r="I1573" i="2"/>
  <c r="I1574" i="2" s="1"/>
  <c r="E1574" i="2"/>
  <c r="E1568" i="2"/>
  <c r="I1566" i="2"/>
  <c r="G1568" i="2"/>
  <c r="H1567" i="2"/>
  <c r="J1567" i="2" s="1"/>
  <c r="I1567" i="2"/>
  <c r="E1562" i="2"/>
  <c r="I1561" i="2"/>
  <c r="I1562" i="2" s="1"/>
  <c r="H1561" i="2"/>
  <c r="J1561" i="2" s="1"/>
  <c r="E1556" i="2"/>
  <c r="I1554" i="2"/>
  <c r="G1556" i="2"/>
  <c r="I1555" i="2"/>
  <c r="H1555" i="2"/>
  <c r="J1555" i="2" s="1"/>
  <c r="E1550" i="2"/>
  <c r="H1548" i="2"/>
  <c r="J1548" i="2" s="1"/>
  <c r="G1550" i="2"/>
  <c r="I1549" i="2"/>
  <c r="H1549" i="2"/>
  <c r="J1549" i="2" s="1"/>
  <c r="I1543" i="2"/>
  <c r="I1544" i="2" s="1"/>
  <c r="H1543" i="2"/>
  <c r="J1543" i="2" s="1"/>
  <c r="H1542" i="2"/>
  <c r="J1542" i="2" s="1"/>
  <c r="G1544" i="2"/>
  <c r="E1544" i="2"/>
  <c r="E1538" i="2"/>
  <c r="I1536" i="2"/>
  <c r="G1538" i="2"/>
  <c r="I1537" i="2"/>
  <c r="H1537" i="2"/>
  <c r="J1537" i="2" s="1"/>
  <c r="I1531" i="2"/>
  <c r="H1531" i="2"/>
  <c r="J1531" i="2" s="1"/>
  <c r="I1530" i="2"/>
  <c r="G1532" i="2"/>
  <c r="E1532" i="2"/>
  <c r="I1525" i="2"/>
  <c r="H1525" i="2"/>
  <c r="J1525" i="2" s="1"/>
  <c r="H1524" i="2"/>
  <c r="J1524" i="2" s="1"/>
  <c r="G1526" i="2"/>
  <c r="E1526" i="2"/>
  <c r="H1519" i="2"/>
  <c r="J1519" i="2" s="1"/>
  <c r="I1519" i="2"/>
  <c r="I1518" i="2"/>
  <c r="G1520" i="2"/>
  <c r="E1520" i="2"/>
  <c r="I1513" i="2"/>
  <c r="H1513" i="2"/>
  <c r="J1513" i="2" s="1"/>
  <c r="I1512" i="2"/>
  <c r="G1514" i="2"/>
  <c r="E1514" i="2"/>
  <c r="I1507" i="2"/>
  <c r="H1507" i="2"/>
  <c r="J1507" i="2" s="1"/>
  <c r="H1506" i="2"/>
  <c r="G1508" i="2"/>
  <c r="E1508" i="2"/>
  <c r="E1502" i="2"/>
  <c r="H1500" i="2"/>
  <c r="J1500" i="2" s="1"/>
  <c r="G1502" i="2"/>
  <c r="I1501" i="2"/>
  <c r="H1501" i="2"/>
  <c r="J1501" i="2" s="1"/>
  <c r="H1495" i="2"/>
  <c r="J1495" i="2" s="1"/>
  <c r="I1495" i="2"/>
  <c r="I1494" i="2"/>
  <c r="G1496" i="2"/>
  <c r="E1496" i="2"/>
  <c r="E1490" i="2"/>
  <c r="I1488" i="2"/>
  <c r="G1490" i="2"/>
  <c r="I1489" i="2"/>
  <c r="H1489" i="2"/>
  <c r="J1489" i="2" s="1"/>
  <c r="I1473" i="2"/>
  <c r="I1134" i="2"/>
  <c r="I1506" i="2"/>
  <c r="H1530" i="2"/>
  <c r="J1530" i="2" s="1"/>
  <c r="H1554" i="2"/>
  <c r="H1494" i="2"/>
  <c r="J1494" i="2" s="1"/>
  <c r="I1500" i="2"/>
  <c r="I1524" i="2"/>
  <c r="I1431" i="2"/>
  <c r="I1455" i="2"/>
  <c r="H1215" i="2"/>
  <c r="J1215" i="2" s="1"/>
  <c r="H1326" i="2"/>
  <c r="J1326" i="2" s="1"/>
  <c r="I1548" i="2"/>
  <c r="H1320" i="2"/>
  <c r="J1320" i="2" s="1"/>
  <c r="H1338" i="2"/>
  <c r="J1338" i="2" s="1"/>
  <c r="H1443" i="2"/>
  <c r="J1443" i="2" s="1"/>
  <c r="H1566" i="2"/>
  <c r="H1560" i="2"/>
  <c r="H1395" i="2"/>
  <c r="J1395" i="2" s="1"/>
  <c r="H1536" i="2"/>
  <c r="H1518" i="2"/>
  <c r="H1512" i="2"/>
  <c r="J1506" i="2"/>
  <c r="H1488" i="2"/>
  <c r="H1344" i="2"/>
  <c r="J1344" i="2" s="1"/>
  <c r="H1350" i="2"/>
  <c r="J1350" i="2" s="1"/>
  <c r="I1362" i="2"/>
  <c r="H1407" i="2"/>
  <c r="J1407" i="2" s="1"/>
  <c r="K3506" i="1"/>
  <c r="K3510" i="1"/>
  <c r="K3518" i="1"/>
  <c r="J1473" i="2"/>
  <c r="E1475" i="2"/>
  <c r="H1474" i="2"/>
  <c r="J1474" i="2" s="1"/>
  <c r="I1474" i="2"/>
  <c r="G1475" i="2"/>
  <c r="H1468" i="2"/>
  <c r="J1468" i="2" s="1"/>
  <c r="I1468" i="2"/>
  <c r="I1469" i="2" s="1"/>
  <c r="I1461" i="2"/>
  <c r="E1469" i="2"/>
  <c r="H1467" i="2"/>
  <c r="G1469" i="2"/>
  <c r="J1461" i="2"/>
  <c r="H1462" i="2"/>
  <c r="J1462" i="2" s="1"/>
  <c r="I1462" i="2"/>
  <c r="E1463" i="2"/>
  <c r="G1463" i="2"/>
  <c r="I1197" i="2"/>
  <c r="H1098" i="2"/>
  <c r="J1098" i="2" s="1"/>
  <c r="H1456" i="2"/>
  <c r="J1456" i="2" s="1"/>
  <c r="I1456" i="2"/>
  <c r="I1146" i="2"/>
  <c r="I1245" i="2"/>
  <c r="J1455" i="2"/>
  <c r="H1425" i="2"/>
  <c r="J1425" i="2" s="1"/>
  <c r="H1449" i="2"/>
  <c r="J1449" i="2" s="1"/>
  <c r="I1389" i="2"/>
  <c r="E1457" i="2"/>
  <c r="G1457" i="2"/>
  <c r="H1450" i="2"/>
  <c r="J1450" i="2" s="1"/>
  <c r="I1450" i="2"/>
  <c r="I1451" i="2" s="1"/>
  <c r="E1451" i="2"/>
  <c r="G1451" i="2"/>
  <c r="H1444" i="2"/>
  <c r="J1444" i="2" s="1"/>
  <c r="I1444" i="2"/>
  <c r="I1445" i="2" s="1"/>
  <c r="E1445" i="2"/>
  <c r="G1445" i="2"/>
  <c r="E1439" i="2"/>
  <c r="I1438" i="2"/>
  <c r="I1439" i="2" s="1"/>
  <c r="H1438" i="2"/>
  <c r="J1438" i="2" s="1"/>
  <c r="H1437" i="2"/>
  <c r="G1439" i="2"/>
  <c r="H1432" i="2"/>
  <c r="J1432" i="2" s="1"/>
  <c r="I1432" i="2"/>
  <c r="J1431" i="2"/>
  <c r="E1433" i="2"/>
  <c r="G1433" i="2"/>
  <c r="H1426" i="2"/>
  <c r="J1426" i="2" s="1"/>
  <c r="I1426" i="2"/>
  <c r="I1427" i="2" s="1"/>
  <c r="E1427" i="2"/>
  <c r="G1427" i="2"/>
  <c r="H1420" i="2"/>
  <c r="J1420" i="2" s="1"/>
  <c r="I1420" i="2"/>
  <c r="I1421" i="2" s="1"/>
  <c r="E1421" i="2"/>
  <c r="H1419" i="2"/>
  <c r="G1421" i="2"/>
  <c r="H1414" i="2"/>
  <c r="J1414" i="2" s="1"/>
  <c r="I1414" i="2"/>
  <c r="I1415" i="2" s="1"/>
  <c r="E1415" i="2"/>
  <c r="H1413" i="2"/>
  <c r="G1415" i="2"/>
  <c r="H1408" i="2"/>
  <c r="J1408" i="2" s="1"/>
  <c r="I1408" i="2"/>
  <c r="I1409" i="2" s="1"/>
  <c r="E1409" i="2"/>
  <c r="G1409" i="2"/>
  <c r="J1401" i="2"/>
  <c r="H1402" i="2"/>
  <c r="J1402" i="2" s="1"/>
  <c r="I1402" i="2"/>
  <c r="E1403" i="2"/>
  <c r="I1401" i="2"/>
  <c r="G1403" i="2"/>
  <c r="H1396" i="2"/>
  <c r="J1396" i="2" s="1"/>
  <c r="I1396" i="2"/>
  <c r="I1397" i="2" s="1"/>
  <c r="E1397" i="2"/>
  <c r="G1397" i="2"/>
  <c r="J1389" i="2"/>
  <c r="H1390" i="2"/>
  <c r="J1390" i="2" s="1"/>
  <c r="I1390" i="2"/>
  <c r="E1391" i="2"/>
  <c r="G1391" i="2"/>
  <c r="I1344" i="2"/>
  <c r="I132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1352" i="2"/>
  <c r="H1302" i="2"/>
  <c r="J1302" i="2" s="1"/>
  <c r="H1296" i="2"/>
  <c r="J1296" i="2" s="1"/>
  <c r="H1314" i="2"/>
  <c r="J1314" i="2" s="1"/>
  <c r="I1308" i="2"/>
  <c r="K3354" i="1"/>
  <c r="K3358" i="1"/>
  <c r="K3362" i="1"/>
  <c r="K3366" i="1"/>
  <c r="G1310" i="2"/>
  <c r="H1374" i="2"/>
  <c r="G1376" i="2"/>
  <c r="H1375" i="2"/>
  <c r="J1375" i="2" s="1"/>
  <c r="I1375" i="2"/>
  <c r="I1376" i="2" s="1"/>
  <c r="E1376" i="2"/>
  <c r="H1368" i="2"/>
  <c r="G1370" i="2"/>
  <c r="G1364" i="2"/>
  <c r="E1364" i="2"/>
  <c r="H1369" i="2"/>
  <c r="J1369" i="2" s="1"/>
  <c r="I1369" i="2"/>
  <c r="I1370" i="2" s="1"/>
  <c r="E1370" i="2"/>
  <c r="J1362" i="2"/>
  <c r="E1358" i="2"/>
  <c r="H1363" i="2"/>
  <c r="J1363" i="2" s="1"/>
  <c r="I1363" i="2"/>
  <c r="H1356" i="2"/>
  <c r="G1358" i="2"/>
  <c r="H1357" i="2"/>
  <c r="J1357" i="2" s="1"/>
  <c r="I1357" i="2"/>
  <c r="G1340" i="2"/>
  <c r="E1352" i="2"/>
  <c r="G1316" i="2"/>
  <c r="H1351" i="2"/>
  <c r="J1351" i="2" s="1"/>
  <c r="I1351" i="2"/>
  <c r="I1352" i="2" s="1"/>
  <c r="E1346" i="2"/>
  <c r="I1345" i="2"/>
  <c r="H1345" i="2"/>
  <c r="J1345" i="2" s="1"/>
  <c r="H1339" i="2"/>
  <c r="J1339" i="2" s="1"/>
  <c r="I1339" i="2"/>
  <c r="I1340" i="2" s="1"/>
  <c r="E1340" i="2"/>
  <c r="H1332" i="2"/>
  <c r="G1334" i="2"/>
  <c r="H1333" i="2"/>
  <c r="J1333" i="2" s="1"/>
  <c r="I1333" i="2"/>
  <c r="I1334" i="2" s="1"/>
  <c r="E1334" i="2"/>
  <c r="H1327" i="2"/>
  <c r="J1327" i="2" s="1"/>
  <c r="I1327" i="2"/>
  <c r="E1328" i="2"/>
  <c r="H1321" i="2"/>
  <c r="J1321" i="2" s="1"/>
  <c r="I1321" i="2"/>
  <c r="I1322" i="2" s="1"/>
  <c r="G1322" i="2"/>
  <c r="E1322" i="2"/>
  <c r="H1315" i="2"/>
  <c r="J1315" i="2" s="1"/>
  <c r="I1315" i="2"/>
  <c r="I1316" i="2" s="1"/>
  <c r="E1316" i="2"/>
  <c r="I1356" i="2"/>
  <c r="H1309" i="2"/>
  <c r="J1309" i="2" s="1"/>
  <c r="I1309" i="2"/>
  <c r="J1308" i="2"/>
  <c r="E1310" i="2"/>
  <c r="H1303" i="2"/>
  <c r="J1303" i="2" s="1"/>
  <c r="I1303" i="2"/>
  <c r="I1304" i="2" s="1"/>
  <c r="G1304" i="2"/>
  <c r="G1298" i="2"/>
  <c r="E1304" i="2"/>
  <c r="E1298" i="2"/>
  <c r="H1297" i="2"/>
  <c r="J1297" i="2" s="1"/>
  <c r="I1297" i="2"/>
  <c r="I1298" i="2" s="1"/>
  <c r="I1290" i="2"/>
  <c r="G1292" i="2"/>
  <c r="H1291" i="2"/>
  <c r="J1291" i="2" s="1"/>
  <c r="I1291" i="2"/>
  <c r="E1292" i="2"/>
  <c r="H1284" i="2"/>
  <c r="J1284" i="2" s="1"/>
  <c r="H1170" i="2"/>
  <c r="J1170" i="2" s="1"/>
  <c r="H1269" i="2"/>
  <c r="J1269" i="2" s="1"/>
  <c r="H1221" i="2"/>
  <c r="J1221" i="2" s="1"/>
  <c r="H1122" i="2"/>
  <c r="J1122" i="2" s="1"/>
  <c r="H1290" i="2"/>
  <c r="I1059" i="2"/>
  <c r="I1209" i="2"/>
  <c r="I1257" i="2"/>
  <c r="H1185" i="2"/>
  <c r="J1185" i="2" s="1"/>
  <c r="I1233" i="2"/>
  <c r="H1071" i="2"/>
  <c r="J1071" i="2" s="1"/>
  <c r="H1275" i="2"/>
  <c r="J1275" i="2" s="1"/>
  <c r="I1227" i="2"/>
  <c r="K3240" i="1"/>
  <c r="E1277" i="2"/>
  <c r="I1276" i="2"/>
  <c r="I1277" i="2" s="1"/>
  <c r="H1276" i="2"/>
  <c r="J1276" i="2" s="1"/>
  <c r="G1277" i="2"/>
  <c r="H1251" i="2"/>
  <c r="J1251" i="2" s="1"/>
  <c r="I1128" i="2"/>
  <c r="H1203" i="2"/>
  <c r="J1203" i="2" s="1"/>
  <c r="H1270" i="2"/>
  <c r="J1270" i="2" s="1"/>
  <c r="I1270" i="2"/>
  <c r="I1271" i="2" s="1"/>
  <c r="E1271" i="2"/>
  <c r="G1271" i="2"/>
  <c r="J1263" i="2"/>
  <c r="E1265" i="2"/>
  <c r="I1264" i="2"/>
  <c r="H1264" i="2"/>
  <c r="J1264" i="2" s="1"/>
  <c r="I1263" i="2"/>
  <c r="G1265" i="2"/>
  <c r="J1257" i="2"/>
  <c r="H1258" i="2"/>
  <c r="J1258" i="2" s="1"/>
  <c r="I1258" i="2"/>
  <c r="E1259" i="2"/>
  <c r="G1259" i="2"/>
  <c r="H1252" i="2"/>
  <c r="J1252" i="2" s="1"/>
  <c r="I1252" i="2"/>
  <c r="I1253" i="2" s="1"/>
  <c r="E1253" i="2"/>
  <c r="G1253" i="2"/>
  <c r="J1245" i="2"/>
  <c r="H1246" i="2"/>
  <c r="J1246" i="2" s="1"/>
  <c r="I1246" i="2"/>
  <c r="E1247" i="2"/>
  <c r="G1247" i="2"/>
  <c r="H1240" i="2"/>
  <c r="J1240" i="2" s="1"/>
  <c r="I1240" i="2"/>
  <c r="J1239" i="2"/>
  <c r="E1241" i="2"/>
  <c r="I1239" i="2"/>
  <c r="G1241" i="2"/>
  <c r="J1233" i="2"/>
  <c r="E1235" i="2"/>
  <c r="I1234" i="2"/>
  <c r="I1235" i="2" s="1"/>
  <c r="H1234" i="2"/>
  <c r="J1234" i="2" s="1"/>
  <c r="G1235" i="2"/>
  <c r="J1227" i="2"/>
  <c r="H1228" i="2"/>
  <c r="J1228" i="2" s="1"/>
  <c r="I1228" i="2"/>
  <c r="E1229" i="2"/>
  <c r="G1229" i="2"/>
  <c r="H1222" i="2"/>
  <c r="J1222" i="2" s="1"/>
  <c r="I1222" i="2"/>
  <c r="I1223" i="2" s="1"/>
  <c r="E1223" i="2"/>
  <c r="G1223" i="2"/>
  <c r="H1216" i="2"/>
  <c r="J1216" i="2" s="1"/>
  <c r="I1216" i="2"/>
  <c r="I1217" i="2" s="1"/>
  <c r="E1217" i="2"/>
  <c r="G1217" i="2"/>
  <c r="J1209" i="2"/>
  <c r="H1164" i="2"/>
  <c r="J1164" i="2" s="1"/>
  <c r="H1140" i="2"/>
  <c r="J1140" i="2" s="1"/>
  <c r="H1191" i="2"/>
  <c r="E1211" i="2"/>
  <c r="H1176" i="2"/>
  <c r="J1176" i="2" s="1"/>
  <c r="H1065" i="2"/>
  <c r="J1065" i="2" s="1"/>
  <c r="I1210" i="2"/>
  <c r="H1210" i="2"/>
  <c r="J1210" i="2" s="1"/>
  <c r="G1211" i="2"/>
  <c r="E1205" i="2"/>
  <c r="I1204" i="2"/>
  <c r="I1205" i="2" s="1"/>
  <c r="H1204" i="2"/>
  <c r="J1204" i="2" s="1"/>
  <c r="G1205" i="2"/>
  <c r="H1198" i="2"/>
  <c r="J1198" i="2" s="1"/>
  <c r="I1198" i="2"/>
  <c r="E1199" i="2"/>
  <c r="J1197" i="2"/>
  <c r="G1199" i="2"/>
  <c r="H1192" i="2"/>
  <c r="J1192" i="2" s="1"/>
  <c r="I1192" i="2"/>
  <c r="I1193" i="2" s="1"/>
  <c r="E1193" i="2"/>
  <c r="G1193" i="2"/>
  <c r="H1177" i="2"/>
  <c r="J1177" i="2" s="1"/>
  <c r="I1177" i="2"/>
  <c r="I1178" i="2" s="1"/>
  <c r="E1178" i="2"/>
  <c r="G1178" i="2"/>
  <c r="H1171" i="2"/>
  <c r="J1171" i="2" s="1"/>
  <c r="I1171" i="2"/>
  <c r="I1172" i="2" s="1"/>
  <c r="E1172" i="2"/>
  <c r="G1172" i="2"/>
  <c r="E1166" i="2"/>
  <c r="I1165" i="2"/>
  <c r="I1166" i="2" s="1"/>
  <c r="H1165" i="2"/>
  <c r="J1165" i="2" s="1"/>
  <c r="G1166" i="2"/>
  <c r="H1159" i="2"/>
  <c r="J1159" i="2" s="1"/>
  <c r="I1159" i="2"/>
  <c r="I1160" i="2" s="1"/>
  <c r="H1152" i="2"/>
  <c r="J1152" i="2" s="1"/>
  <c r="I1092" i="2"/>
  <c r="H1104" i="2"/>
  <c r="J1104" i="2" s="1"/>
  <c r="E1160" i="2"/>
  <c r="H1158" i="2"/>
  <c r="G1160" i="2"/>
  <c r="H1153" i="2"/>
  <c r="J1153" i="2" s="1"/>
  <c r="I1153" i="2"/>
  <c r="I1154" i="2" s="1"/>
  <c r="E1154" i="2"/>
  <c r="G1154" i="2"/>
  <c r="H1147" i="2"/>
  <c r="J1147" i="2" s="1"/>
  <c r="I1147" i="2"/>
  <c r="J1146" i="2"/>
  <c r="G1136" i="2"/>
  <c r="E1148" i="2"/>
  <c r="G1148" i="2"/>
  <c r="H1141" i="2"/>
  <c r="J1141" i="2" s="1"/>
  <c r="I1141" i="2"/>
  <c r="I1142" i="2" s="1"/>
  <c r="E1142" i="2"/>
  <c r="E1136" i="2"/>
  <c r="G1142" i="2"/>
  <c r="J1134" i="2"/>
  <c r="H1135" i="2"/>
  <c r="J1135" i="2" s="1"/>
  <c r="I1135" i="2"/>
  <c r="H1129" i="2"/>
  <c r="J1129" i="2" s="1"/>
  <c r="I1129" i="2"/>
  <c r="J1128" i="2"/>
  <c r="E1130" i="2"/>
  <c r="G1130" i="2"/>
  <c r="H1077" i="2"/>
  <c r="J1077" i="2" s="1"/>
  <c r="H1123" i="2"/>
  <c r="J1123" i="2" s="1"/>
  <c r="I1123" i="2"/>
  <c r="I1124" i="2" s="1"/>
  <c r="E1124" i="2"/>
  <c r="I1053" i="2"/>
  <c r="G1124" i="2"/>
  <c r="H1086" i="2"/>
  <c r="J1086" i="2" s="1"/>
  <c r="J1116" i="2"/>
  <c r="I972" i="2"/>
  <c r="H1117" i="2"/>
  <c r="J1117" i="2" s="1"/>
  <c r="I1117" i="2"/>
  <c r="H1047" i="2"/>
  <c r="J1047" i="2" s="1"/>
  <c r="H1023" i="2"/>
  <c r="J1023" i="2" s="1"/>
  <c r="I1011" i="2"/>
  <c r="I1035" i="2"/>
  <c r="E1118" i="2"/>
  <c r="H999" i="2"/>
  <c r="J999" i="2" s="1"/>
  <c r="I1116" i="2"/>
  <c r="G1118" i="2"/>
  <c r="E1112" i="2"/>
  <c r="I1111" i="2"/>
  <c r="I1112" i="2" s="1"/>
  <c r="H1111" i="2"/>
  <c r="J1111" i="2" s="1"/>
  <c r="H1110" i="2"/>
  <c r="G1112" i="2"/>
  <c r="E1106" i="2"/>
  <c r="I1105" i="2"/>
  <c r="I1106" i="2" s="1"/>
  <c r="H1105" i="2"/>
  <c r="J1105" i="2" s="1"/>
  <c r="G1106" i="2"/>
  <c r="E1100" i="2"/>
  <c r="I1099" i="2"/>
  <c r="I1100" i="2" s="1"/>
  <c r="H1099" i="2"/>
  <c r="J1099" i="2" s="1"/>
  <c r="G1100" i="2"/>
  <c r="H1093" i="2"/>
  <c r="J1093" i="2" s="1"/>
  <c r="I1093" i="2"/>
  <c r="J1092" i="2"/>
  <c r="E1094" i="2"/>
  <c r="G1094" i="2"/>
  <c r="H1078" i="2"/>
  <c r="J1078" i="2" s="1"/>
  <c r="I1078" i="2"/>
  <c r="I1079" i="2" s="1"/>
  <c r="E1079" i="2"/>
  <c r="G1079" i="2"/>
  <c r="H1072" i="2"/>
  <c r="J1072" i="2" s="1"/>
  <c r="I1072" i="2"/>
  <c r="I1073" i="2" s="1"/>
  <c r="E1073" i="2"/>
  <c r="G1073" i="2"/>
  <c r="H1066" i="2"/>
  <c r="J1066" i="2" s="1"/>
  <c r="I1066" i="2"/>
  <c r="I1067" i="2" s="1"/>
  <c r="E1067" i="2"/>
  <c r="E1061" i="2"/>
  <c r="G1067" i="2"/>
  <c r="H1060" i="2"/>
  <c r="J1060" i="2" s="1"/>
  <c r="I1060" i="2"/>
  <c r="J1059" i="2"/>
  <c r="G1061" i="2"/>
  <c r="H1054" i="2"/>
  <c r="J1054" i="2" s="1"/>
  <c r="I1054" i="2"/>
  <c r="E1055" i="2"/>
  <c r="J1053" i="2"/>
  <c r="G1055" i="2"/>
  <c r="H1048" i="2"/>
  <c r="J1048" i="2" s="1"/>
  <c r="I1048" i="2"/>
  <c r="I1049" i="2" s="1"/>
  <c r="H1029" i="2"/>
  <c r="J1029" i="2" s="1"/>
  <c r="I942" i="2"/>
  <c r="E1049" i="2"/>
  <c r="G1049" i="2"/>
  <c r="J1041" i="2"/>
  <c r="H1042" i="2"/>
  <c r="J1042" i="2" s="1"/>
  <c r="I1042" i="2"/>
  <c r="E1043" i="2"/>
  <c r="I1041" i="2"/>
  <c r="G1043" i="2"/>
  <c r="H879" i="2"/>
  <c r="J879" i="2" s="1"/>
  <c r="I894" i="2"/>
  <c r="H1036" i="2"/>
  <c r="J1036" i="2" s="1"/>
  <c r="I1036" i="2"/>
  <c r="J1035" i="2"/>
  <c r="H1005" i="2"/>
  <c r="J1005" i="2" s="1"/>
  <c r="E1037" i="2"/>
  <c r="I954" i="2"/>
  <c r="G1037" i="2"/>
  <c r="H1030" i="2"/>
  <c r="J1030" i="2" s="1"/>
  <c r="I1030" i="2"/>
  <c r="I1031" i="2" s="1"/>
  <c r="E1031" i="2"/>
  <c r="G1031" i="2"/>
  <c r="H831" i="2"/>
  <c r="J831" i="2" s="1"/>
  <c r="H1024" i="2"/>
  <c r="J1024" i="2" s="1"/>
  <c r="I1024" i="2"/>
  <c r="I1025" i="2" s="1"/>
  <c r="H978" i="2"/>
  <c r="J978" i="2" s="1"/>
  <c r="I819" i="2"/>
  <c r="H1017" i="2"/>
  <c r="J1017" i="2" s="1"/>
  <c r="H930" i="2"/>
  <c r="J930" i="2" s="1"/>
  <c r="E1025" i="2"/>
  <c r="G1025" i="2"/>
  <c r="E1019" i="2"/>
  <c r="I1018" i="2"/>
  <c r="I1019" i="2" s="1"/>
  <c r="H1018" i="2"/>
  <c r="J1018" i="2" s="1"/>
  <c r="G1019" i="2"/>
  <c r="J1011" i="2"/>
  <c r="I1012" i="2"/>
  <c r="H1012" i="2"/>
  <c r="J1012" i="2" s="1"/>
  <c r="E1013" i="2"/>
  <c r="G1013" i="2"/>
  <c r="H1006" i="2"/>
  <c r="J1006" i="2" s="1"/>
  <c r="I1006" i="2"/>
  <c r="I1007" i="2" s="1"/>
  <c r="H987" i="2"/>
  <c r="J987" i="2" s="1"/>
  <c r="E1007" i="2"/>
  <c r="G989" i="2"/>
  <c r="G1007" i="2"/>
  <c r="H1000" i="2"/>
  <c r="J1000" i="2" s="1"/>
  <c r="I1000" i="2"/>
  <c r="I1001" i="2" s="1"/>
  <c r="E1001" i="2"/>
  <c r="E995" i="2"/>
  <c r="G1001" i="2"/>
  <c r="H994" i="2"/>
  <c r="J994" i="2" s="1"/>
  <c r="I994" i="2"/>
  <c r="J993" i="2"/>
  <c r="I993" i="2"/>
  <c r="G995" i="2"/>
  <c r="J2878" i="1"/>
  <c r="G980" i="2"/>
  <c r="H979" i="2"/>
  <c r="J979" i="2" s="1"/>
  <c r="I979" i="2"/>
  <c r="I980" i="2" s="1"/>
  <c r="E980" i="2"/>
  <c r="J972" i="2"/>
  <c r="H973" i="2"/>
  <c r="J973" i="2" s="1"/>
  <c r="I973" i="2"/>
  <c r="E974" i="2"/>
  <c r="G974" i="2"/>
  <c r="H967" i="2"/>
  <c r="J967" i="2" s="1"/>
  <c r="I967" i="2"/>
  <c r="H936" i="2"/>
  <c r="J936" i="2" s="1"/>
  <c r="E968" i="2"/>
  <c r="J966" i="2"/>
  <c r="I966" i="2"/>
  <c r="G968" i="2"/>
  <c r="E962" i="2"/>
  <c r="I961" i="2"/>
  <c r="I962" i="2" s="1"/>
  <c r="H961" i="2"/>
  <c r="J961" i="2" s="1"/>
  <c r="H960" i="2"/>
  <c r="G962" i="2"/>
  <c r="J954" i="2"/>
  <c r="H955" i="2"/>
  <c r="J955" i="2" s="1"/>
  <c r="I955" i="2"/>
  <c r="E956" i="2"/>
  <c r="G956" i="2"/>
  <c r="H949" i="2"/>
  <c r="J949" i="2" s="1"/>
  <c r="I949" i="2"/>
  <c r="I950" i="2" s="1"/>
  <c r="E950" i="2"/>
  <c r="H948" i="2"/>
  <c r="G950" i="2"/>
  <c r="H924" i="2"/>
  <c r="J924" i="2" s="1"/>
  <c r="H943" i="2"/>
  <c r="J943" i="2" s="1"/>
  <c r="I943" i="2"/>
  <c r="E944" i="2"/>
  <c r="J942" i="2"/>
  <c r="G944" i="2"/>
  <c r="H937" i="2"/>
  <c r="J937" i="2" s="1"/>
  <c r="I937" i="2"/>
  <c r="I938" i="2" s="1"/>
  <c r="E938" i="2"/>
  <c r="G938" i="2"/>
  <c r="I888" i="2"/>
  <c r="H931" i="2"/>
  <c r="J931" i="2" s="1"/>
  <c r="I931" i="2"/>
  <c r="I932" i="2" s="1"/>
  <c r="E932" i="2"/>
  <c r="G932" i="2"/>
  <c r="H925" i="2"/>
  <c r="J925" i="2" s="1"/>
  <c r="I925" i="2"/>
  <c r="I926" i="2" s="1"/>
  <c r="E926" i="2"/>
  <c r="G926" i="2"/>
  <c r="H919" i="2"/>
  <c r="J919" i="2" s="1"/>
  <c r="I919" i="2"/>
  <c r="I920" i="2" s="1"/>
  <c r="H912" i="2"/>
  <c r="J912" i="2" s="1"/>
  <c r="E920" i="2"/>
  <c r="H861" i="2"/>
  <c r="J861" i="2" s="1"/>
  <c r="H918" i="2"/>
  <c r="G920" i="2"/>
  <c r="E914" i="2"/>
  <c r="I913" i="2"/>
  <c r="I914" i="2" s="1"/>
  <c r="H913" i="2"/>
  <c r="J913" i="2" s="1"/>
  <c r="G914" i="2"/>
  <c r="H907" i="2"/>
  <c r="J907" i="2" s="1"/>
  <c r="I907" i="2"/>
  <c r="J906" i="2"/>
  <c r="E908" i="2"/>
  <c r="I906" i="2"/>
  <c r="G908" i="2"/>
  <c r="J900" i="2"/>
  <c r="H901" i="2"/>
  <c r="J901" i="2" s="1"/>
  <c r="I901" i="2"/>
  <c r="E896" i="2"/>
  <c r="E902" i="2"/>
  <c r="I900" i="2"/>
  <c r="G902" i="2"/>
  <c r="J894" i="2"/>
  <c r="H714" i="2"/>
  <c r="J714" i="2" s="1"/>
  <c r="I895" i="2"/>
  <c r="H895" i="2"/>
  <c r="J895" i="2" s="1"/>
  <c r="G89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881" i="2"/>
  <c r="H880" i="2"/>
  <c r="J880" i="2" s="1"/>
  <c r="I880" i="2"/>
  <c r="I881" i="2" s="1"/>
  <c r="E881" i="2"/>
  <c r="H874" i="2"/>
  <c r="J874" i="2" s="1"/>
  <c r="I874" i="2"/>
  <c r="I875" i="2" s="1"/>
  <c r="E875" i="2"/>
  <c r="H873" i="2"/>
  <c r="G875" i="2"/>
  <c r="H868" i="2"/>
  <c r="J868" i="2" s="1"/>
  <c r="I868" i="2"/>
  <c r="I869" i="2" s="1"/>
  <c r="E869" i="2"/>
  <c r="H867" i="2"/>
  <c r="G869" i="2"/>
  <c r="H681" i="2"/>
  <c r="J681" i="2" s="1"/>
  <c r="H862" i="2"/>
  <c r="J862" i="2" s="1"/>
  <c r="I862" i="2"/>
  <c r="I863" i="2" s="1"/>
  <c r="E845" i="2"/>
  <c r="E863" i="2"/>
  <c r="G863" i="2"/>
  <c r="I856" i="2"/>
  <c r="H856" i="2"/>
  <c r="J856" i="2" s="1"/>
  <c r="E857" i="2"/>
  <c r="J855" i="2"/>
  <c r="I855" i="2"/>
  <c r="G857" i="2"/>
  <c r="E851" i="2"/>
  <c r="J849" i="2"/>
  <c r="I850" i="2"/>
  <c r="H850" i="2"/>
  <c r="J850" i="2" s="1"/>
  <c r="I849" i="2"/>
  <c r="G851" i="2"/>
  <c r="H837" i="2"/>
  <c r="J837" i="2" s="1"/>
  <c r="I825" i="2"/>
  <c r="H844" i="2"/>
  <c r="J844" i="2" s="1"/>
  <c r="I844" i="2"/>
  <c r="I845" i="2" s="1"/>
  <c r="H813" i="2"/>
  <c r="J813" i="2" s="1"/>
  <c r="H843" i="2"/>
  <c r="G845" i="2"/>
  <c r="H838" i="2"/>
  <c r="J838" i="2" s="1"/>
  <c r="I838" i="2"/>
  <c r="I839" i="2" s="1"/>
  <c r="E839" i="2"/>
  <c r="G839" i="2"/>
  <c r="H832" i="2"/>
  <c r="J832" i="2" s="1"/>
  <c r="I832" i="2"/>
  <c r="I833" i="2" s="1"/>
  <c r="H789" i="2"/>
  <c r="J789" i="2" s="1"/>
  <c r="H762" i="2"/>
  <c r="J762" i="2" s="1"/>
  <c r="E833" i="2"/>
  <c r="G833" i="2"/>
  <c r="J825" i="2"/>
  <c r="H826" i="2"/>
  <c r="J826" i="2" s="1"/>
  <c r="I826" i="2"/>
  <c r="E827" i="2"/>
  <c r="G827" i="2"/>
  <c r="J819" i="2"/>
  <c r="H820" i="2"/>
  <c r="J820" i="2" s="1"/>
  <c r="I820" i="2"/>
  <c r="E821" i="2"/>
  <c r="G821" i="2"/>
  <c r="H814" i="2"/>
  <c r="J814" i="2" s="1"/>
  <c r="I814" i="2"/>
  <c r="I815" i="2" s="1"/>
  <c r="E815" i="2"/>
  <c r="G815" i="2"/>
  <c r="J807" i="2"/>
  <c r="E809" i="2"/>
  <c r="I808" i="2"/>
  <c r="H808" i="2"/>
  <c r="J808" i="2" s="1"/>
  <c r="I807" i="2"/>
  <c r="G809" i="2"/>
  <c r="E803" i="2"/>
  <c r="I802" i="2"/>
  <c r="I803" i="2" s="1"/>
  <c r="H802" i="2"/>
  <c r="J802" i="2" s="1"/>
  <c r="H801" i="2"/>
  <c r="G803" i="2"/>
  <c r="H796" i="2"/>
  <c r="J796" i="2" s="1"/>
  <c r="I796" i="2"/>
  <c r="I797" i="2" s="1"/>
  <c r="E797" i="2"/>
  <c r="H795" i="2"/>
  <c r="G797" i="2"/>
  <c r="H663" i="2"/>
  <c r="J663" i="2" s="1"/>
  <c r="I651" i="2"/>
  <c r="K2711" i="1"/>
  <c r="K2677" i="1"/>
  <c r="K2681" i="1"/>
  <c r="J780" i="2"/>
  <c r="H781" i="2"/>
  <c r="J781" i="2" s="1"/>
  <c r="I781" i="2"/>
  <c r="E782" i="2"/>
  <c r="I780" i="2"/>
  <c r="G782" i="2"/>
  <c r="H775" i="2"/>
  <c r="J775" i="2" s="1"/>
  <c r="I775" i="2"/>
  <c r="I776" i="2" s="1"/>
  <c r="E776" i="2"/>
  <c r="H774" i="2"/>
  <c r="G776" i="2"/>
  <c r="G764" i="2"/>
  <c r="H769" i="2"/>
  <c r="J769" i="2" s="1"/>
  <c r="I769" i="2"/>
  <c r="I770" i="2" s="1"/>
  <c r="E770" i="2"/>
  <c r="H768" i="2"/>
  <c r="G770" i="2"/>
  <c r="H763" i="2"/>
  <c r="J763" i="2" s="1"/>
  <c r="I763" i="2"/>
  <c r="I764" i="2" s="1"/>
  <c r="E764" i="2"/>
  <c r="H738" i="2"/>
  <c r="J738" i="2" s="1"/>
  <c r="H757" i="2"/>
  <c r="J757" i="2" s="1"/>
  <c r="I757" i="2"/>
  <c r="J756" i="2"/>
  <c r="E692" i="2"/>
  <c r="E758" i="2"/>
  <c r="I756" i="2"/>
  <c r="G758" i="2"/>
  <c r="J750" i="2"/>
  <c r="H751" i="2"/>
  <c r="J751" i="2" s="1"/>
  <c r="I751" i="2"/>
  <c r="E752" i="2"/>
  <c r="I750" i="2"/>
  <c r="G752" i="2"/>
  <c r="E746" i="2"/>
  <c r="I745" i="2"/>
  <c r="I746" i="2" s="1"/>
  <c r="H745" i="2"/>
  <c r="J745" i="2" s="1"/>
  <c r="H744" i="2"/>
  <c r="G746" i="2"/>
  <c r="H708" i="2"/>
  <c r="J708" i="2" s="1"/>
  <c r="H739" i="2"/>
  <c r="J739" i="2" s="1"/>
  <c r="I739" i="2"/>
  <c r="I740" i="2" s="1"/>
  <c r="I720" i="2"/>
  <c r="H732" i="2"/>
  <c r="J732" i="2" s="1"/>
  <c r="E740" i="2"/>
  <c r="G740" i="2"/>
  <c r="H733" i="2"/>
  <c r="J733" i="2" s="1"/>
  <c r="I733" i="2"/>
  <c r="I734" i="2" s="1"/>
  <c r="E734" i="2"/>
  <c r="G734" i="2"/>
  <c r="H727" i="2"/>
  <c r="J727" i="2" s="1"/>
  <c r="I727" i="2"/>
  <c r="I728" i="2" s="1"/>
  <c r="E728" i="2"/>
  <c r="H726" i="2"/>
  <c r="G728" i="2"/>
  <c r="J720" i="2"/>
  <c r="H721" i="2"/>
  <c r="J721" i="2" s="1"/>
  <c r="I721" i="2"/>
  <c r="E722" i="2"/>
  <c r="G722" i="2"/>
  <c r="H715" i="2"/>
  <c r="J715" i="2" s="1"/>
  <c r="I715" i="2"/>
  <c r="I716" i="2" s="1"/>
  <c r="E716" i="2"/>
  <c r="G716" i="2"/>
  <c r="H709" i="2"/>
  <c r="J709" i="2" s="1"/>
  <c r="I709" i="2"/>
  <c r="I710" i="2" s="1"/>
  <c r="E710" i="2"/>
  <c r="G710" i="2"/>
  <c r="E704" i="2"/>
  <c r="I703" i="2"/>
  <c r="I704" i="2" s="1"/>
  <c r="H703" i="2"/>
  <c r="J703" i="2" s="1"/>
  <c r="H702" i="2"/>
  <c r="G704" i="2"/>
  <c r="H697" i="2"/>
  <c r="J697" i="2" s="1"/>
  <c r="I697" i="2"/>
  <c r="I698" i="2" s="1"/>
  <c r="E698" i="2"/>
  <c r="H696" i="2"/>
  <c r="G698" i="2"/>
  <c r="H691" i="2"/>
  <c r="J691" i="2" s="1"/>
  <c r="I691" i="2"/>
  <c r="I639" i="2"/>
  <c r="H597" i="2"/>
  <c r="J597" i="2" s="1"/>
  <c r="H627" i="2"/>
  <c r="J627" i="2" s="1"/>
  <c r="H675" i="2"/>
  <c r="J675" i="2" s="1"/>
  <c r="H682" i="2"/>
  <c r="J682" i="2" s="1"/>
  <c r="I682" i="2"/>
  <c r="I683" i="2" s="1"/>
  <c r="E683" i="2"/>
  <c r="G683" i="2"/>
  <c r="E677" i="2"/>
  <c r="H676" i="2"/>
  <c r="J676" i="2" s="1"/>
  <c r="I676" i="2"/>
  <c r="I677" i="2" s="1"/>
  <c r="G677" i="2"/>
  <c r="H670" i="2"/>
  <c r="J670" i="2" s="1"/>
  <c r="I670" i="2"/>
  <c r="I671" i="2" s="1"/>
  <c r="E671" i="2"/>
  <c r="H669" i="2"/>
  <c r="G671" i="2"/>
  <c r="H633" i="2"/>
  <c r="J633" i="2" s="1"/>
  <c r="H609" i="2"/>
  <c r="J609" i="2" s="1"/>
  <c r="H657" i="2"/>
  <c r="J657" i="2" s="1"/>
  <c r="H576" i="2"/>
  <c r="J576" i="2" s="1"/>
  <c r="H664" i="2"/>
  <c r="J664" i="2" s="1"/>
  <c r="I664" i="2"/>
  <c r="I665" i="2" s="1"/>
  <c r="E665" i="2"/>
  <c r="G665" i="2"/>
  <c r="H658" i="2"/>
  <c r="J658" i="2" s="1"/>
  <c r="I658" i="2"/>
  <c r="I659" i="2" s="1"/>
  <c r="E659" i="2"/>
  <c r="G659" i="2"/>
  <c r="H652" i="2"/>
  <c r="J652" i="2" s="1"/>
  <c r="I652" i="2"/>
  <c r="E653" i="2"/>
  <c r="J651" i="2"/>
  <c r="G653" i="2"/>
  <c r="H646" i="2"/>
  <c r="J646" i="2" s="1"/>
  <c r="I646" i="2"/>
  <c r="I647" i="2" s="1"/>
  <c r="E647" i="2"/>
  <c r="H645" i="2"/>
  <c r="G647" i="2"/>
  <c r="H640" i="2"/>
  <c r="J640" i="2" s="1"/>
  <c r="I640" i="2"/>
  <c r="J639" i="2"/>
  <c r="E641" i="2"/>
  <c r="G641" i="2"/>
  <c r="E635" i="2"/>
  <c r="I634" i="2"/>
  <c r="I635" i="2" s="1"/>
  <c r="H634" i="2"/>
  <c r="J634" i="2" s="1"/>
  <c r="G635" i="2"/>
  <c r="H628" i="2"/>
  <c r="J628" i="2" s="1"/>
  <c r="I628" i="2"/>
  <c r="I629" i="2" s="1"/>
  <c r="E629" i="2"/>
  <c r="G629" i="2"/>
  <c r="H582" i="2"/>
  <c r="J582" i="2" s="1"/>
  <c r="H622" i="2"/>
  <c r="J622" i="2" s="1"/>
  <c r="I622" i="2"/>
  <c r="I623" i="2" s="1"/>
  <c r="H615" i="2"/>
  <c r="J615" i="2" s="1"/>
  <c r="E623" i="2"/>
  <c r="H621" i="2"/>
  <c r="G623" i="2"/>
  <c r="H616" i="2"/>
  <c r="J616" i="2" s="1"/>
  <c r="I616" i="2"/>
  <c r="I617" i="2" s="1"/>
  <c r="E617" i="2"/>
  <c r="G617" i="2"/>
  <c r="H610" i="2"/>
  <c r="J610" i="2" s="1"/>
  <c r="I610" i="2"/>
  <c r="I611" i="2" s="1"/>
  <c r="E611" i="2"/>
  <c r="G611" i="2"/>
  <c r="H604" i="2"/>
  <c r="J604" i="2" s="1"/>
  <c r="I604" i="2"/>
  <c r="I605" i="2" s="1"/>
  <c r="E605" i="2"/>
  <c r="H603" i="2"/>
  <c r="G605" i="2"/>
  <c r="H598" i="2"/>
  <c r="J598" i="2" s="1"/>
  <c r="I598" i="2"/>
  <c r="I599" i="2" s="1"/>
  <c r="E599" i="2"/>
  <c r="G599" i="2"/>
  <c r="I540" i="2"/>
  <c r="I564" i="2"/>
  <c r="I504" i="2"/>
  <c r="H583" i="2"/>
  <c r="J583" i="2" s="1"/>
  <c r="I583" i="2"/>
  <c r="I584" i="2" s="1"/>
  <c r="E584" i="2"/>
  <c r="G584" i="2"/>
  <c r="I558" i="2"/>
  <c r="H577" i="2"/>
  <c r="J577" i="2" s="1"/>
  <c r="I577" i="2"/>
  <c r="I578" i="2" s="1"/>
  <c r="E578" i="2"/>
  <c r="H534" i="2"/>
  <c r="J534" i="2" s="1"/>
  <c r="G578" i="2"/>
  <c r="H571" i="2"/>
  <c r="J571" i="2" s="1"/>
  <c r="I571" i="2"/>
  <c r="I572" i="2" s="1"/>
  <c r="H552" i="2"/>
  <c r="J552" i="2" s="1"/>
  <c r="E572" i="2"/>
  <c r="H570" i="2"/>
  <c r="G572" i="2"/>
  <c r="J564" i="2"/>
  <c r="H565" i="2"/>
  <c r="J565" i="2" s="1"/>
  <c r="I565" i="2"/>
  <c r="E566" i="2"/>
  <c r="G566" i="2"/>
  <c r="H559" i="2"/>
  <c r="J559" i="2" s="1"/>
  <c r="I559" i="2"/>
  <c r="E560" i="2"/>
  <c r="J558" i="2"/>
  <c r="G560" i="2"/>
  <c r="H553" i="2"/>
  <c r="J553" i="2" s="1"/>
  <c r="I553" i="2"/>
  <c r="I554" i="2" s="1"/>
  <c r="E554" i="2"/>
  <c r="G554" i="2"/>
  <c r="E548" i="2"/>
  <c r="I547" i="2"/>
  <c r="I548" i="2" s="1"/>
  <c r="H547" i="2"/>
  <c r="J547" i="2" s="1"/>
  <c r="H546" i="2"/>
  <c r="G548" i="2"/>
  <c r="I510" i="2"/>
  <c r="H541" i="2"/>
  <c r="J541" i="2" s="1"/>
  <c r="I541" i="2"/>
  <c r="J540" i="2"/>
  <c r="H465" i="2"/>
  <c r="J465" i="2" s="1"/>
  <c r="I477" i="2"/>
  <c r="E542" i="2"/>
  <c r="G542" i="2"/>
  <c r="H516" i="2"/>
  <c r="J516" i="2" s="1"/>
  <c r="E536" i="2"/>
  <c r="H528" i="2"/>
  <c r="J528" i="2" s="1"/>
  <c r="I535" i="2"/>
  <c r="I536" i="2" s="1"/>
  <c r="H535" i="2"/>
  <c r="J535" i="2" s="1"/>
  <c r="G536" i="2"/>
  <c r="H529" i="2"/>
  <c r="J529" i="2" s="1"/>
  <c r="I529" i="2"/>
  <c r="I530" i="2" s="1"/>
  <c r="E524" i="2"/>
  <c r="E530" i="2"/>
  <c r="G530" i="2"/>
  <c r="H483" i="2"/>
  <c r="J483" i="2" s="1"/>
  <c r="H523" i="2"/>
  <c r="J523" i="2" s="1"/>
  <c r="I523" i="2"/>
  <c r="I524" i="2" s="1"/>
  <c r="H522" i="2"/>
  <c r="G524" i="2"/>
  <c r="H517" i="2"/>
  <c r="J517" i="2" s="1"/>
  <c r="I517" i="2"/>
  <c r="I518" i="2" s="1"/>
  <c r="E518" i="2"/>
  <c r="G518" i="2"/>
  <c r="H511" i="2"/>
  <c r="J511" i="2" s="1"/>
  <c r="I511" i="2"/>
  <c r="J510" i="2"/>
  <c r="E512" i="2"/>
  <c r="G512" i="2"/>
  <c r="J504" i="2"/>
  <c r="H505" i="2"/>
  <c r="J505" i="2" s="1"/>
  <c r="I505" i="2"/>
  <c r="I417" i="2"/>
  <c r="E506" i="2"/>
  <c r="G506" i="2"/>
  <c r="H499" i="2"/>
  <c r="J499" i="2" s="1"/>
  <c r="I499" i="2"/>
  <c r="I500" i="2" s="1"/>
  <c r="E500" i="2"/>
  <c r="H498" i="2"/>
  <c r="G500" i="2"/>
  <c r="H484" i="2"/>
  <c r="J484" i="2" s="1"/>
  <c r="I484" i="2"/>
  <c r="I485" i="2" s="1"/>
  <c r="E485" i="2"/>
  <c r="G485" i="2"/>
  <c r="H478" i="2"/>
  <c r="J478" i="2" s="1"/>
  <c r="I478" i="2"/>
  <c r="E479" i="2"/>
  <c r="J477" i="2"/>
  <c r="G479" i="2"/>
  <c r="H472" i="2"/>
  <c r="J472" i="2" s="1"/>
  <c r="I472" i="2"/>
  <c r="I473" i="2" s="1"/>
  <c r="E473" i="2"/>
  <c r="H471" i="2"/>
  <c r="G473" i="2"/>
  <c r="H466" i="2"/>
  <c r="J466" i="2" s="1"/>
  <c r="I466" i="2"/>
  <c r="I467" i="2" s="1"/>
  <c r="E467" i="2"/>
  <c r="G467" i="2"/>
  <c r="I441" i="2"/>
  <c r="J459" i="2"/>
  <c r="H460" i="2"/>
  <c r="J460" i="2" s="1"/>
  <c r="I460" i="2"/>
  <c r="E461" i="2"/>
  <c r="I459" i="2"/>
  <c r="G461" i="2"/>
  <c r="H454" i="2"/>
  <c r="J454" i="2" s="1"/>
  <c r="I454" i="2"/>
  <c r="I455" i="2" s="1"/>
  <c r="E455" i="2"/>
  <c r="H453" i="2"/>
  <c r="G455" i="2"/>
  <c r="H393" i="2"/>
  <c r="J393" i="2" s="1"/>
  <c r="H448" i="2"/>
  <c r="J448" i="2" s="1"/>
  <c r="I448" i="2"/>
  <c r="I449" i="2" s="1"/>
  <c r="H429" i="2"/>
  <c r="J429" i="2" s="1"/>
  <c r="E449" i="2"/>
  <c r="H447" i="2"/>
  <c r="G449" i="2"/>
  <c r="H442" i="2"/>
  <c r="J442" i="2" s="1"/>
  <c r="I442" i="2"/>
  <c r="E443" i="2"/>
  <c r="J441" i="2"/>
  <c r="E437" i="2"/>
  <c r="G443" i="2"/>
  <c r="J435" i="2"/>
  <c r="H436" i="2"/>
  <c r="J436" i="2" s="1"/>
  <c r="I436" i="2"/>
  <c r="G395" i="2"/>
  <c r="I435" i="2"/>
  <c r="G437" i="2"/>
  <c r="H430" i="2"/>
  <c r="J430" i="2" s="1"/>
  <c r="I430" i="2"/>
  <c r="I431" i="2" s="1"/>
  <c r="E431" i="2"/>
  <c r="E425" i="2"/>
  <c r="G431" i="2"/>
  <c r="H424" i="2"/>
  <c r="J424" i="2" s="1"/>
  <c r="I424" i="2"/>
  <c r="I425" i="2" s="1"/>
  <c r="H423" i="2"/>
  <c r="G425" i="2"/>
  <c r="J417" i="2"/>
  <c r="H418" i="2"/>
  <c r="J418" i="2" s="1"/>
  <c r="I418" i="2"/>
  <c r="E419" i="2"/>
  <c r="G419" i="2"/>
  <c r="H412" i="2"/>
  <c r="J412" i="2" s="1"/>
  <c r="I412" i="2"/>
  <c r="E413" i="2"/>
  <c r="J411" i="2"/>
  <c r="I411" i="2"/>
  <c r="G413" i="2"/>
  <c r="J405" i="2"/>
  <c r="H406" i="2"/>
  <c r="J406" i="2" s="1"/>
  <c r="I406" i="2"/>
  <c r="E407" i="2"/>
  <c r="I405" i="2"/>
  <c r="G407" i="2"/>
  <c r="H400" i="2"/>
  <c r="J400" i="2" s="1"/>
  <c r="I400" i="2"/>
  <c r="I401" i="2" s="1"/>
  <c r="E401" i="2"/>
  <c r="H399" i="2"/>
  <c r="G401" i="2"/>
  <c r="J2422" i="1"/>
  <c r="K2428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78" i="2"/>
  <c r="J378" i="2" s="1"/>
  <c r="G386" i="2"/>
  <c r="H384" i="2"/>
  <c r="J384" i="2" s="1"/>
  <c r="I372" i="2"/>
  <c r="I384" i="2"/>
  <c r="H385" i="2"/>
  <c r="J385" i="2" s="1"/>
  <c r="I385" i="2"/>
  <c r="E386" i="2"/>
  <c r="H379" i="2"/>
  <c r="J379" i="2" s="1"/>
  <c r="I379" i="2"/>
  <c r="I380" i="2" s="1"/>
  <c r="E380" i="2"/>
  <c r="G380" i="2"/>
  <c r="K2104" i="1"/>
  <c r="K2108" i="1"/>
  <c r="K2112" i="1"/>
  <c r="I348" i="2"/>
  <c r="E365" i="2"/>
  <c r="G359" i="2"/>
  <c r="H364" i="2"/>
  <c r="J364" i="2" s="1"/>
  <c r="I364" i="2"/>
  <c r="H357" i="2"/>
  <c r="J357" i="2" s="1"/>
  <c r="H342" i="2"/>
  <c r="J342" i="2" s="1"/>
  <c r="J363" i="2"/>
  <c r="I363" i="2"/>
  <c r="I365" i="2" s="1"/>
  <c r="G365" i="2"/>
  <c r="K2026" i="1"/>
  <c r="K2034" i="1"/>
  <c r="J348" i="2"/>
  <c r="H349" i="2"/>
  <c r="J349" i="2" s="1"/>
  <c r="I349" i="2"/>
  <c r="G338" i="2"/>
  <c r="E350" i="2"/>
  <c r="G350" i="2"/>
  <c r="H343" i="2"/>
  <c r="J343" i="2" s="1"/>
  <c r="I343" i="2"/>
  <c r="I344" i="2" s="1"/>
  <c r="E344" i="2"/>
  <c r="H336" i="2"/>
  <c r="J336" i="2" s="1"/>
  <c r="G344" i="2"/>
  <c r="H337" i="2"/>
  <c r="J337" i="2" s="1"/>
  <c r="I337" i="2"/>
  <c r="I338" i="2" s="1"/>
  <c r="E338" i="2"/>
  <c r="H330" i="2"/>
  <c r="J330" i="2" s="1"/>
  <c r="I303" i="2"/>
  <c r="H321" i="2"/>
  <c r="J321" i="2" s="1"/>
  <c r="H322" i="2"/>
  <c r="J322" i="2" s="1"/>
  <c r="I322" i="2"/>
  <c r="I323" i="2" s="1"/>
  <c r="E323" i="2"/>
  <c r="G323" i="2"/>
  <c r="H316" i="2"/>
  <c r="J316" i="2" s="1"/>
  <c r="I316" i="2"/>
  <c r="I317" i="2" s="1"/>
  <c r="H309" i="2"/>
  <c r="J309" i="2" s="1"/>
  <c r="E311" i="2"/>
  <c r="E317" i="2"/>
  <c r="H315" i="2"/>
  <c r="G317" i="2"/>
  <c r="I310" i="2"/>
  <c r="I311" i="2" s="1"/>
  <c r="H310" i="2"/>
  <c r="J310" i="2" s="1"/>
  <c r="H291" i="2"/>
  <c r="J291" i="2" s="1"/>
  <c r="G311" i="2"/>
  <c r="H304" i="2"/>
  <c r="J304" i="2" s="1"/>
  <c r="I304" i="2"/>
  <c r="J303" i="2"/>
  <c r="E305" i="2"/>
  <c r="G305" i="2"/>
  <c r="J297" i="2"/>
  <c r="H298" i="2"/>
  <c r="J298" i="2" s="1"/>
  <c r="I298" i="2"/>
  <c r="E299" i="2"/>
  <c r="I297" i="2"/>
  <c r="G299" i="2"/>
  <c r="J1738" i="1"/>
  <c r="K1740" i="1" s="1"/>
  <c r="G284" i="2"/>
  <c r="G287" i="2" s="1"/>
  <c r="I282" i="2"/>
  <c r="J1624" i="1"/>
  <c r="H273" i="2"/>
  <c r="J273" i="2" s="1"/>
  <c r="E254" i="2"/>
  <c r="E269" i="2"/>
  <c r="H274" i="2"/>
  <c r="J274" i="2" s="1"/>
  <c r="I274" i="2"/>
  <c r="I275" i="2" s="1"/>
  <c r="E275" i="2"/>
  <c r="G275" i="2"/>
  <c r="H268" i="2"/>
  <c r="J268" i="2" s="1"/>
  <c r="I268" i="2"/>
  <c r="I269" i="2" s="1"/>
  <c r="H258" i="2"/>
  <c r="H259" i="2"/>
  <c r="J259" i="2" s="1"/>
  <c r="I259" i="2"/>
  <c r="I260" i="2" s="1"/>
  <c r="E260" i="2"/>
  <c r="G260" i="2"/>
  <c r="H253" i="2"/>
  <c r="J253" i="2" s="1"/>
  <c r="I253" i="2"/>
  <c r="I254" i="2" s="1"/>
  <c r="K1417" i="1"/>
  <c r="K1421" i="1"/>
  <c r="K1458" i="1"/>
  <c r="J1282" i="1"/>
  <c r="K1284" i="1" s="1"/>
  <c r="J1286" i="1" s="1"/>
  <c r="I228" i="2"/>
  <c r="E236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80" i="2"/>
  <c r="H162" i="2"/>
  <c r="J162" i="2" s="1"/>
  <c r="H174" i="2"/>
  <c r="J174" i="2" s="1"/>
  <c r="H168" i="2"/>
  <c r="J168" i="2" s="1"/>
  <c r="H187" i="2"/>
  <c r="J187" i="2" s="1"/>
  <c r="I187" i="2"/>
  <c r="I188" i="2" s="1"/>
  <c r="E188" i="2"/>
  <c r="H186" i="2"/>
  <c r="G188" i="2"/>
  <c r="H181" i="2"/>
  <c r="J181" i="2" s="1"/>
  <c r="I181" i="2"/>
  <c r="E182" i="2"/>
  <c r="J180" i="2"/>
  <c r="G182" i="2"/>
  <c r="E176" i="2"/>
  <c r="H175" i="2"/>
  <c r="J175" i="2" s="1"/>
  <c r="I175" i="2"/>
  <c r="I176" i="2" s="1"/>
  <c r="G176" i="2"/>
  <c r="H169" i="2"/>
  <c r="J169" i="2" s="1"/>
  <c r="I169" i="2"/>
  <c r="I170" i="2" s="1"/>
  <c r="E170" i="2"/>
  <c r="G170" i="2"/>
  <c r="H153" i="2"/>
  <c r="J153" i="2" s="1"/>
  <c r="I2770" i="2"/>
  <c r="I2771" i="2" s="1"/>
  <c r="G146" i="2"/>
  <c r="G149" i="2" s="1"/>
  <c r="H144" i="2"/>
  <c r="J144" i="2" s="1"/>
  <c r="G18" i="2"/>
  <c r="I18" i="2" s="1"/>
  <c r="H135" i="2"/>
  <c r="J135" i="2" s="1"/>
  <c r="H252" i="2"/>
  <c r="G254" i="2"/>
  <c r="G263" i="2" s="1"/>
  <c r="E128" i="2"/>
  <c r="G122" i="2"/>
  <c r="J126" i="2"/>
  <c r="H127" i="2"/>
  <c r="J127" i="2" s="1"/>
  <c r="I127" i="2"/>
  <c r="I120" i="2"/>
  <c r="I126" i="2"/>
  <c r="G128" i="2"/>
  <c r="E113" i="2"/>
  <c r="H99" i="2"/>
  <c r="J99" i="2" s="1"/>
  <c r="I111" i="2"/>
  <c r="E107" i="2"/>
  <c r="J111" i="2"/>
  <c r="I112" i="2"/>
  <c r="H112" i="2"/>
  <c r="J112" i="2" s="1"/>
  <c r="G113" i="2"/>
  <c r="J105" i="2"/>
  <c r="H106" i="2"/>
  <c r="J106" i="2" s="1"/>
  <c r="I106" i="2"/>
  <c r="I105" i="2"/>
  <c r="G107" i="2"/>
  <c r="H93" i="2"/>
  <c r="J93" i="2" s="1"/>
  <c r="H100" i="2"/>
  <c r="J100" i="2" s="1"/>
  <c r="I100" i="2"/>
  <c r="I101" i="2" s="1"/>
  <c r="E101" i="2"/>
  <c r="G101" i="2"/>
  <c r="I60" i="2"/>
  <c r="H84" i="2"/>
  <c r="J84" i="2" s="1"/>
  <c r="H85" i="2"/>
  <c r="J85" i="2" s="1"/>
  <c r="I85" i="2"/>
  <c r="I86" i="2" s="1"/>
  <c r="E80" i="2"/>
  <c r="E86" i="2"/>
  <c r="H72" i="2"/>
  <c r="E74" i="2"/>
  <c r="G86" i="2"/>
  <c r="I79" i="2"/>
  <c r="H79" i="2"/>
  <c r="J79" i="2" s="1"/>
  <c r="J78" i="2"/>
  <c r="E68" i="2"/>
  <c r="I78" i="2"/>
  <c r="G80" i="2"/>
  <c r="I66" i="2"/>
  <c r="I73" i="2"/>
  <c r="I74" i="2" s="1"/>
  <c r="H73" i="2"/>
  <c r="J73" i="2" s="1"/>
  <c r="J72" i="2"/>
  <c r="G74" i="2"/>
  <c r="I67" i="2"/>
  <c r="H67" i="2"/>
  <c r="J67" i="2" s="1"/>
  <c r="J66" i="2"/>
  <c r="G68" i="2"/>
  <c r="H61" i="2"/>
  <c r="J61" i="2" s="1"/>
  <c r="I61" i="2"/>
  <c r="E62" i="2"/>
  <c r="J60" i="2"/>
  <c r="G62" i="2"/>
  <c r="G790" i="2"/>
  <c r="G791" i="2" s="1"/>
  <c r="H39" i="2"/>
  <c r="J39" i="2" s="1"/>
  <c r="H33" i="2"/>
  <c r="J33" i="2" s="1"/>
  <c r="G35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G2672" i="2"/>
  <c r="H2670" i="2"/>
  <c r="E122" i="2"/>
  <c r="E374" i="2"/>
  <c r="H243" i="2"/>
  <c r="J243" i="2" s="1"/>
  <c r="H2769" i="2"/>
  <c r="H2771" i="2" s="1"/>
  <c r="H54" i="2"/>
  <c r="J54" i="2" s="1"/>
  <c r="H267" i="2"/>
  <c r="E1682" i="2"/>
  <c r="G269" i="2"/>
  <c r="E1583" i="2"/>
  <c r="H10" i="2"/>
  <c r="J10" i="2" s="1"/>
  <c r="I10" i="2"/>
  <c r="E11" i="2"/>
  <c r="E1286" i="2"/>
  <c r="E245" i="2"/>
  <c r="G244" i="2"/>
  <c r="E155" i="2"/>
  <c r="E2276" i="2"/>
  <c r="E1385" i="2"/>
  <c r="G55" i="2"/>
  <c r="G56" i="2" s="1"/>
  <c r="E146" i="2"/>
  <c r="E3068" i="2"/>
  <c r="E2870" i="2"/>
  <c r="H2572" i="2"/>
  <c r="J2572" i="2" s="1"/>
  <c r="E284" i="2"/>
  <c r="E395" i="2"/>
  <c r="E494" i="2"/>
  <c r="E2078" i="2"/>
  <c r="E2573" i="2"/>
  <c r="H3166" i="2"/>
  <c r="J3166" i="2" s="1"/>
  <c r="I3166" i="2"/>
  <c r="I3167" i="2" s="1"/>
  <c r="H2374" i="2"/>
  <c r="J2374" i="2" s="1"/>
  <c r="I2374" i="2"/>
  <c r="H3067" i="2"/>
  <c r="J3067" i="2" s="1"/>
  <c r="I3067" i="2"/>
  <c r="I3068" i="2" s="1"/>
  <c r="E3167" i="2"/>
  <c r="G3266" i="2"/>
  <c r="H3264" i="2"/>
  <c r="I3264" i="2"/>
  <c r="H2968" i="2"/>
  <c r="J2968" i="2" s="1"/>
  <c r="I2968" i="2"/>
  <c r="I2969" i="2" s="1"/>
  <c r="G3068" i="2"/>
  <c r="I2571" i="2"/>
  <c r="I2573" i="2" s="1"/>
  <c r="H2571" i="2"/>
  <c r="G2573" i="2"/>
  <c r="H2473" i="2"/>
  <c r="J2473" i="2" s="1"/>
  <c r="I2473" i="2"/>
  <c r="G2375" i="2"/>
  <c r="H2373" i="2"/>
  <c r="I2373" i="2"/>
  <c r="J3165" i="2"/>
  <c r="H3265" i="2"/>
  <c r="J3265" i="2" s="1"/>
  <c r="I3265" i="2"/>
  <c r="G3167" i="2"/>
  <c r="H2869" i="2"/>
  <c r="I2869" i="2"/>
  <c r="E3266" i="2"/>
  <c r="E2969" i="2"/>
  <c r="G2474" i="2"/>
  <c r="H2472" i="2"/>
  <c r="I2472" i="2"/>
  <c r="E2375" i="2"/>
  <c r="E2474" i="2"/>
  <c r="H2176" i="2"/>
  <c r="J2176" i="2" s="1"/>
  <c r="I2176" i="2"/>
  <c r="I2177" i="2" s="1"/>
  <c r="H1879" i="2"/>
  <c r="I1879" i="2"/>
  <c r="G2177" i="2"/>
  <c r="G1583" i="2"/>
  <c r="I1581" i="2"/>
  <c r="H1581" i="2"/>
  <c r="I1483" i="2"/>
  <c r="H1483" i="2"/>
  <c r="J1483" i="2" s="1"/>
  <c r="E1484" i="2"/>
  <c r="H2077" i="2"/>
  <c r="J2077" i="2" s="1"/>
  <c r="I2077" i="2"/>
  <c r="I2078" i="2" s="1"/>
  <c r="G1880" i="2"/>
  <c r="E1880" i="2"/>
  <c r="H1582" i="2"/>
  <c r="J1582" i="2" s="1"/>
  <c r="I1582" i="2"/>
  <c r="I1383" i="2"/>
  <c r="G1385" i="2"/>
  <c r="H1383" i="2"/>
  <c r="G2276" i="2"/>
  <c r="H2274" i="2"/>
  <c r="I2274" i="2"/>
  <c r="H1978" i="2"/>
  <c r="J1978" i="2" s="1"/>
  <c r="I1978" i="2"/>
  <c r="I1979" i="2" s="1"/>
  <c r="G1781" i="2"/>
  <c r="I1780" i="2"/>
  <c r="H1780" i="2"/>
  <c r="H2275" i="2"/>
  <c r="J2275" i="2" s="1"/>
  <c r="I2275" i="2"/>
  <c r="E1979" i="2"/>
  <c r="H1681" i="2"/>
  <c r="G1682" i="2"/>
  <c r="I1681" i="2"/>
  <c r="E2177" i="2"/>
  <c r="E1781" i="2"/>
  <c r="I1384" i="2"/>
  <c r="H1384" i="2"/>
  <c r="J1384" i="2" s="1"/>
  <c r="I1482" i="2"/>
  <c r="G1484" i="2"/>
  <c r="H1482" i="2"/>
  <c r="H1087" i="2"/>
  <c r="J1087" i="2" s="1"/>
  <c r="I1087" i="2"/>
  <c r="I1088" i="2" s="1"/>
  <c r="G1088" i="2"/>
  <c r="I690" i="2"/>
  <c r="G692" i="2"/>
  <c r="H690" i="2"/>
  <c r="J888" i="2"/>
  <c r="H1285" i="2"/>
  <c r="J1285" i="2" s="1"/>
  <c r="I1285" i="2"/>
  <c r="I1286" i="2" s="1"/>
  <c r="E989" i="2"/>
  <c r="H889" i="2"/>
  <c r="J889" i="2" s="1"/>
  <c r="I889" i="2"/>
  <c r="G593" i="2"/>
  <c r="H591" i="2"/>
  <c r="I591" i="2"/>
  <c r="I493" i="2"/>
  <c r="H493" i="2"/>
  <c r="J493" i="2" s="1"/>
  <c r="I492" i="2"/>
  <c r="G494" i="2"/>
  <c r="H492" i="2"/>
  <c r="G890" i="2"/>
  <c r="E1088" i="2"/>
  <c r="I592" i="2"/>
  <c r="H592" i="2"/>
  <c r="J592" i="2" s="1"/>
  <c r="H988" i="2"/>
  <c r="J988" i="2" s="1"/>
  <c r="I988" i="2"/>
  <c r="I989" i="2" s="1"/>
  <c r="H1186" i="2"/>
  <c r="J1186" i="2" s="1"/>
  <c r="I1186" i="2"/>
  <c r="I1187" i="2" s="1"/>
  <c r="G1187" i="2"/>
  <c r="E1187" i="2"/>
  <c r="E890" i="2"/>
  <c r="G1286" i="2"/>
  <c r="I394" i="2"/>
  <c r="I395" i="2" s="1"/>
  <c r="H394" i="2"/>
  <c r="J394" i="2" s="1"/>
  <c r="E593" i="2"/>
  <c r="H292" i="2"/>
  <c r="J292" i="2" s="1"/>
  <c r="I292" i="2"/>
  <c r="I293" i="2" s="1"/>
  <c r="H205" i="2"/>
  <c r="J205" i="2" s="1"/>
  <c r="I205" i="2"/>
  <c r="H373" i="2"/>
  <c r="I373" i="2"/>
  <c r="G374" i="2"/>
  <c r="H283" i="2"/>
  <c r="I283" i="2"/>
  <c r="G293" i="2"/>
  <c r="E332" i="2"/>
  <c r="G197" i="2"/>
  <c r="G200" i="2" s="1"/>
  <c r="H195" i="2"/>
  <c r="I195" i="2"/>
  <c r="H196" i="2"/>
  <c r="J196" i="2" s="1"/>
  <c r="I196" i="2"/>
  <c r="E197" i="2"/>
  <c r="H331" i="2"/>
  <c r="J331" i="2" s="1"/>
  <c r="I331" i="2"/>
  <c r="I332" i="2" s="1"/>
  <c r="G206" i="2"/>
  <c r="H204" i="2"/>
  <c r="I204" i="2"/>
  <c r="E206" i="2"/>
  <c r="H358" i="2"/>
  <c r="J358" i="2" s="1"/>
  <c r="I358" i="2"/>
  <c r="I359" i="2" s="1"/>
  <c r="E359" i="2"/>
  <c r="E293" i="2"/>
  <c r="G332" i="2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21" i="2"/>
  <c r="I121" i="2"/>
  <c r="G155" i="2"/>
  <c r="G158" i="2" s="1"/>
  <c r="H163" i="2"/>
  <c r="J163" i="2" s="1"/>
  <c r="I163" i="2"/>
  <c r="I164" i="2" s="1"/>
  <c r="E164" i="2"/>
  <c r="G164" i="2"/>
  <c r="H145" i="2"/>
  <c r="J145" i="2" s="1"/>
  <c r="I145" i="2"/>
  <c r="I146" i="2" s="1"/>
  <c r="H94" i="2"/>
  <c r="J94" i="2" s="1"/>
  <c r="I94" i="2"/>
  <c r="I95" i="2" s="1"/>
  <c r="G95" i="2"/>
  <c r="E95" i="2"/>
  <c r="H34" i="2"/>
  <c r="J34" i="2" s="1"/>
  <c r="I34" i="2"/>
  <c r="I35" i="2" s="1"/>
  <c r="E35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326" i="2" l="1"/>
  <c r="G368" i="2"/>
  <c r="G353" i="2"/>
  <c r="I3350" i="2"/>
  <c r="H365" i="2"/>
  <c r="G278" i="2"/>
  <c r="G191" i="2"/>
  <c r="G239" i="2"/>
  <c r="J968" i="2"/>
  <c r="H3158" i="2"/>
  <c r="H3159" i="2" s="1"/>
  <c r="G131" i="2"/>
  <c r="G116" i="2"/>
  <c r="G89" i="2"/>
  <c r="G50" i="2"/>
  <c r="G3359" i="2"/>
  <c r="I2546" i="2"/>
  <c r="H2672" i="2"/>
  <c r="I2108" i="2"/>
  <c r="I2558" i="2"/>
  <c r="I2981" i="2"/>
  <c r="H3344" i="2"/>
  <c r="J3344" i="2"/>
  <c r="H3356" i="2"/>
  <c r="H3357" i="2" s="1"/>
  <c r="J3356" i="2"/>
  <c r="H3345" i="2"/>
  <c r="H3350" i="2"/>
  <c r="H3351" i="2" s="1"/>
  <c r="J3350" i="2"/>
  <c r="H3338" i="2"/>
  <c r="H3339" i="2" s="1"/>
  <c r="H3332" i="2"/>
  <c r="H3333" i="2" s="1"/>
  <c r="J3338" i="2"/>
  <c r="H3290" i="2"/>
  <c r="H3291" i="2" s="1"/>
  <c r="J3332" i="2"/>
  <c r="H3326" i="2"/>
  <c r="H3327" i="2" s="1"/>
  <c r="J3326" i="2"/>
  <c r="I3320" i="2"/>
  <c r="H3320" i="2"/>
  <c r="H3321" i="2" s="1"/>
  <c r="J3320" i="2"/>
  <c r="H3314" i="2"/>
  <c r="H3315" i="2" s="1"/>
  <c r="J3314" i="2"/>
  <c r="I3272" i="2"/>
  <c r="H3308" i="2"/>
  <c r="H3309" i="2" s="1"/>
  <c r="J3308" i="2"/>
  <c r="H3257" i="2"/>
  <c r="H3258" i="2" s="1"/>
  <c r="H3302" i="2"/>
  <c r="H3303" i="2" s="1"/>
  <c r="J3302" i="2"/>
  <c r="H3296" i="2"/>
  <c r="H3297" i="2" s="1"/>
  <c r="J3296" i="2"/>
  <c r="J3290" i="2"/>
  <c r="H3272" i="2"/>
  <c r="H3273" i="2" s="1"/>
  <c r="J3272" i="2"/>
  <c r="H3284" i="2"/>
  <c r="H3285" i="2" s="1"/>
  <c r="J3284" i="2"/>
  <c r="H3278" i="2"/>
  <c r="H3279" i="2" s="1"/>
  <c r="J3278" i="2"/>
  <c r="I2726" i="2"/>
  <c r="G3260" i="2"/>
  <c r="J3245" i="2"/>
  <c r="H3245" i="2"/>
  <c r="H3246" i="2" s="1"/>
  <c r="J3257" i="2"/>
  <c r="J3251" i="2"/>
  <c r="H3239" i="2"/>
  <c r="H3240" i="2" s="1"/>
  <c r="H3251" i="2"/>
  <c r="H3252" i="2" s="1"/>
  <c r="I3140" i="2"/>
  <c r="J3233" i="2"/>
  <c r="H3233" i="2"/>
  <c r="H3234" i="2" s="1"/>
  <c r="J3239" i="2"/>
  <c r="H3227" i="2"/>
  <c r="H3228" i="2" s="1"/>
  <c r="J3227" i="2"/>
  <c r="H3221" i="2"/>
  <c r="H3222" i="2" s="1"/>
  <c r="J3221" i="2"/>
  <c r="J3213" i="2"/>
  <c r="J3215" i="2" s="1"/>
  <c r="H3215" i="2"/>
  <c r="H3216" i="2" s="1"/>
  <c r="H3203" i="2"/>
  <c r="H3204" i="2" s="1"/>
  <c r="H3209" i="2"/>
  <c r="H3210" i="2" s="1"/>
  <c r="J3209" i="2"/>
  <c r="H3197" i="2"/>
  <c r="H3198" i="2" s="1"/>
  <c r="J3203" i="2"/>
  <c r="J3197" i="2"/>
  <c r="J3191" i="2"/>
  <c r="H3191" i="2"/>
  <c r="H3192" i="2" s="1"/>
  <c r="H3185" i="2"/>
  <c r="H3186" i="2" s="1"/>
  <c r="J3185" i="2"/>
  <c r="H3179" i="2"/>
  <c r="H3180" i="2" s="1"/>
  <c r="J3179" i="2"/>
  <c r="H3173" i="2"/>
  <c r="H3174" i="2" s="1"/>
  <c r="J3173" i="2"/>
  <c r="I2096" i="2"/>
  <c r="H3140" i="2"/>
  <c r="H3141" i="2" s="1"/>
  <c r="G2771" i="2"/>
  <c r="H2772" i="2" s="1"/>
  <c r="I2870" i="2"/>
  <c r="G3161" i="2"/>
  <c r="I2114" i="2"/>
  <c r="J3158" i="2"/>
  <c r="H3152" i="2"/>
  <c r="H3153" i="2" s="1"/>
  <c r="J3152" i="2"/>
  <c r="H3146" i="2"/>
  <c r="H3147" i="2" s="1"/>
  <c r="J3146" i="2"/>
  <c r="J3140" i="2"/>
  <c r="H3134" i="2"/>
  <c r="H3135" i="2" s="1"/>
  <c r="H3110" i="2"/>
  <c r="H3111" i="2" s="1"/>
  <c r="I3122" i="2"/>
  <c r="J3134" i="2"/>
  <c r="H3128" i="2"/>
  <c r="H3129" i="2" s="1"/>
  <c r="J3128" i="2"/>
  <c r="H3122" i="2"/>
  <c r="H3123" i="2" s="1"/>
  <c r="J3122" i="2"/>
  <c r="H3116" i="2"/>
  <c r="H3117" i="2" s="1"/>
  <c r="J3116" i="2"/>
  <c r="J3104" i="2"/>
  <c r="H3104" i="2"/>
  <c r="H3105" i="2" s="1"/>
  <c r="J3110" i="2"/>
  <c r="H3086" i="2"/>
  <c r="H3087" i="2" s="1"/>
  <c r="H3098" i="2"/>
  <c r="H3099" i="2" s="1"/>
  <c r="J3098" i="2"/>
  <c r="J3086" i="2"/>
  <c r="H3092" i="2"/>
  <c r="H3093" i="2" s="1"/>
  <c r="J3092" i="2"/>
  <c r="H3080" i="2"/>
  <c r="H3081" i="2" s="1"/>
  <c r="J3080" i="2"/>
  <c r="I2162" i="2"/>
  <c r="I2894" i="2"/>
  <c r="I3074" i="2"/>
  <c r="H3074" i="2"/>
  <c r="H3075" i="2" s="1"/>
  <c r="J3074" i="2"/>
  <c r="G3062" i="2"/>
  <c r="J3059" i="2"/>
  <c r="J3053" i="2"/>
  <c r="H3060" i="2"/>
  <c r="I3047" i="2"/>
  <c r="H3035" i="2"/>
  <c r="H3036" i="2" s="1"/>
  <c r="H3041" i="2"/>
  <c r="H3042" i="2" s="1"/>
  <c r="H3053" i="2"/>
  <c r="H3054" i="2" s="1"/>
  <c r="H3047" i="2"/>
  <c r="H3048" i="2" s="1"/>
  <c r="J3047" i="2"/>
  <c r="J3029" i="2"/>
  <c r="J3041" i="2"/>
  <c r="J3035" i="2"/>
  <c r="H3023" i="2"/>
  <c r="H3024" i="2" s="1"/>
  <c r="H3029" i="2"/>
  <c r="H3030" i="2" s="1"/>
  <c r="J3023" i="2"/>
  <c r="J3015" i="2"/>
  <c r="J3017" i="2" s="1"/>
  <c r="H3017" i="2"/>
  <c r="H3018" i="2" s="1"/>
  <c r="J2999" i="2"/>
  <c r="H3011" i="2"/>
  <c r="H3012" i="2" s="1"/>
  <c r="J3011" i="2"/>
  <c r="H3005" i="2"/>
  <c r="H3006" i="2" s="1"/>
  <c r="J3005" i="2"/>
  <c r="H2999" i="2"/>
  <c r="H3000" i="2" s="1"/>
  <c r="J2987" i="2"/>
  <c r="J2991" i="2"/>
  <c r="J2993" i="2" s="1"/>
  <c r="H2993" i="2"/>
  <c r="H2994" i="2" s="1"/>
  <c r="H2987" i="2"/>
  <c r="H2988" i="2" s="1"/>
  <c r="I2789" i="2"/>
  <c r="G2963" i="2"/>
  <c r="H2981" i="2"/>
  <c r="H2982" i="2" s="1"/>
  <c r="J2981" i="2"/>
  <c r="H2975" i="2"/>
  <c r="H2976" i="2" s="1"/>
  <c r="J2975" i="2"/>
  <c r="J2900" i="2"/>
  <c r="H2960" i="2"/>
  <c r="H2961" i="2" s="1"/>
  <c r="J2960" i="2"/>
  <c r="I2948" i="2"/>
  <c r="H2954" i="2"/>
  <c r="H2955" i="2" s="1"/>
  <c r="J2954" i="2"/>
  <c r="H2948" i="2"/>
  <c r="H2949" i="2" s="1"/>
  <c r="H2942" i="2"/>
  <c r="H2943" i="2" s="1"/>
  <c r="J2948" i="2"/>
  <c r="J2942" i="2"/>
  <c r="J2936" i="2"/>
  <c r="H2936" i="2"/>
  <c r="H2937" i="2" s="1"/>
  <c r="J2928" i="2"/>
  <c r="J2930" i="2" s="1"/>
  <c r="H2930" i="2"/>
  <c r="H2931" i="2" s="1"/>
  <c r="H2924" i="2"/>
  <c r="H2925" i="2" s="1"/>
  <c r="J2924" i="2"/>
  <c r="I2918" i="2"/>
  <c r="H2918" i="2"/>
  <c r="H2919" i="2" s="1"/>
  <c r="J2918" i="2"/>
  <c r="J2912" i="2"/>
  <c r="H2912" i="2"/>
  <c r="H2913" i="2" s="1"/>
  <c r="H2900" i="2"/>
  <c r="H2901" i="2" s="1"/>
  <c r="J2904" i="2"/>
  <c r="J2906" i="2" s="1"/>
  <c r="H2906" i="2"/>
  <c r="H2907" i="2" s="1"/>
  <c r="J2894" i="2"/>
  <c r="I2807" i="2"/>
  <c r="H2894" i="2"/>
  <c r="H2895" i="2" s="1"/>
  <c r="I2330" i="2"/>
  <c r="I2621" i="2"/>
  <c r="H2882" i="2"/>
  <c r="H2883" i="2" s="1"/>
  <c r="I2090" i="2"/>
  <c r="J2886" i="2"/>
  <c r="J2888" i="2" s="1"/>
  <c r="H2888" i="2"/>
  <c r="H2889" i="2" s="1"/>
  <c r="J2882" i="2"/>
  <c r="I2282" i="2"/>
  <c r="I2411" i="2"/>
  <c r="I2609" i="2"/>
  <c r="I2831" i="2"/>
  <c r="I2516" i="2"/>
  <c r="H2876" i="2"/>
  <c r="H2877" i="2" s="1"/>
  <c r="J2876" i="2"/>
  <c r="I2039" i="2"/>
  <c r="I2150" i="2"/>
  <c r="H2861" i="2"/>
  <c r="H2862" i="2" s="1"/>
  <c r="J2861" i="2"/>
  <c r="H2849" i="2"/>
  <c r="H2850" i="2" s="1"/>
  <c r="J2849" i="2"/>
  <c r="J2853" i="2"/>
  <c r="J2855" i="2" s="1"/>
  <c r="H2855" i="2"/>
  <c r="H2856" i="2" s="1"/>
  <c r="H2831" i="2"/>
  <c r="H2832" i="2" s="1"/>
  <c r="H2843" i="2"/>
  <c r="H2844" i="2" s="1"/>
  <c r="J2843" i="2"/>
  <c r="H2837" i="2"/>
  <c r="H2838" i="2" s="1"/>
  <c r="J2837" i="2"/>
  <c r="J2831" i="2"/>
  <c r="I2819" i="2"/>
  <c r="H2825" i="2"/>
  <c r="H2826" i="2" s="1"/>
  <c r="J2825" i="2"/>
  <c r="H2819" i="2"/>
  <c r="H2820" i="2" s="1"/>
  <c r="J2819" i="2"/>
  <c r="H2813" i="2"/>
  <c r="H2814" i="2" s="1"/>
  <c r="J2813" i="2"/>
  <c r="H2807" i="2"/>
  <c r="H2808" i="2" s="1"/>
  <c r="J2807" i="2"/>
  <c r="H2801" i="2"/>
  <c r="H2802" i="2" s="1"/>
  <c r="J2801" i="2"/>
  <c r="J2789" i="2"/>
  <c r="I2795" i="2"/>
  <c r="H2795" i="2"/>
  <c r="H2796" i="2" s="1"/>
  <c r="H2789" i="2"/>
  <c r="J2795" i="2"/>
  <c r="I2399" i="2"/>
  <c r="I2459" i="2"/>
  <c r="H2790" i="2"/>
  <c r="J2781" i="2"/>
  <c r="J2783" i="2" s="1"/>
  <c r="H2783" i="2"/>
  <c r="H2784" i="2" s="1"/>
  <c r="I1958" i="2"/>
  <c r="H2777" i="2"/>
  <c r="H2778" i="2" s="1"/>
  <c r="J2777" i="2"/>
  <c r="I2201" i="2"/>
  <c r="I2435" i="2"/>
  <c r="I2528" i="2"/>
  <c r="G2765" i="2"/>
  <c r="K4936" i="1"/>
  <c r="H2732" i="2"/>
  <c r="H2733" i="2" s="1"/>
  <c r="I2732" i="2"/>
  <c r="J2762" i="2"/>
  <c r="H2763" i="2"/>
  <c r="H2750" i="2"/>
  <c r="H2751" i="2" s="1"/>
  <c r="J2750" i="2"/>
  <c r="J2754" i="2"/>
  <c r="J2756" i="2" s="1"/>
  <c r="H2756" i="2"/>
  <c r="H2757" i="2" s="1"/>
  <c r="H2744" i="2"/>
  <c r="H2745" i="2" s="1"/>
  <c r="J2744" i="2"/>
  <c r="H2720" i="2"/>
  <c r="H2721" i="2" s="1"/>
  <c r="J2736" i="2"/>
  <c r="J2738" i="2" s="1"/>
  <c r="H2738" i="2"/>
  <c r="H2739" i="2" s="1"/>
  <c r="H2726" i="2"/>
  <c r="H2727" i="2" s="1"/>
  <c r="J2732" i="2"/>
  <c r="J2726" i="2"/>
  <c r="J2720" i="2"/>
  <c r="J2712" i="2"/>
  <c r="J2714" i="2" s="1"/>
  <c r="H2714" i="2"/>
  <c r="H2715" i="2" s="1"/>
  <c r="H2702" i="2"/>
  <c r="J2706" i="2"/>
  <c r="J2708" i="2" s="1"/>
  <c r="H2708" i="2"/>
  <c r="H2709" i="2" s="1"/>
  <c r="J2696" i="2"/>
  <c r="H2703" i="2"/>
  <c r="J2702" i="2"/>
  <c r="I2696" i="2"/>
  <c r="H2696" i="2"/>
  <c r="H2697" i="2" s="1"/>
  <c r="J2688" i="2"/>
  <c r="J2690" i="2" s="1"/>
  <c r="H2690" i="2"/>
  <c r="H2691" i="2" s="1"/>
  <c r="I2657" i="2"/>
  <c r="J2682" i="2"/>
  <c r="J2684" i="2" s="1"/>
  <c r="H2684" i="2"/>
  <c r="H2685" i="2" s="1"/>
  <c r="H2678" i="2"/>
  <c r="H2679" i="2" s="1"/>
  <c r="J2678" i="2"/>
  <c r="G2666" i="2"/>
  <c r="I2663" i="2"/>
  <c r="H2657" i="2"/>
  <c r="H2658" i="2" s="1"/>
  <c r="K4822" i="1"/>
  <c r="J2657" i="2"/>
  <c r="H2663" i="2"/>
  <c r="H2664" i="2" s="1"/>
  <c r="J2663" i="2"/>
  <c r="I2645" i="2"/>
  <c r="H2651" i="2"/>
  <c r="H2652" i="2" s="1"/>
  <c r="J2651" i="2"/>
  <c r="I2639" i="2"/>
  <c r="H2645" i="2"/>
  <c r="H2646" i="2" s="1"/>
  <c r="J2645" i="2"/>
  <c r="H2639" i="2"/>
  <c r="H2640" i="2" s="1"/>
  <c r="J2639" i="2"/>
  <c r="J2631" i="2"/>
  <c r="J2633" i="2" s="1"/>
  <c r="H2633" i="2"/>
  <c r="H2634" i="2" s="1"/>
  <c r="J2621" i="2"/>
  <c r="H2615" i="2"/>
  <c r="H2616" i="2" s="1"/>
  <c r="H2627" i="2"/>
  <c r="H2628" i="2" s="1"/>
  <c r="J2627" i="2"/>
  <c r="J2615" i="2"/>
  <c r="H2621" i="2"/>
  <c r="H2622" i="2" s="1"/>
  <c r="H2609" i="2"/>
  <c r="H2610" i="2" s="1"/>
  <c r="J2609" i="2"/>
  <c r="H2597" i="2"/>
  <c r="H2598" i="2" s="1"/>
  <c r="J2597" i="2"/>
  <c r="H2603" i="2"/>
  <c r="H2604" i="2" s="1"/>
  <c r="J2603" i="2"/>
  <c r="H2579" i="2"/>
  <c r="H2580" i="2" s="1"/>
  <c r="J2579" i="2"/>
  <c r="I2591" i="2"/>
  <c r="H2591" i="2"/>
  <c r="H2592" i="2" s="1"/>
  <c r="J2591" i="2"/>
  <c r="J2583" i="2"/>
  <c r="J2585" i="2" s="1"/>
  <c r="H2585" i="2"/>
  <c r="H2586" i="2" s="1"/>
  <c r="G2567" i="2"/>
  <c r="H2564" i="2"/>
  <c r="H2565" i="2" s="1"/>
  <c r="J2564" i="2"/>
  <c r="J2558" i="2"/>
  <c r="H2558" i="2"/>
  <c r="H2559" i="2" s="1"/>
  <c r="I1964" i="2"/>
  <c r="H2552" i="2"/>
  <c r="H2553" i="2" s="1"/>
  <c r="J2552" i="2"/>
  <c r="H2546" i="2"/>
  <c r="H2547" i="2" s="1"/>
  <c r="H2534" i="2"/>
  <c r="H2535" i="2" s="1"/>
  <c r="J2546" i="2"/>
  <c r="I2003" i="2"/>
  <c r="H2540" i="2"/>
  <c r="H2541" i="2" s="1"/>
  <c r="J2540" i="2"/>
  <c r="J2534" i="2"/>
  <c r="H2528" i="2"/>
  <c r="H2529" i="2" s="1"/>
  <c r="J2528" i="2"/>
  <c r="J2520" i="2"/>
  <c r="J2522" i="2" s="1"/>
  <c r="H2522" i="2"/>
  <c r="H2523" i="2" s="1"/>
  <c r="H2516" i="2"/>
  <c r="H2517" i="2" s="1"/>
  <c r="J2516" i="2"/>
  <c r="H2510" i="2"/>
  <c r="H2511" i="2" s="1"/>
  <c r="J2510" i="2"/>
  <c r="J2486" i="2"/>
  <c r="J2502" i="2"/>
  <c r="J2504" i="2" s="1"/>
  <c r="H2504" i="2"/>
  <c r="H2505" i="2" s="1"/>
  <c r="J2496" i="2"/>
  <c r="J2498" i="2" s="1"/>
  <c r="H2498" i="2"/>
  <c r="H2499" i="2" s="1"/>
  <c r="H2492" i="2"/>
  <c r="H2493" i="2" s="1"/>
  <c r="J2492" i="2"/>
  <c r="H2486" i="2"/>
  <c r="H2487" i="2" s="1"/>
  <c r="J2478" i="2"/>
  <c r="J2480" i="2" s="1"/>
  <c r="H2480" i="2"/>
  <c r="H2481" i="2" s="1"/>
  <c r="G2468" i="2"/>
  <c r="I2312" i="2"/>
  <c r="J4626" i="1"/>
  <c r="H2465" i="2"/>
  <c r="H2466" i="2" s="1"/>
  <c r="J2465" i="2"/>
  <c r="J2459" i="2"/>
  <c r="H2459" i="2"/>
  <c r="H2460" i="2" s="1"/>
  <c r="J2451" i="2"/>
  <c r="J2453" i="2" s="1"/>
  <c r="H2453" i="2"/>
  <c r="H2454" i="2" s="1"/>
  <c r="J2445" i="2"/>
  <c r="J2447" i="2" s="1"/>
  <c r="H2447" i="2"/>
  <c r="H2448" i="2" s="1"/>
  <c r="J2429" i="2"/>
  <c r="H2441" i="2"/>
  <c r="H2442" i="2" s="1"/>
  <c r="J2441" i="2"/>
  <c r="H2435" i="2"/>
  <c r="H2436" i="2" s="1"/>
  <c r="J2435" i="2"/>
  <c r="I2336" i="2"/>
  <c r="H2429" i="2"/>
  <c r="H2430" i="2" s="1"/>
  <c r="I2387" i="2"/>
  <c r="J2421" i="2"/>
  <c r="J2423" i="2" s="1"/>
  <c r="H2423" i="2"/>
  <c r="H2424" i="2" s="1"/>
  <c r="H2417" i="2"/>
  <c r="H2418" i="2" s="1"/>
  <c r="J2417" i="2"/>
  <c r="H2411" i="2"/>
  <c r="H2412" i="2" s="1"/>
  <c r="J2411" i="2"/>
  <c r="H2405" i="2"/>
  <c r="H2406" i="2" s="1"/>
  <c r="J2405" i="2"/>
  <c r="H2399" i="2"/>
  <c r="H2400" i="2" s="1"/>
  <c r="J2399" i="2"/>
  <c r="H2393" i="2"/>
  <c r="H2394" i="2" s="1"/>
  <c r="I2354" i="2"/>
  <c r="J2393" i="2"/>
  <c r="H2387" i="2"/>
  <c r="H2388" i="2" s="1"/>
  <c r="J2387" i="2"/>
  <c r="J2379" i="2"/>
  <c r="J2381" i="2" s="1"/>
  <c r="H2381" i="2"/>
  <c r="H2382" i="2" s="1"/>
  <c r="G2369" i="2"/>
  <c r="G2270" i="2"/>
  <c r="K4480" i="1"/>
  <c r="K4628" i="1"/>
  <c r="J4630" i="1" s="1"/>
  <c r="J5234" i="1"/>
  <c r="K5160" i="1"/>
  <c r="J5162" i="1" s="1"/>
  <c r="K4594" i="1"/>
  <c r="J5120" i="1"/>
  <c r="J4664" i="1"/>
  <c r="H2360" i="2"/>
  <c r="H2361" i="2" s="1"/>
  <c r="H2354" i="2"/>
  <c r="H2355" i="2" s="1"/>
  <c r="J2354" i="2"/>
  <c r="I2348" i="2"/>
  <c r="J2360" i="2"/>
  <c r="H2366" i="2"/>
  <c r="H2367" i="2" s="1"/>
  <c r="J2366" i="2"/>
  <c r="J2348" i="2"/>
  <c r="H2348" i="2"/>
  <c r="H2349" i="2" s="1"/>
  <c r="H2342" i="2"/>
  <c r="H2343" i="2" s="1"/>
  <c r="J2342" i="2"/>
  <c r="H2336" i="2"/>
  <c r="H2337" i="2" s="1"/>
  <c r="J2336" i="2"/>
  <c r="H2330" i="2"/>
  <c r="H2331" i="2" s="1"/>
  <c r="J2330" i="2"/>
  <c r="H2324" i="2"/>
  <c r="H2325" i="2" s="1"/>
  <c r="J2324" i="2"/>
  <c r="H2318" i="2"/>
  <c r="H2319" i="2" s="1"/>
  <c r="J2318" i="2"/>
  <c r="I2306" i="2"/>
  <c r="H2312" i="2"/>
  <c r="H2313" i="2" s="1"/>
  <c r="J2312" i="2"/>
  <c r="J2261" i="2"/>
  <c r="H2306" i="2"/>
  <c r="H2307" i="2" s="1"/>
  <c r="J2306" i="2"/>
  <c r="J2298" i="2"/>
  <c r="J2300" i="2" s="1"/>
  <c r="H2300" i="2"/>
  <c r="H2301" i="2" s="1"/>
  <c r="H2294" i="2"/>
  <c r="H2295" i="2" s="1"/>
  <c r="J2294" i="2"/>
  <c r="J2282" i="2"/>
  <c r="H2282" i="2"/>
  <c r="H2283" i="2" s="1"/>
  <c r="H2288" i="2"/>
  <c r="H2289" i="2" s="1"/>
  <c r="J2288" i="2"/>
  <c r="I1985" i="2"/>
  <c r="I1997" i="2"/>
  <c r="K4404" i="1"/>
  <c r="H2267" i="2"/>
  <c r="H2268" i="2" s="1"/>
  <c r="J2267" i="2"/>
  <c r="H2261" i="2"/>
  <c r="H2262" i="2" s="1"/>
  <c r="J2255" i="2"/>
  <c r="H2255" i="2"/>
  <c r="H2256" i="2" s="1"/>
  <c r="H2237" i="2"/>
  <c r="H2238" i="2" s="1"/>
  <c r="J2243" i="2"/>
  <c r="J2247" i="2"/>
  <c r="J2249" i="2" s="1"/>
  <c r="H2249" i="2"/>
  <c r="H2250" i="2" s="1"/>
  <c r="H2201" i="2"/>
  <c r="H2202" i="2" s="1"/>
  <c r="H2243" i="2"/>
  <c r="H2244" i="2" s="1"/>
  <c r="J2231" i="2"/>
  <c r="I2231" i="2"/>
  <c r="H2231" i="2"/>
  <c r="H2232" i="2" s="1"/>
  <c r="J2237" i="2"/>
  <c r="H2219" i="2"/>
  <c r="H2220" i="2" s="1"/>
  <c r="H2225" i="2"/>
  <c r="H2226" i="2" s="1"/>
  <c r="J2225" i="2"/>
  <c r="J2219" i="2"/>
  <c r="I2207" i="2"/>
  <c r="H2213" i="2"/>
  <c r="H2214" i="2" s="1"/>
  <c r="J2213" i="2"/>
  <c r="H2207" i="2"/>
  <c r="H2208" i="2" s="1"/>
  <c r="J2207" i="2"/>
  <c r="J2201" i="2"/>
  <c r="H2195" i="2"/>
  <c r="H2196" i="2" s="1"/>
  <c r="H2183" i="2"/>
  <c r="H2184" i="2" s="1"/>
  <c r="J2195" i="2"/>
  <c r="H2189" i="2"/>
  <c r="H2190" i="2" s="1"/>
  <c r="J2189" i="2"/>
  <c r="J2183" i="2"/>
  <c r="I2183" i="2"/>
  <c r="I1682" i="2"/>
  <c r="I1880" i="2"/>
  <c r="G2171" i="2"/>
  <c r="H2168" i="2"/>
  <c r="H2169" i="2" s="1"/>
  <c r="H2162" i="2"/>
  <c r="H2163" i="2" s="1"/>
  <c r="J2168" i="2"/>
  <c r="I2156" i="2"/>
  <c r="J2162" i="2"/>
  <c r="H2150" i="2"/>
  <c r="H2151" i="2" s="1"/>
  <c r="H2156" i="2"/>
  <c r="H2157" i="2" s="1"/>
  <c r="J2156" i="2"/>
  <c r="J2150" i="2"/>
  <c r="J2138" i="2"/>
  <c r="H2144" i="2"/>
  <c r="H2145" i="2" s="1"/>
  <c r="J2144" i="2"/>
  <c r="J2132" i="2"/>
  <c r="H2138" i="2"/>
  <c r="H2139" i="2" s="1"/>
  <c r="H2126" i="2"/>
  <c r="H2127" i="2" s="1"/>
  <c r="H2132" i="2"/>
  <c r="H2133" i="2" s="1"/>
  <c r="J2126" i="2"/>
  <c r="H2114" i="2"/>
  <c r="H2115" i="2" s="1"/>
  <c r="H2108" i="2"/>
  <c r="H2109" i="2" s="1"/>
  <c r="J2114" i="2"/>
  <c r="H2120" i="2"/>
  <c r="H2121" i="2" s="1"/>
  <c r="J2120" i="2"/>
  <c r="J2108" i="2"/>
  <c r="J2090" i="2"/>
  <c r="J2100" i="2"/>
  <c r="J2102" i="2" s="1"/>
  <c r="H2102" i="2"/>
  <c r="H2103" i="2" s="1"/>
  <c r="H2096" i="2"/>
  <c r="H2097" i="2" s="1"/>
  <c r="J2096" i="2"/>
  <c r="J2084" i="2"/>
  <c r="I2051" i="2"/>
  <c r="H2090" i="2"/>
  <c r="H2091" i="2" s="1"/>
  <c r="H2084" i="2"/>
  <c r="H2085" i="2" s="1"/>
  <c r="H1991" i="2"/>
  <c r="H1992" i="2" s="1"/>
  <c r="I1811" i="2"/>
  <c r="J1989" i="2"/>
  <c r="J1991" i="2" s="1"/>
  <c r="I1823" i="2"/>
  <c r="J1793" i="2"/>
  <c r="H1830" i="2"/>
  <c r="G2072" i="2"/>
  <c r="I1781" i="2"/>
  <c r="J4136" i="1"/>
  <c r="H2069" i="2"/>
  <c r="H2070" i="2" s="1"/>
  <c r="K4176" i="1"/>
  <c r="J2057" i="2"/>
  <c r="J2069" i="2"/>
  <c r="H2057" i="2"/>
  <c r="H2058" i="2" s="1"/>
  <c r="H2063" i="2"/>
  <c r="H2064" i="2" s="1"/>
  <c r="J2063" i="2"/>
  <c r="I2057" i="2"/>
  <c r="H2045" i="2"/>
  <c r="H2046" i="2" s="1"/>
  <c r="J2045" i="2"/>
  <c r="H2051" i="2"/>
  <c r="H2052" i="2" s="1"/>
  <c r="J2051" i="2"/>
  <c r="J2033" i="2"/>
  <c r="H2039" i="2"/>
  <c r="H2040" i="2" s="1"/>
  <c r="I2033" i="2"/>
  <c r="H2033" i="2"/>
  <c r="H2034" i="2" s="1"/>
  <c r="J2039" i="2"/>
  <c r="H2021" i="2"/>
  <c r="H2022" i="2" s="1"/>
  <c r="J2025" i="2"/>
  <c r="J2027" i="2" s="1"/>
  <c r="H2027" i="2"/>
  <c r="H2028" i="2" s="1"/>
  <c r="I1940" i="2"/>
  <c r="I2009" i="2"/>
  <c r="J2021" i="2"/>
  <c r="H2003" i="2"/>
  <c r="H2004" i="2" s="1"/>
  <c r="H2015" i="2"/>
  <c r="H2016" i="2" s="1"/>
  <c r="J2015" i="2"/>
  <c r="J2003" i="2"/>
  <c r="H2009" i="2"/>
  <c r="H2010" i="2" s="1"/>
  <c r="J2009" i="2"/>
  <c r="H1997" i="2"/>
  <c r="H1998" i="2" s="1"/>
  <c r="J1997" i="2"/>
  <c r="H1985" i="2"/>
  <c r="H1986" i="2" s="1"/>
  <c r="J1985" i="2"/>
  <c r="I1730" i="2"/>
  <c r="I1952" i="2"/>
  <c r="G1874" i="2"/>
  <c r="G1973" i="2"/>
  <c r="H1841" i="2"/>
  <c r="H1842" i="2" s="1"/>
  <c r="I1853" i="2"/>
  <c r="H1940" i="2"/>
  <c r="H1941" i="2" s="1"/>
  <c r="J1970" i="2"/>
  <c r="H1910" i="2"/>
  <c r="H1911" i="2" s="1"/>
  <c r="H1952" i="2"/>
  <c r="H1953" i="2" s="1"/>
  <c r="H1970" i="2"/>
  <c r="H1971" i="2" s="1"/>
  <c r="H1964" i="2"/>
  <c r="H1965" i="2" s="1"/>
  <c r="J1964" i="2"/>
  <c r="J1958" i="2"/>
  <c r="H1958" i="2"/>
  <c r="H1959" i="2" s="1"/>
  <c r="J1952" i="2"/>
  <c r="J1940" i="2"/>
  <c r="H1946" i="2"/>
  <c r="H1947" i="2" s="1"/>
  <c r="I1946" i="2"/>
  <c r="J1946" i="2"/>
  <c r="H1934" i="2"/>
  <c r="H1935" i="2" s="1"/>
  <c r="J1934" i="2"/>
  <c r="J1926" i="2"/>
  <c r="J1928" i="2" s="1"/>
  <c r="H1928" i="2"/>
  <c r="H1929" i="2" s="1"/>
  <c r="H1916" i="2"/>
  <c r="H1917" i="2" s="1"/>
  <c r="J1920" i="2"/>
  <c r="J1922" i="2" s="1"/>
  <c r="H1922" i="2"/>
  <c r="H1923" i="2" s="1"/>
  <c r="I1910" i="2"/>
  <c r="J1916" i="2"/>
  <c r="J1910" i="2"/>
  <c r="I1904" i="2"/>
  <c r="H1904" i="2"/>
  <c r="H1905" i="2" s="1"/>
  <c r="H1886" i="2"/>
  <c r="H1887" i="2" s="1"/>
  <c r="J1904" i="2"/>
  <c r="J1896" i="2"/>
  <c r="J1898" i="2" s="1"/>
  <c r="H1898" i="2"/>
  <c r="H1899" i="2" s="1"/>
  <c r="J1886" i="2"/>
  <c r="H1892" i="2"/>
  <c r="H1893" i="2" s="1"/>
  <c r="J1892" i="2"/>
  <c r="I1817" i="2"/>
  <c r="J3908" i="1"/>
  <c r="H1871" i="2"/>
  <c r="H1872" i="2" s="1"/>
  <c r="H1853" i="2"/>
  <c r="H1854" i="2" s="1"/>
  <c r="H1847" i="2"/>
  <c r="H1848" i="2" s="1"/>
  <c r="H1835" i="2"/>
  <c r="H1836" i="2" s="1"/>
  <c r="I1835" i="2"/>
  <c r="H1817" i="2"/>
  <c r="H1818" i="2" s="1"/>
  <c r="I1805" i="2"/>
  <c r="J1805" i="2"/>
  <c r="H1805" i="2"/>
  <c r="H1806" i="2" s="1"/>
  <c r="I1871" i="2"/>
  <c r="J1863" i="2"/>
  <c r="J1865" i="2" s="1"/>
  <c r="H1865" i="2"/>
  <c r="H1866" i="2" s="1"/>
  <c r="J1857" i="2"/>
  <c r="J1859" i="2" s="1"/>
  <c r="H1859" i="2"/>
  <c r="H1860" i="2" s="1"/>
  <c r="J1821" i="2"/>
  <c r="J1823" i="2" s="1"/>
  <c r="H1823" i="2"/>
  <c r="H1824" i="2" s="1"/>
  <c r="H1811" i="2"/>
  <c r="H1812" i="2" s="1"/>
  <c r="I692" i="2"/>
  <c r="J1797" i="2"/>
  <c r="J1799" i="2" s="1"/>
  <c r="H1799" i="2"/>
  <c r="H1800" i="2" s="1"/>
  <c r="I1787" i="2"/>
  <c r="H1793" i="2"/>
  <c r="H1794" i="2" s="1"/>
  <c r="J1785" i="2"/>
  <c r="J1787" i="2" s="1"/>
  <c r="H1787" i="2"/>
  <c r="H1788" i="2" s="1"/>
  <c r="G1775" i="2"/>
  <c r="I1760" i="2"/>
  <c r="J1851" i="2"/>
  <c r="J1853" i="2" s="1"/>
  <c r="I1601" i="2"/>
  <c r="J1839" i="2"/>
  <c r="J1841" i="2" s="1"/>
  <c r="I1136" i="2"/>
  <c r="J1833" i="2"/>
  <c r="J1835" i="2" s="1"/>
  <c r="J1815" i="2"/>
  <c r="J1817" i="2" s="1"/>
  <c r="J1809" i="2"/>
  <c r="J1811" i="2" s="1"/>
  <c r="J1869" i="2"/>
  <c r="J1871" i="2" s="1"/>
  <c r="J1845" i="2"/>
  <c r="J1847" i="2" s="1"/>
  <c r="J1827" i="2"/>
  <c r="J1829" i="2" s="1"/>
  <c r="H1562" i="2"/>
  <c r="H1563" i="2" s="1"/>
  <c r="I1772" i="2"/>
  <c r="H1568" i="2"/>
  <c r="H1569" i="2" s="1"/>
  <c r="H1772" i="2"/>
  <c r="H1773" i="2" s="1"/>
  <c r="J1772" i="2"/>
  <c r="H1766" i="2"/>
  <c r="H1767" i="2" s="1"/>
  <c r="J1766" i="2"/>
  <c r="H1760" i="2"/>
  <c r="H1761" i="2" s="1"/>
  <c r="J1760" i="2"/>
  <c r="H1754" i="2"/>
  <c r="H1755" i="2" s="1"/>
  <c r="J1754" i="2"/>
  <c r="H1748" i="2"/>
  <c r="H1749" i="2" s="1"/>
  <c r="H1736" i="2"/>
  <c r="H1737" i="2" s="1"/>
  <c r="J1748" i="2"/>
  <c r="J1736" i="2"/>
  <c r="H1742" i="2"/>
  <c r="H1743" i="2" s="1"/>
  <c r="J1742" i="2"/>
  <c r="J1730" i="2"/>
  <c r="H1730" i="2"/>
  <c r="H1731" i="2" s="1"/>
  <c r="J1722" i="2"/>
  <c r="J1724" i="2" s="1"/>
  <c r="H1724" i="2"/>
  <c r="H1725" i="2" s="1"/>
  <c r="J1712" i="2"/>
  <c r="H1718" i="2"/>
  <c r="H1719" i="2" s="1"/>
  <c r="I1712" i="2"/>
  <c r="H1712" i="2"/>
  <c r="H1713" i="2" s="1"/>
  <c r="J1718" i="2"/>
  <c r="J1706" i="2"/>
  <c r="H1706" i="2"/>
  <c r="H1707" i="2" s="1"/>
  <c r="J1698" i="2"/>
  <c r="J1700" i="2" s="1"/>
  <c r="H1700" i="2"/>
  <c r="H1701" i="2" s="1"/>
  <c r="H1694" i="2"/>
  <c r="H1695" i="2" s="1"/>
  <c r="J1694" i="2"/>
  <c r="H1688" i="2"/>
  <c r="H1689" i="2" s="1"/>
  <c r="J1688" i="2"/>
  <c r="G1676" i="2"/>
  <c r="I1661" i="2"/>
  <c r="I1655" i="2"/>
  <c r="J1671" i="2"/>
  <c r="J1673" i="2" s="1"/>
  <c r="H1673" i="2"/>
  <c r="H1674" i="2" s="1"/>
  <c r="H1661" i="2"/>
  <c r="H1662" i="2" s="1"/>
  <c r="H1667" i="2"/>
  <c r="H1668" i="2" s="1"/>
  <c r="J1667" i="2"/>
  <c r="I1637" i="2"/>
  <c r="J1661" i="2"/>
  <c r="H1637" i="2"/>
  <c r="H1638" i="2" s="1"/>
  <c r="H1655" i="2"/>
  <c r="H1656" i="2" s="1"/>
  <c r="J1655" i="2"/>
  <c r="J1647" i="2"/>
  <c r="J1649" i="2" s="1"/>
  <c r="H1649" i="2"/>
  <c r="H1650" i="2" s="1"/>
  <c r="J1637" i="2"/>
  <c r="H1643" i="2"/>
  <c r="H1644" i="2" s="1"/>
  <c r="J1643" i="2"/>
  <c r="I1631" i="2"/>
  <c r="I1433" i="2"/>
  <c r="H1631" i="2"/>
  <c r="H1632" i="2" s="1"/>
  <c r="J1631" i="2"/>
  <c r="H1619" i="2"/>
  <c r="H1620" i="2" s="1"/>
  <c r="J1607" i="2"/>
  <c r="I1613" i="2"/>
  <c r="J1623" i="2"/>
  <c r="J1625" i="2" s="1"/>
  <c r="H1625" i="2"/>
  <c r="H1626" i="2" s="1"/>
  <c r="H1607" i="2"/>
  <c r="H1608" i="2" s="1"/>
  <c r="J1619" i="2"/>
  <c r="J1613" i="2"/>
  <c r="H1613" i="2"/>
  <c r="H1614" i="2" s="1"/>
  <c r="H1601" i="2"/>
  <c r="H1602" i="2" s="1"/>
  <c r="J1601" i="2"/>
  <c r="H1595" i="2"/>
  <c r="H1596" i="2" s="1"/>
  <c r="J1595" i="2"/>
  <c r="H1589" i="2"/>
  <c r="H1590" i="2" s="1"/>
  <c r="H1055" i="2"/>
  <c r="H1056" i="2" s="1"/>
  <c r="J1589" i="2"/>
  <c r="J1550" i="2"/>
  <c r="G1577" i="2"/>
  <c r="J1508" i="2"/>
  <c r="J1532" i="2"/>
  <c r="I1556" i="2"/>
  <c r="H1574" i="2"/>
  <c r="H1575" i="2" s="1"/>
  <c r="J1574" i="2"/>
  <c r="J1526" i="2"/>
  <c r="H1520" i="2"/>
  <c r="H1521" i="2" s="1"/>
  <c r="J1496" i="2"/>
  <c r="I1568" i="2"/>
  <c r="I1526" i="2"/>
  <c r="H1532" i="2"/>
  <c r="H1533" i="2" s="1"/>
  <c r="J1544" i="2"/>
  <c r="J1554" i="2"/>
  <c r="J1556" i="2" s="1"/>
  <c r="H1556" i="2"/>
  <c r="H1557" i="2" s="1"/>
  <c r="H1514" i="2"/>
  <c r="H1515" i="2" s="1"/>
  <c r="H1538" i="2"/>
  <c r="H1539" i="2" s="1"/>
  <c r="I1502" i="2"/>
  <c r="I1508" i="2"/>
  <c r="I1532" i="2"/>
  <c r="H1550" i="2"/>
  <c r="H1551" i="2" s="1"/>
  <c r="I1475" i="2"/>
  <c r="I1550" i="2"/>
  <c r="H1544" i="2"/>
  <c r="H1545" i="2" s="1"/>
  <c r="H1526" i="2"/>
  <c r="H1527" i="2" s="1"/>
  <c r="H1490" i="2"/>
  <c r="H1491" i="2" s="1"/>
  <c r="J1502" i="2"/>
  <c r="I1538" i="2"/>
  <c r="I1520" i="2"/>
  <c r="H1508" i="2"/>
  <c r="H1509" i="2" s="1"/>
  <c r="I1514" i="2"/>
  <c r="I1496" i="2"/>
  <c r="H1502" i="2"/>
  <c r="H1503" i="2" s="1"/>
  <c r="H1496" i="2"/>
  <c r="H1497" i="2" s="1"/>
  <c r="I1490" i="2"/>
  <c r="I1211" i="2"/>
  <c r="I1346" i="2"/>
  <c r="I1094" i="2"/>
  <c r="I1310" i="2"/>
  <c r="I1364" i="2"/>
  <c r="I1391" i="2"/>
  <c r="I1328" i="2"/>
  <c r="J1457" i="2"/>
  <c r="G1478" i="2"/>
  <c r="I1457" i="2"/>
  <c r="I1130" i="2"/>
  <c r="I1247" i="2"/>
  <c r="J1566" i="2"/>
  <c r="J1568" i="2" s="1"/>
  <c r="J1560" i="2"/>
  <c r="J1562" i="2" s="1"/>
  <c r="J1536" i="2"/>
  <c r="J1538" i="2" s="1"/>
  <c r="J1518" i="2"/>
  <c r="J1520" i="2" s="1"/>
  <c r="J1512" i="2"/>
  <c r="J1514" i="2" s="1"/>
  <c r="I1358" i="2"/>
  <c r="H1457" i="2"/>
  <c r="H1458" i="2" s="1"/>
  <c r="J1488" i="2"/>
  <c r="J1490" i="2" s="1"/>
  <c r="I1055" i="2"/>
  <c r="I1199" i="2"/>
  <c r="I1148" i="2"/>
  <c r="J3524" i="1"/>
  <c r="I1463" i="2"/>
  <c r="H1475" i="2"/>
  <c r="H1476" i="2" s="1"/>
  <c r="H1463" i="2"/>
  <c r="H1464" i="2" s="1"/>
  <c r="J1475" i="2"/>
  <c r="J1467" i="2"/>
  <c r="J1469" i="2" s="1"/>
  <c r="H1469" i="2"/>
  <c r="H1470" i="2" s="1"/>
  <c r="J1463" i="2"/>
  <c r="H1451" i="2"/>
  <c r="H1452" i="2" s="1"/>
  <c r="J1445" i="2"/>
  <c r="H1445" i="2"/>
  <c r="H1446" i="2" s="1"/>
  <c r="J1451" i="2"/>
  <c r="J1437" i="2"/>
  <c r="J1439" i="2" s="1"/>
  <c r="H1439" i="2"/>
  <c r="H1440" i="2" s="1"/>
  <c r="H1433" i="2"/>
  <c r="H1434" i="2" s="1"/>
  <c r="J1433" i="2"/>
  <c r="I1013" i="2"/>
  <c r="I1061" i="2"/>
  <c r="H1397" i="2"/>
  <c r="H1398" i="2" s="1"/>
  <c r="H1427" i="2"/>
  <c r="H1428" i="2" s="1"/>
  <c r="J1427" i="2"/>
  <c r="J1419" i="2"/>
  <c r="J1421" i="2" s="1"/>
  <c r="H1421" i="2"/>
  <c r="H1422" i="2" s="1"/>
  <c r="I1403" i="2"/>
  <c r="J1413" i="2"/>
  <c r="J1415" i="2" s="1"/>
  <c r="H1415" i="2"/>
  <c r="H1416" i="2" s="1"/>
  <c r="J1397" i="2"/>
  <c r="H1409" i="2"/>
  <c r="H1410" i="2" s="1"/>
  <c r="J1391" i="2"/>
  <c r="J1409" i="2"/>
  <c r="H1403" i="2"/>
  <c r="H1404" i="2" s="1"/>
  <c r="J1403" i="2"/>
  <c r="H1391" i="2"/>
  <c r="H1392" i="2" s="1"/>
  <c r="H1067" i="2"/>
  <c r="H1068" i="2" s="1"/>
  <c r="H1199" i="2"/>
  <c r="H1200" i="2" s="1"/>
  <c r="J4436" i="1"/>
  <c r="J4512" i="1"/>
  <c r="K4252" i="1"/>
  <c r="J3452" i="1"/>
  <c r="J3752" i="1"/>
  <c r="J3600" i="1"/>
  <c r="K3796" i="1"/>
  <c r="G1379" i="2"/>
  <c r="J1374" i="2"/>
  <c r="J1376" i="2" s="1"/>
  <c r="H1376" i="2"/>
  <c r="H1377" i="2" s="1"/>
  <c r="J1368" i="2"/>
  <c r="J1370" i="2" s="1"/>
  <c r="H1370" i="2"/>
  <c r="H1371" i="2" s="1"/>
  <c r="H1364" i="2"/>
  <c r="H1365" i="2" s="1"/>
  <c r="J1364" i="2"/>
  <c r="H1352" i="2"/>
  <c r="H1353" i="2" s="1"/>
  <c r="J1356" i="2"/>
  <c r="J1358" i="2" s="1"/>
  <c r="H1358" i="2"/>
  <c r="H1359" i="2" s="1"/>
  <c r="J1352" i="2"/>
  <c r="H1346" i="2"/>
  <c r="H1347" i="2" s="1"/>
  <c r="J1346" i="2"/>
  <c r="H1340" i="2"/>
  <c r="H1341" i="2" s="1"/>
  <c r="J1340" i="2"/>
  <c r="J1332" i="2"/>
  <c r="J1334" i="2" s="1"/>
  <c r="H1334" i="2"/>
  <c r="H1335" i="2" s="1"/>
  <c r="H1328" i="2"/>
  <c r="H1329" i="2" s="1"/>
  <c r="J1328" i="2"/>
  <c r="J1322" i="2"/>
  <c r="H1322" i="2"/>
  <c r="H1323" i="2" s="1"/>
  <c r="H1310" i="2"/>
  <c r="H1311" i="2" s="1"/>
  <c r="J1310" i="2"/>
  <c r="H1316" i="2"/>
  <c r="H1317" i="2" s="1"/>
  <c r="J1316" i="2"/>
  <c r="J1304" i="2"/>
  <c r="I1259" i="2"/>
  <c r="H1304" i="2"/>
  <c r="H1305" i="2" s="1"/>
  <c r="I1292" i="2"/>
  <c r="H1298" i="2"/>
  <c r="H1299" i="2" s="1"/>
  <c r="J1298" i="2"/>
  <c r="J1290" i="2"/>
  <c r="J1292" i="2" s="1"/>
  <c r="H1292" i="2"/>
  <c r="H1293" i="2" s="1"/>
  <c r="I974" i="2"/>
  <c r="I1229" i="2"/>
  <c r="I944" i="2"/>
  <c r="I857" i="2"/>
  <c r="H1223" i="2"/>
  <c r="H1224" i="2" s="1"/>
  <c r="I956" i="2"/>
  <c r="G1181" i="2"/>
  <c r="I1037" i="2"/>
  <c r="J3258" i="1"/>
  <c r="K3260" i="1" s="1"/>
  <c r="J3262" i="1" s="1"/>
  <c r="H1277" i="2"/>
  <c r="H1278" i="2" s="1"/>
  <c r="J1277" i="2"/>
  <c r="H1271" i="2"/>
  <c r="H1272" i="2" s="1"/>
  <c r="J1271" i="2"/>
  <c r="I1265" i="2"/>
  <c r="H1253" i="2"/>
  <c r="H1254" i="2" s="1"/>
  <c r="G1280" i="2"/>
  <c r="H1265" i="2"/>
  <c r="H1266" i="2" s="1"/>
  <c r="H1259" i="2"/>
  <c r="H1260" i="2" s="1"/>
  <c r="J1265" i="2"/>
  <c r="J1259" i="2"/>
  <c r="J1247" i="2"/>
  <c r="H1247" i="2"/>
  <c r="H1248" i="2" s="1"/>
  <c r="J1253" i="2"/>
  <c r="I1241" i="2"/>
  <c r="H1241" i="2"/>
  <c r="H1242" i="2" s="1"/>
  <c r="J1241" i="2"/>
  <c r="H1193" i="2"/>
  <c r="H1194" i="2" s="1"/>
  <c r="H1235" i="2"/>
  <c r="H1236" i="2" s="1"/>
  <c r="J1235" i="2"/>
  <c r="J1191" i="2"/>
  <c r="J1193" i="2" s="1"/>
  <c r="J1223" i="2"/>
  <c r="H1229" i="2"/>
  <c r="H1230" i="2" s="1"/>
  <c r="J1229" i="2"/>
  <c r="H1217" i="2"/>
  <c r="H1218" i="2" s="1"/>
  <c r="J1217" i="2"/>
  <c r="H1205" i="2"/>
  <c r="H1206" i="2" s="1"/>
  <c r="J1205" i="2"/>
  <c r="H1211" i="2"/>
  <c r="H1212" i="2" s="1"/>
  <c r="J1211" i="2"/>
  <c r="J1199" i="2"/>
  <c r="I1118" i="2"/>
  <c r="H1178" i="2"/>
  <c r="H1179" i="2" s="1"/>
  <c r="J1172" i="2"/>
  <c r="H1172" i="2"/>
  <c r="H1173" i="2" s="1"/>
  <c r="J1178" i="2"/>
  <c r="H1166" i="2"/>
  <c r="H1167" i="2" s="1"/>
  <c r="J1166" i="2"/>
  <c r="J1158" i="2"/>
  <c r="J1160" i="2" s="1"/>
  <c r="H1160" i="2"/>
  <c r="H1161" i="2" s="1"/>
  <c r="H716" i="2"/>
  <c r="H717" i="2" s="1"/>
  <c r="H1154" i="2"/>
  <c r="H1155" i="2" s="1"/>
  <c r="J1154" i="2"/>
  <c r="H1148" i="2"/>
  <c r="H1149" i="2" s="1"/>
  <c r="J1148" i="2"/>
  <c r="H1142" i="2"/>
  <c r="H1143" i="2" s="1"/>
  <c r="J1142" i="2"/>
  <c r="H1136" i="2"/>
  <c r="H1137" i="2" s="1"/>
  <c r="H1106" i="2"/>
  <c r="H1107" i="2" s="1"/>
  <c r="J1136" i="2"/>
  <c r="J1106" i="2"/>
  <c r="H1130" i="2"/>
  <c r="H1131" i="2" s="1"/>
  <c r="J1130" i="2"/>
  <c r="H1124" i="2"/>
  <c r="H1125" i="2" s="1"/>
  <c r="J1124" i="2"/>
  <c r="I896" i="2"/>
  <c r="H1118" i="2"/>
  <c r="H1119" i="2" s="1"/>
  <c r="J1118" i="2"/>
  <c r="J1110" i="2"/>
  <c r="J1112" i="2" s="1"/>
  <c r="H1112" i="2"/>
  <c r="H1113" i="2" s="1"/>
  <c r="J1094" i="2"/>
  <c r="H1100" i="2"/>
  <c r="H1101" i="2" s="1"/>
  <c r="J1100" i="2"/>
  <c r="H1094" i="2"/>
  <c r="H1095" i="2" s="1"/>
  <c r="I821" i="2"/>
  <c r="H1079" i="2"/>
  <c r="H1080" i="2" s="1"/>
  <c r="J1079" i="2"/>
  <c r="G1082" i="2"/>
  <c r="J1073" i="2"/>
  <c r="J1067" i="2"/>
  <c r="H1073" i="2"/>
  <c r="H1074" i="2" s="1"/>
  <c r="H1061" i="2"/>
  <c r="H1062" i="2" s="1"/>
  <c r="H938" i="2"/>
  <c r="H939" i="2" s="1"/>
  <c r="J1061" i="2"/>
  <c r="J1055" i="2"/>
  <c r="I1043" i="2"/>
  <c r="H1043" i="2"/>
  <c r="H1044" i="2" s="1"/>
  <c r="J1043" i="2"/>
  <c r="H1049" i="2"/>
  <c r="H1050" i="2" s="1"/>
  <c r="J1049" i="2"/>
  <c r="H1037" i="2"/>
  <c r="H1038" i="2" s="1"/>
  <c r="I653" i="2"/>
  <c r="J1037" i="2"/>
  <c r="I506" i="2"/>
  <c r="H1031" i="2"/>
  <c r="H1032" i="2" s="1"/>
  <c r="J1031" i="2"/>
  <c r="J1019" i="2"/>
  <c r="J1025" i="2"/>
  <c r="H1025" i="2"/>
  <c r="H1026" i="2" s="1"/>
  <c r="J1013" i="2"/>
  <c r="H1019" i="2"/>
  <c r="H1020" i="2" s="1"/>
  <c r="H1013" i="2"/>
  <c r="H1014" i="2" s="1"/>
  <c r="H1001" i="2"/>
  <c r="H1002" i="2" s="1"/>
  <c r="H1007" i="2"/>
  <c r="H1008" i="2" s="1"/>
  <c r="I995" i="2"/>
  <c r="J1007" i="2"/>
  <c r="J1001" i="2"/>
  <c r="H995" i="2"/>
  <c r="H996" i="2" s="1"/>
  <c r="J995" i="2"/>
  <c r="I827" i="2"/>
  <c r="H944" i="2"/>
  <c r="H945" i="2" s="1"/>
  <c r="H230" i="2"/>
  <c r="H231" i="2" s="1"/>
  <c r="I890" i="2"/>
  <c r="H968" i="2"/>
  <c r="H969" i="2" s="1"/>
  <c r="H980" i="2"/>
  <c r="H981" i="2" s="1"/>
  <c r="G983" i="2"/>
  <c r="J980" i="2"/>
  <c r="H974" i="2"/>
  <c r="H975" i="2" s="1"/>
  <c r="J974" i="2"/>
  <c r="I968" i="2"/>
  <c r="J960" i="2"/>
  <c r="J962" i="2" s="1"/>
  <c r="H962" i="2"/>
  <c r="H963" i="2" s="1"/>
  <c r="H956" i="2"/>
  <c r="H957" i="2" s="1"/>
  <c r="J956" i="2"/>
  <c r="J944" i="2"/>
  <c r="J948" i="2"/>
  <c r="J950" i="2" s="1"/>
  <c r="H950" i="2"/>
  <c r="H951" i="2" s="1"/>
  <c r="J938" i="2"/>
  <c r="J932" i="2"/>
  <c r="J926" i="2"/>
  <c r="H932" i="2"/>
  <c r="H933" i="2" s="1"/>
  <c r="I908" i="2"/>
  <c r="H926" i="2"/>
  <c r="H927" i="2" s="1"/>
  <c r="J918" i="2"/>
  <c r="J920" i="2" s="1"/>
  <c r="H920" i="2"/>
  <c r="H921" i="2" s="1"/>
  <c r="J902" i="2"/>
  <c r="H908" i="2"/>
  <c r="H909" i="2" s="1"/>
  <c r="J908" i="2"/>
  <c r="H914" i="2"/>
  <c r="H915" i="2" s="1"/>
  <c r="J914" i="2"/>
  <c r="I902" i="2"/>
  <c r="H902" i="2"/>
  <c r="H903" i="2" s="1"/>
  <c r="H896" i="2"/>
  <c r="J896" i="2"/>
  <c r="I641" i="2"/>
  <c r="J2840" i="1"/>
  <c r="G884" i="2"/>
  <c r="J833" i="2"/>
  <c r="H881" i="2"/>
  <c r="H882" i="2" s="1"/>
  <c r="J881" i="2"/>
  <c r="H857" i="2"/>
  <c r="H858" i="2" s="1"/>
  <c r="J873" i="2"/>
  <c r="J875" i="2" s="1"/>
  <c r="H875" i="2"/>
  <c r="H876" i="2" s="1"/>
  <c r="J863" i="2"/>
  <c r="J867" i="2"/>
  <c r="J869" i="2" s="1"/>
  <c r="H869" i="2"/>
  <c r="H870" i="2" s="1"/>
  <c r="H863" i="2"/>
  <c r="H864" i="2" s="1"/>
  <c r="I851" i="2"/>
  <c r="J857" i="2"/>
  <c r="H839" i="2"/>
  <c r="H840" i="2" s="1"/>
  <c r="J851" i="2"/>
  <c r="H851" i="2"/>
  <c r="H852" i="2" s="1"/>
  <c r="J843" i="2"/>
  <c r="J845" i="2" s="1"/>
  <c r="H845" i="2"/>
  <c r="H846" i="2" s="1"/>
  <c r="H833" i="2"/>
  <c r="H834" i="2" s="1"/>
  <c r="J839" i="2"/>
  <c r="H827" i="2"/>
  <c r="H828" i="2" s="1"/>
  <c r="J827" i="2"/>
  <c r="H821" i="2"/>
  <c r="H822" i="2" s="1"/>
  <c r="J821" i="2"/>
  <c r="H815" i="2"/>
  <c r="H816" i="2" s="1"/>
  <c r="J815" i="2"/>
  <c r="I809" i="2"/>
  <c r="H809" i="2"/>
  <c r="H810" i="2" s="1"/>
  <c r="J809" i="2"/>
  <c r="J801" i="2"/>
  <c r="J803" i="2" s="1"/>
  <c r="H803" i="2"/>
  <c r="H804" i="2" s="1"/>
  <c r="J795" i="2"/>
  <c r="J797" i="2" s="1"/>
  <c r="H797" i="2"/>
  <c r="H443" i="2"/>
  <c r="H444" i="2" s="1"/>
  <c r="G785" i="2"/>
  <c r="I782" i="2"/>
  <c r="H782" i="2"/>
  <c r="H783" i="2" s="1"/>
  <c r="J782" i="2"/>
  <c r="J774" i="2"/>
  <c r="J776" i="2" s="1"/>
  <c r="H776" i="2"/>
  <c r="H777" i="2" s="1"/>
  <c r="J768" i="2"/>
  <c r="J770" i="2" s="1"/>
  <c r="H770" i="2"/>
  <c r="H771" i="2" s="1"/>
  <c r="I752" i="2"/>
  <c r="H764" i="2"/>
  <c r="H765" i="2" s="1"/>
  <c r="J764" i="2"/>
  <c r="I758" i="2"/>
  <c r="J758" i="2"/>
  <c r="H758" i="2"/>
  <c r="H759" i="2" s="1"/>
  <c r="I722" i="2"/>
  <c r="H752" i="2"/>
  <c r="H753" i="2" s="1"/>
  <c r="H740" i="2"/>
  <c r="H741" i="2" s="1"/>
  <c r="J752" i="2"/>
  <c r="J744" i="2"/>
  <c r="J746" i="2" s="1"/>
  <c r="H746" i="2"/>
  <c r="H747" i="2" s="1"/>
  <c r="H734" i="2"/>
  <c r="H735" i="2" s="1"/>
  <c r="J740" i="2"/>
  <c r="J734" i="2"/>
  <c r="J726" i="2"/>
  <c r="J728" i="2" s="1"/>
  <c r="H728" i="2"/>
  <c r="H729" i="2" s="1"/>
  <c r="H722" i="2"/>
  <c r="H723" i="2" s="1"/>
  <c r="J722" i="2"/>
  <c r="J716" i="2"/>
  <c r="H710" i="2"/>
  <c r="H711" i="2" s="1"/>
  <c r="J710" i="2"/>
  <c r="J702" i="2"/>
  <c r="J704" i="2" s="1"/>
  <c r="H704" i="2"/>
  <c r="H705" i="2" s="1"/>
  <c r="H599" i="2"/>
  <c r="H600" i="2" s="1"/>
  <c r="J696" i="2"/>
  <c r="J698" i="2" s="1"/>
  <c r="H698" i="2"/>
  <c r="H560" i="2"/>
  <c r="H561" i="2" s="1"/>
  <c r="H683" i="2"/>
  <c r="H684" i="2" s="1"/>
  <c r="J683" i="2"/>
  <c r="H653" i="2"/>
  <c r="H654" i="2" s="1"/>
  <c r="G686" i="2"/>
  <c r="H659" i="2"/>
  <c r="H660" i="2" s="1"/>
  <c r="H677" i="2"/>
  <c r="H678" i="2" s="1"/>
  <c r="J677" i="2"/>
  <c r="J669" i="2"/>
  <c r="J671" i="2" s="1"/>
  <c r="H671" i="2"/>
  <c r="H672" i="2" s="1"/>
  <c r="J665" i="2"/>
  <c r="H665" i="2"/>
  <c r="H666" i="2" s="1"/>
  <c r="J659" i="2"/>
  <c r="I512" i="2"/>
  <c r="J641" i="2"/>
  <c r="I542" i="2"/>
  <c r="H641" i="2"/>
  <c r="H642" i="2" s="1"/>
  <c r="J653" i="2"/>
  <c r="J635" i="2"/>
  <c r="J645" i="2"/>
  <c r="J647" i="2" s="1"/>
  <c r="H647" i="2"/>
  <c r="H648" i="2" s="1"/>
  <c r="H635" i="2"/>
  <c r="H636" i="2" s="1"/>
  <c r="H629" i="2"/>
  <c r="H630" i="2" s="1"/>
  <c r="J629" i="2"/>
  <c r="J621" i="2"/>
  <c r="J623" i="2" s="1"/>
  <c r="H623" i="2"/>
  <c r="H624" i="2" s="1"/>
  <c r="H617" i="2"/>
  <c r="H618" i="2" s="1"/>
  <c r="J599" i="2"/>
  <c r="I560" i="2"/>
  <c r="I566" i="2"/>
  <c r="J617" i="2"/>
  <c r="H611" i="2"/>
  <c r="H612" i="2" s="1"/>
  <c r="J611" i="2"/>
  <c r="J603" i="2"/>
  <c r="J605" i="2" s="1"/>
  <c r="H605" i="2"/>
  <c r="H606" i="2" s="1"/>
  <c r="H182" i="2"/>
  <c r="H183" i="2" s="1"/>
  <c r="I419" i="2"/>
  <c r="I479" i="2"/>
  <c r="J584" i="2"/>
  <c r="G587" i="2"/>
  <c r="H530" i="2"/>
  <c r="H531" i="2" s="1"/>
  <c r="H554" i="2"/>
  <c r="H555" i="2" s="1"/>
  <c r="H584" i="2"/>
  <c r="H585" i="2" s="1"/>
  <c r="H578" i="2"/>
  <c r="H579" i="2" s="1"/>
  <c r="J578" i="2"/>
  <c r="J570" i="2"/>
  <c r="J572" i="2" s="1"/>
  <c r="H572" i="2"/>
  <c r="H573" i="2" s="1"/>
  <c r="H566" i="2"/>
  <c r="H567" i="2" s="1"/>
  <c r="J566" i="2"/>
  <c r="J530" i="2"/>
  <c r="J560" i="2"/>
  <c r="J542" i="2"/>
  <c r="J554" i="2"/>
  <c r="J546" i="2"/>
  <c r="J548" i="2" s="1"/>
  <c r="H548" i="2"/>
  <c r="H549" i="2" s="1"/>
  <c r="H542" i="2"/>
  <c r="H543" i="2" s="1"/>
  <c r="H536" i="2"/>
  <c r="H537" i="2" s="1"/>
  <c r="J536" i="2"/>
  <c r="H518" i="2"/>
  <c r="H519" i="2" s="1"/>
  <c r="J518" i="2"/>
  <c r="J522" i="2"/>
  <c r="J524" i="2" s="1"/>
  <c r="H524" i="2"/>
  <c r="H525" i="2" s="1"/>
  <c r="J512" i="2"/>
  <c r="H512" i="2"/>
  <c r="H513" i="2" s="1"/>
  <c r="I413" i="2"/>
  <c r="H506" i="2"/>
  <c r="H507" i="2" s="1"/>
  <c r="J506" i="2"/>
  <c r="J498" i="2"/>
  <c r="J500" i="2" s="1"/>
  <c r="H500" i="2"/>
  <c r="H485" i="2"/>
  <c r="H486" i="2" s="1"/>
  <c r="J479" i="2"/>
  <c r="J431" i="2"/>
  <c r="H413" i="2"/>
  <c r="H414" i="2" s="1"/>
  <c r="G488" i="2"/>
  <c r="J485" i="2"/>
  <c r="H467" i="2"/>
  <c r="H468" i="2" s="1"/>
  <c r="H479" i="2"/>
  <c r="H480" i="2" s="1"/>
  <c r="J467" i="2"/>
  <c r="J471" i="2"/>
  <c r="J473" i="2" s="1"/>
  <c r="H473" i="2"/>
  <c r="H474" i="2" s="1"/>
  <c r="J461" i="2"/>
  <c r="I443" i="2"/>
  <c r="I461" i="2"/>
  <c r="H461" i="2"/>
  <c r="H462" i="2" s="1"/>
  <c r="J453" i="2"/>
  <c r="J455" i="2" s="1"/>
  <c r="H455" i="2"/>
  <c r="H456" i="2" s="1"/>
  <c r="J447" i="2"/>
  <c r="J449" i="2" s="1"/>
  <c r="H449" i="2"/>
  <c r="H450" i="2" s="1"/>
  <c r="J419" i="2"/>
  <c r="I437" i="2"/>
  <c r="J443" i="2"/>
  <c r="H419" i="2"/>
  <c r="H420" i="2" s="1"/>
  <c r="H437" i="2"/>
  <c r="H438" i="2" s="1"/>
  <c r="J437" i="2"/>
  <c r="H431" i="2"/>
  <c r="H432" i="2" s="1"/>
  <c r="J423" i="2"/>
  <c r="J425" i="2" s="1"/>
  <c r="H425" i="2"/>
  <c r="H426" i="2" s="1"/>
  <c r="H407" i="2"/>
  <c r="H408" i="2" s="1"/>
  <c r="J413" i="2"/>
  <c r="I407" i="2"/>
  <c r="J407" i="2"/>
  <c r="J399" i="2"/>
  <c r="J401" i="2" s="1"/>
  <c r="H401" i="2"/>
  <c r="I374" i="2"/>
  <c r="I350" i="2"/>
  <c r="I28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344" i="2"/>
  <c r="H345" i="2" s="1"/>
  <c r="J386" i="2"/>
  <c r="H386" i="2"/>
  <c r="H387" i="2" s="1"/>
  <c r="I386" i="2"/>
  <c r="H380" i="2"/>
  <c r="J380" i="2"/>
  <c r="H366" i="2"/>
  <c r="J365" i="2"/>
  <c r="J338" i="2"/>
  <c r="J344" i="2"/>
  <c r="H338" i="2"/>
  <c r="H339" i="2" s="1"/>
  <c r="J350" i="2"/>
  <c r="H350" i="2"/>
  <c r="H351" i="2" s="1"/>
  <c r="H254" i="2"/>
  <c r="I305" i="2"/>
  <c r="H269" i="2"/>
  <c r="H323" i="2"/>
  <c r="H324" i="2" s="1"/>
  <c r="J323" i="2"/>
  <c r="J315" i="2"/>
  <c r="J317" i="2" s="1"/>
  <c r="H317" i="2"/>
  <c r="H318" i="2" s="1"/>
  <c r="H311" i="2"/>
  <c r="H312" i="2" s="1"/>
  <c r="J311" i="2"/>
  <c r="H305" i="2"/>
  <c r="H306" i="2" s="1"/>
  <c r="J305" i="2"/>
  <c r="I299" i="2"/>
  <c r="H299" i="2"/>
  <c r="J299" i="2"/>
  <c r="J1628" i="1"/>
  <c r="H275" i="2"/>
  <c r="J275" i="2"/>
  <c r="H260" i="2"/>
  <c r="J258" i="2"/>
  <c r="J260" i="2" s="1"/>
  <c r="J267" i="2"/>
  <c r="J269" i="2" s="1"/>
  <c r="J252" i="2"/>
  <c r="J254" i="2" s="1"/>
  <c r="J236" i="2"/>
  <c r="I218" i="2"/>
  <c r="I230" i="2"/>
  <c r="I236" i="2"/>
  <c r="H236" i="2"/>
  <c r="H237" i="2" s="1"/>
  <c r="J230" i="2"/>
  <c r="J218" i="2"/>
  <c r="H224" i="2"/>
  <c r="H225" i="2" s="1"/>
  <c r="J224" i="2"/>
  <c r="H218" i="2"/>
  <c r="H219" i="2" s="1"/>
  <c r="J210" i="2"/>
  <c r="J212" i="2" s="1"/>
  <c r="H212" i="2"/>
  <c r="H18" i="2"/>
  <c r="J18" i="2" s="1"/>
  <c r="J20" i="2" s="1"/>
  <c r="I182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H176" i="2"/>
  <c r="H177" i="2" s="1"/>
  <c r="J186" i="2"/>
  <c r="J188" i="2" s="1"/>
  <c r="H188" i="2"/>
  <c r="H189" i="2" s="1"/>
  <c r="J176" i="2"/>
  <c r="J182" i="2"/>
  <c r="H170" i="2"/>
  <c r="J170" i="2"/>
  <c r="J2670" i="2"/>
  <c r="J2672" i="2" s="1"/>
  <c r="G20" i="2"/>
  <c r="J2769" i="2"/>
  <c r="J2771" i="2" s="1"/>
  <c r="I62" i="2"/>
  <c r="I55" i="2"/>
  <c r="I56" i="2" s="1"/>
  <c r="I122" i="2"/>
  <c r="I2375" i="2"/>
  <c r="H128" i="2"/>
  <c r="I128" i="2"/>
  <c r="J128" i="2"/>
  <c r="H790" i="2"/>
  <c r="J790" i="2" s="1"/>
  <c r="J791" i="2" s="1"/>
  <c r="I790" i="2"/>
  <c r="I791" i="2" s="1"/>
  <c r="I113" i="2"/>
  <c r="J113" i="2"/>
  <c r="H113" i="2"/>
  <c r="H114" i="2" s="1"/>
  <c r="J101" i="2"/>
  <c r="H107" i="2"/>
  <c r="H108" i="2" s="1"/>
  <c r="H101" i="2"/>
  <c r="H102" i="2" s="1"/>
  <c r="I107" i="2"/>
  <c r="J107" i="2"/>
  <c r="I26" i="2"/>
  <c r="G26" i="2"/>
  <c r="I80" i="2"/>
  <c r="H62" i="2"/>
  <c r="H63" i="2" s="1"/>
  <c r="H86" i="2"/>
  <c r="H87" i="2" s="1"/>
  <c r="H24" i="2"/>
  <c r="J24" i="2" s="1"/>
  <c r="J26" i="2" s="1"/>
  <c r="J62" i="2"/>
  <c r="J86" i="2"/>
  <c r="H74" i="2"/>
  <c r="H75" i="2" s="1"/>
  <c r="I68" i="2"/>
  <c r="H80" i="2"/>
  <c r="H81" i="2" s="1"/>
  <c r="J80" i="2"/>
  <c r="H68" i="2"/>
  <c r="H69" i="2" s="1"/>
  <c r="J74" i="2"/>
  <c r="J68" i="2"/>
  <c r="I47" i="2"/>
  <c r="H47" i="2"/>
  <c r="H48" i="2" s="1"/>
  <c r="J47" i="2"/>
  <c r="H41" i="2"/>
  <c r="J41" i="2"/>
  <c r="H55" i="2"/>
  <c r="J55" i="2" s="1"/>
  <c r="J56" i="2" s="1"/>
  <c r="H2673" i="2"/>
  <c r="H9" i="2"/>
  <c r="H11" i="2" s="1"/>
  <c r="G11" i="2"/>
  <c r="I11" i="2"/>
  <c r="I2474" i="2"/>
  <c r="H146" i="2"/>
  <c r="H3167" i="2"/>
  <c r="H293" i="2"/>
  <c r="I197" i="2"/>
  <c r="J3167" i="2"/>
  <c r="J293" i="2"/>
  <c r="J146" i="2"/>
  <c r="H1088" i="2"/>
  <c r="J2078" i="2"/>
  <c r="J1088" i="2"/>
  <c r="H2177" i="2"/>
  <c r="I1583" i="2"/>
  <c r="I1484" i="2"/>
  <c r="J2177" i="2"/>
  <c r="I244" i="2"/>
  <c r="I245" i="2" s="1"/>
  <c r="G245" i="2"/>
  <c r="G248" i="2" s="1"/>
  <c r="H244" i="2"/>
  <c r="H164" i="2"/>
  <c r="I20" i="2"/>
  <c r="J359" i="2"/>
  <c r="H1187" i="2"/>
  <c r="H1188" i="2" s="1"/>
  <c r="I593" i="2"/>
  <c r="H1286" i="2"/>
  <c r="H359" i="2"/>
  <c r="J1187" i="2"/>
  <c r="I494" i="2"/>
  <c r="J1286" i="2"/>
  <c r="J2869" i="2"/>
  <c r="J2870" i="2" s="1"/>
  <c r="H2870" i="2"/>
  <c r="J2373" i="2"/>
  <c r="J2375" i="2" s="1"/>
  <c r="H2375" i="2"/>
  <c r="J3264" i="2"/>
  <c r="J3266" i="2" s="1"/>
  <c r="H3266" i="2"/>
  <c r="H2969" i="2"/>
  <c r="J2571" i="2"/>
  <c r="J2573" i="2" s="1"/>
  <c r="H2573" i="2"/>
  <c r="J2969" i="2"/>
  <c r="J2472" i="2"/>
  <c r="J2474" i="2" s="1"/>
  <c r="H2474" i="2"/>
  <c r="H3068" i="2"/>
  <c r="I3266" i="2"/>
  <c r="J3068" i="2"/>
  <c r="J1879" i="2"/>
  <c r="J1880" i="2" s="1"/>
  <c r="H1880" i="2"/>
  <c r="J1681" i="2"/>
  <c r="J1682" i="2" s="1"/>
  <c r="H1682" i="2"/>
  <c r="I2276" i="2"/>
  <c r="H1979" i="2"/>
  <c r="J2274" i="2"/>
  <c r="J2276" i="2" s="1"/>
  <c r="H2276" i="2"/>
  <c r="I1385" i="2"/>
  <c r="J1979" i="2"/>
  <c r="H1583" i="2"/>
  <c r="J1581" i="2"/>
  <c r="J1583" i="2" s="1"/>
  <c r="H2078" i="2"/>
  <c r="J1780" i="2"/>
  <c r="J1781" i="2" s="1"/>
  <c r="H1781" i="2"/>
  <c r="H1484" i="2"/>
  <c r="J1482" i="2"/>
  <c r="J1484" i="2" s="1"/>
  <c r="H1385" i="2"/>
  <c r="J1383" i="2"/>
  <c r="J1385" i="2" s="1"/>
  <c r="H494" i="2"/>
  <c r="H495" i="2" s="1"/>
  <c r="J492" i="2"/>
  <c r="J494" i="2" s="1"/>
  <c r="H395" i="2"/>
  <c r="H396" i="2" s="1"/>
  <c r="J890" i="2"/>
  <c r="H890" i="2"/>
  <c r="H891" i="2" s="1"/>
  <c r="H593" i="2"/>
  <c r="H594" i="2" s="1"/>
  <c r="J591" i="2"/>
  <c r="J593" i="2" s="1"/>
  <c r="H989" i="2"/>
  <c r="H692" i="2"/>
  <c r="H693" i="2" s="1"/>
  <c r="J690" i="2"/>
  <c r="J692" i="2" s="1"/>
  <c r="J395" i="2"/>
  <c r="J989" i="2"/>
  <c r="J283" i="2"/>
  <c r="J284" i="2" s="1"/>
  <c r="H284" i="2"/>
  <c r="J195" i="2"/>
  <c r="J197" i="2" s="1"/>
  <c r="H197" i="2"/>
  <c r="J204" i="2"/>
  <c r="J206" i="2" s="1"/>
  <c r="H206" i="2"/>
  <c r="H332" i="2"/>
  <c r="I206" i="2"/>
  <c r="J373" i="2"/>
  <c r="J374" i="2" s="1"/>
  <c r="H374" i="2"/>
  <c r="H375" i="2" s="1"/>
  <c r="J332" i="2"/>
  <c r="J164" i="2"/>
  <c r="J121" i="2"/>
  <c r="J122" i="2" s="1"/>
  <c r="H122" i="2"/>
  <c r="H155" i="2"/>
  <c r="H137" i="2"/>
  <c r="J155" i="2"/>
  <c r="J137" i="2"/>
  <c r="H95" i="2"/>
  <c r="J95" i="2"/>
  <c r="J35" i="2"/>
  <c r="H35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J2768" i="1" s="1"/>
  <c r="K2770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360" i="2" l="1"/>
  <c r="J368" i="2" s="1"/>
  <c r="H368" i="2"/>
  <c r="H353" i="2"/>
  <c r="H294" i="2"/>
  <c r="H326" i="2"/>
  <c r="H285" i="2"/>
  <c r="J287" i="2" s="1"/>
  <c r="H287" i="2"/>
  <c r="H270" i="2"/>
  <c r="H278" i="2"/>
  <c r="H255" i="2"/>
  <c r="H263" i="2"/>
  <c r="H207" i="2"/>
  <c r="H239" i="2"/>
  <c r="H198" i="2"/>
  <c r="J200" i="2" s="1"/>
  <c r="H200" i="2"/>
  <c r="H165" i="2"/>
  <c r="H191" i="2"/>
  <c r="G2864" i="2"/>
  <c r="H156" i="2"/>
  <c r="J158" i="2" s="1"/>
  <c r="H158" i="2"/>
  <c r="H147" i="2"/>
  <c r="J149" i="2" s="1"/>
  <c r="H149" i="2"/>
  <c r="H138" i="2"/>
  <c r="J140" i="2" s="1"/>
  <c r="H140" i="2"/>
  <c r="H123" i="2"/>
  <c r="H131" i="2"/>
  <c r="H96" i="2"/>
  <c r="J116" i="2" s="1"/>
  <c r="H116" i="2"/>
  <c r="H36" i="2"/>
  <c r="H50" i="2"/>
  <c r="G29" i="2"/>
  <c r="H3267" i="2"/>
  <c r="J3359" i="2" s="1"/>
  <c r="H3359" i="2"/>
  <c r="H3168" i="2"/>
  <c r="J3260" i="2" s="1"/>
  <c r="H3260" i="2"/>
  <c r="H3069" i="2"/>
  <c r="J3161" i="2" s="1"/>
  <c r="H3161" i="2"/>
  <c r="H2970" i="2"/>
  <c r="J3062" i="2" s="1"/>
  <c r="H3062" i="2"/>
  <c r="K5278" i="1"/>
  <c r="H2871" i="2"/>
  <c r="J2963" i="2" s="1"/>
  <c r="H2963" i="2"/>
  <c r="J2864" i="2"/>
  <c r="H2864" i="2"/>
  <c r="J2765" i="2"/>
  <c r="H2765" i="2"/>
  <c r="H2574" i="2"/>
  <c r="J2666" i="2" s="1"/>
  <c r="H2666" i="2"/>
  <c r="H2475" i="2"/>
  <c r="J2567" i="2" s="1"/>
  <c r="H2567" i="2"/>
  <c r="H2376" i="2"/>
  <c r="J2468" i="2" s="1"/>
  <c r="H2468" i="2"/>
  <c r="K4632" i="1"/>
  <c r="H2277" i="2"/>
  <c r="J2369" i="2" s="1"/>
  <c r="H2369" i="2"/>
  <c r="K5126" i="1"/>
  <c r="K4666" i="1"/>
  <c r="J4668" i="1" s="1"/>
  <c r="K4784" i="1"/>
  <c r="K5164" i="1"/>
  <c r="H2178" i="2"/>
  <c r="J2270" i="2" s="1"/>
  <c r="H2270" i="2"/>
  <c r="H2079" i="2"/>
  <c r="J2171" i="2" s="1"/>
  <c r="H2171" i="2"/>
  <c r="H1980" i="2"/>
  <c r="J2072" i="2" s="1"/>
  <c r="H2072" i="2"/>
  <c r="H1881" i="2"/>
  <c r="J1973" i="2" s="1"/>
  <c r="H1973" i="2"/>
  <c r="H1782" i="2"/>
  <c r="J1874" i="2" s="1"/>
  <c r="H1874" i="2"/>
  <c r="H1775" i="2"/>
  <c r="H1683" i="2"/>
  <c r="J1775" i="2" s="1"/>
  <c r="H1584" i="2"/>
  <c r="J1676" i="2" s="1"/>
  <c r="H1676" i="2"/>
  <c r="H1485" i="2"/>
  <c r="J1577" i="2" s="1"/>
  <c r="H1577" i="2"/>
  <c r="J3528" i="1"/>
  <c r="H1386" i="2"/>
  <c r="J1478" i="2" s="1"/>
  <c r="H1478" i="2"/>
  <c r="K4366" i="1"/>
  <c r="K4518" i="1"/>
  <c r="K3602" i="1"/>
  <c r="K3606" i="1" s="1"/>
  <c r="K3754" i="1"/>
  <c r="K3758" i="1" s="1"/>
  <c r="H1287" i="2"/>
  <c r="J1379" i="2" s="1"/>
  <c r="H1379" i="2"/>
  <c r="H1280" i="2"/>
  <c r="J1280" i="2"/>
  <c r="J3110" i="1"/>
  <c r="H1089" i="2"/>
  <c r="J1181" i="2" s="1"/>
  <c r="H1181" i="2"/>
  <c r="H990" i="2"/>
  <c r="J1082" i="2" s="1"/>
  <c r="H1082" i="2"/>
  <c r="H897" i="2"/>
  <c r="J983" i="2" s="1"/>
  <c r="H983" i="2"/>
  <c r="H798" i="2"/>
  <c r="H699" i="2"/>
  <c r="J785" i="2" s="1"/>
  <c r="H785" i="2"/>
  <c r="J686" i="2"/>
  <c r="H686" i="2"/>
  <c r="H501" i="2"/>
  <c r="J587" i="2" s="1"/>
  <c r="H587" i="2"/>
  <c r="H402" i="2"/>
  <c r="J488" i="2" s="1"/>
  <c r="H488" i="2"/>
  <c r="J2730" i="1"/>
  <c r="K2846" i="1"/>
  <c r="J261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381" i="2"/>
  <c r="H333" i="2"/>
  <c r="J353" i="2" s="1"/>
  <c r="H300" i="2"/>
  <c r="H276" i="2"/>
  <c r="H261" i="2"/>
  <c r="H213" i="2"/>
  <c r="H20" i="2"/>
  <c r="K1326" i="1"/>
  <c r="J1590" i="1"/>
  <c r="K1858" i="1"/>
  <c r="J1476" i="1"/>
  <c r="K2044" i="1"/>
  <c r="J2046" i="1" s="1"/>
  <c r="K2048" i="1"/>
  <c r="K1250" i="1"/>
  <c r="H171" i="2"/>
  <c r="J9" i="2"/>
  <c r="J11" i="2" s="1"/>
  <c r="H791" i="2"/>
  <c r="H792" i="2" s="1"/>
  <c r="H56" i="2"/>
  <c r="H26" i="2"/>
  <c r="H27" i="2" s="1"/>
  <c r="H129" i="2"/>
  <c r="H42" i="2"/>
  <c r="H12" i="2"/>
  <c r="J244" i="2"/>
  <c r="J245" i="2" s="1"/>
  <c r="H245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326" i="2" l="1"/>
  <c r="J278" i="2"/>
  <c r="J263" i="2"/>
  <c r="H246" i="2"/>
  <c r="J248" i="2" s="1"/>
  <c r="H248" i="2"/>
  <c r="J239" i="2"/>
  <c r="J191" i="2"/>
  <c r="J131" i="2"/>
  <c r="H57" i="2"/>
  <c r="J89" i="2" s="1"/>
  <c r="H89" i="2"/>
  <c r="J50" i="2"/>
  <c r="H21" i="2"/>
  <c r="J29" i="2" s="1"/>
  <c r="H29" i="2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884" i="2"/>
  <c r="J884" i="2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1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B151" i="2" s="1"/>
  <c r="E838" i="1"/>
  <c r="E876" i="1" s="1"/>
  <c r="E952" i="1" l="1"/>
  <c r="E990" i="1" s="1"/>
  <c r="B160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41" i="2" l="1"/>
  <c r="E1484" i="1"/>
  <c r="E1408" i="1"/>
  <c r="E1446" i="1" s="1"/>
  <c r="I5" i="2"/>
  <c r="J28" i="1"/>
  <c r="K30" i="1" s="1"/>
  <c r="J5" i="2"/>
  <c r="H5" i="2"/>
  <c r="H14" i="2" s="1"/>
  <c r="B250" i="2" l="1"/>
  <c r="E1522" i="1"/>
  <c r="E1560" i="1" s="1"/>
  <c r="E1598" i="1"/>
  <c r="H6" i="2"/>
  <c r="J14" i="2" s="1"/>
  <c r="J32" i="1"/>
  <c r="K34" i="1"/>
  <c r="B265" i="2" l="1"/>
  <c r="E1712" i="1"/>
  <c r="E1636" i="1"/>
  <c r="E1674" i="1" s="1"/>
  <c r="B280" i="2" l="1"/>
  <c r="E1826" i="1"/>
  <c r="E1750" i="1"/>
  <c r="E1788" i="1" s="1"/>
  <c r="B289" i="2" l="1"/>
  <c r="E1864" i="1"/>
  <c r="E1902" i="1" s="1"/>
  <c r="E1940" i="1"/>
  <c r="B328" i="2" l="1"/>
  <c r="E1978" i="1"/>
  <c r="E2016" i="1" s="1"/>
  <c r="E2054" i="1"/>
  <c r="B355" i="2" l="1"/>
  <c r="E2092" i="1"/>
  <c r="E2130" i="1" s="1"/>
  <c r="E2168" i="1"/>
  <c r="E2206" i="1" l="1"/>
  <c r="E2244" i="1" s="1"/>
  <c r="B370" i="2"/>
  <c r="E2282" i="1"/>
  <c r="B391" i="2" l="1"/>
  <c r="E2396" i="1"/>
  <c r="E2320" i="1"/>
  <c r="E2358" i="1" s="1"/>
  <c r="E2434" i="1" l="1"/>
  <c r="E2472" i="1" s="1"/>
  <c r="B490" i="2"/>
  <c r="E2510" i="1"/>
  <c r="B589" i="2" l="1"/>
  <c r="E2548" i="1"/>
  <c r="E2586" i="1" s="1"/>
  <c r="E2624" i="1"/>
  <c r="B688" i="2" l="1"/>
  <c r="E2738" i="1"/>
  <c r="E2662" i="1"/>
  <c r="E2700" i="1" s="1"/>
  <c r="B787" i="2" l="1"/>
  <c r="E2776" i="1"/>
  <c r="E2814" i="1" s="1"/>
  <c r="E2852" i="1"/>
  <c r="B886" i="2" l="1"/>
  <c r="E2966" i="1"/>
  <c r="E2890" i="1"/>
  <c r="E2928" i="1" s="1"/>
  <c r="B985" i="2" l="1"/>
  <c r="E3004" i="1"/>
  <c r="E3042" i="1" s="1"/>
  <c r="E3080" i="1"/>
  <c r="B1084" i="2" l="1"/>
  <c r="E3118" i="1"/>
  <c r="E3156" i="1" s="1"/>
  <c r="E3194" i="1"/>
  <c r="B1183" i="2" l="1"/>
  <c r="E3308" i="1"/>
  <c r="E3232" i="1"/>
  <c r="E3270" i="1" s="1"/>
  <c r="E3346" i="1" l="1"/>
  <c r="E3384" i="1" s="1"/>
  <c r="B1282" i="2"/>
  <c r="E3422" i="1"/>
  <c r="E3536" i="1" l="1"/>
  <c r="B1381" i="2"/>
  <c r="E3460" i="1"/>
  <c r="E3498" i="1" s="1"/>
  <c r="E3650" i="1" l="1"/>
  <c r="B1480" i="2"/>
  <c r="E3574" i="1"/>
  <c r="E3612" i="1" s="1"/>
  <c r="B1579" i="2" l="1"/>
  <c r="E3764" i="1"/>
  <c r="E3688" i="1"/>
  <c r="E3726" i="1" s="1"/>
  <c r="E3802" i="1" l="1"/>
  <c r="E3840" i="1" s="1"/>
  <c r="B1678" i="2"/>
  <c r="E3878" i="1"/>
  <c r="B1777" i="2" l="1"/>
  <c r="E3916" i="1"/>
  <c r="E3954" i="1" s="1"/>
  <c r="E3992" i="1"/>
  <c r="B1876" i="2" l="1"/>
  <c r="E4030" i="1"/>
  <c r="E4068" i="1" s="1"/>
  <c r="E4106" i="1"/>
  <c r="B1975" i="2" l="1"/>
  <c r="E4144" i="1"/>
  <c r="E4182" i="1" s="1"/>
  <c r="E4220" i="1"/>
  <c r="B2074" i="2" l="1"/>
  <c r="E4334" i="1"/>
  <c r="E4258" i="1"/>
  <c r="E4296" i="1" s="1"/>
  <c r="B2173" i="2" l="1"/>
  <c r="E4372" i="1"/>
  <c r="E4410" i="1" s="1"/>
  <c r="E4448" i="1"/>
  <c r="E4486" i="1" l="1"/>
  <c r="E4524" i="1" s="1"/>
  <c r="B2272" i="2"/>
  <c r="E4562" i="1"/>
  <c r="E4600" i="1" l="1"/>
  <c r="E4638" i="1" s="1"/>
  <c r="B2371" i="2"/>
  <c r="E4676" i="1"/>
  <c r="B2470" i="2" l="1"/>
  <c r="E4790" i="1"/>
  <c r="E4714" i="1"/>
  <c r="E4752" i="1" s="1"/>
  <c r="B2569" i="2" l="1"/>
  <c r="E4828" i="1"/>
  <c r="E4866" i="1" s="1"/>
  <c r="E4904" i="1"/>
  <c r="B2668" i="2" l="1"/>
  <c r="E4942" i="1"/>
  <c r="E4980" i="1" s="1"/>
  <c r="E5018" i="1"/>
  <c r="B2767" i="2" l="1"/>
  <c r="E5132" i="1"/>
  <c r="E5056" i="1"/>
  <c r="E5094" i="1" s="1"/>
  <c r="B2866" i="2" l="1"/>
  <c r="E5170" i="1"/>
  <c r="E5208" i="1" s="1"/>
  <c r="E5246" i="1"/>
  <c r="E5360" i="1" l="1"/>
  <c r="B2965" i="2"/>
  <c r="E5284" i="1"/>
  <c r="E5322" i="1" s="1"/>
  <c r="B3064" i="2" l="1"/>
  <c r="E5398" i="1"/>
  <c r="E5436" i="1" s="1"/>
  <c r="E5474" i="1"/>
  <c r="B3163" i="2" l="1"/>
  <c r="E5588" i="1"/>
  <c r="E5512" i="1"/>
  <c r="E5550" i="1" s="1"/>
  <c r="E5626" i="1" l="1"/>
  <c r="E5664" i="1" s="1"/>
  <c r="B3262" i="2"/>
</calcChain>
</file>

<file path=xl/sharedStrings.xml><?xml version="1.0" encoding="utf-8"?>
<sst xmlns="http://schemas.openxmlformats.org/spreadsheetml/2006/main" count="7947" uniqueCount="146">
  <si>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</si>
  <si>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</si>
  <si>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</si>
  <si>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</si>
  <si>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</si>
  <si>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</si>
  <si>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</si>
  <si>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</si>
  <si>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</si>
  <si>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</si>
  <si>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</si>
  <si>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</si>
  <si>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</si>
  <si>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</si>
  <si>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</si>
  <si>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</si>
  <si>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</si>
  <si>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</si>
  <si>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</si>
  <si>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</si>
  <si>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</si>
  <si>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</si>
  <si>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</si>
  <si>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</si>
  <si>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</si>
  <si>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</si>
  <si>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</si>
  <si>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</si>
  <si>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</si>
  <si>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</si>
  <si>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4721</t>
  </si>
  <si>
    <t>CV SINAR CAHAYA NIRMALA</t>
  </si>
  <si>
    <t/>
  </si>
  <si>
    <t>BREBES</t>
  </si>
  <si>
    <t>LEM SUPER 3 GR KENKO SG-03A (isi 12 pc)</t>
  </si>
  <si>
    <t>STIP / PENGHAPUS KENKO ERB-20SQ HITAM</t>
  </si>
  <si>
    <t>LS</t>
  </si>
  <si>
    <t>BOX</t>
  </si>
  <si>
    <t>RISMA / YO</t>
  </si>
  <si>
    <t>G 4920</t>
  </si>
  <si>
    <t>GUNAWAN HARTONO KUSUMA</t>
  </si>
  <si>
    <t>( NIKI SAE )</t>
  </si>
  <si>
    <t>TULUNG AGUNG</t>
  </si>
  <si>
    <t>PC</t>
  </si>
  <si>
    <t>ISI CUTTER 18 MM JOYKO L-150 MH (BESAR)</t>
  </si>
  <si>
    <t>CRAYON / OIL PASTEL JOYKO OP-36S PP CASE SEA WORLD</t>
  </si>
  <si>
    <t>NOVI / YO</t>
  </si>
  <si>
    <t>CV PELITA JAYA</t>
  </si>
  <si>
    <t>(ANUGERAH SEJAHTERA)</t>
  </si>
  <si>
    <t>PURWOKERTO</t>
  </si>
  <si>
    <t>KO 4928</t>
  </si>
  <si>
    <t>LSN</t>
  </si>
  <si>
    <t>GEL PEN KENKO HI-TECH-H 0.28 MM HITAM</t>
  </si>
  <si>
    <t>GEL PEN KENKO KE-303 T-GEL TRIANGULAR</t>
  </si>
  <si>
    <t>GEL PEN JOYKO GP-265 Q-GEL</t>
  </si>
  <si>
    <t>NOVI / CONDRO</t>
  </si>
  <si>
    <t>CV  WISUDA</t>
  </si>
  <si>
    <t>KO 4861</t>
  </si>
  <si>
    <t>PCS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</si>
  <si>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</si>
  <si>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</si>
  <si>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</si>
  <si>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</si>
  <si>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</si>
  <si>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GRS</t>
  </si>
  <si>
    <t>BINDER CLIP JOYKO 260</t>
  </si>
  <si>
    <t>CONDRO</t>
  </si>
  <si>
    <t>SANTOSO BUDIONO</t>
  </si>
  <si>
    <t>(  ARMADA  )</t>
  </si>
  <si>
    <t>KO 4731</t>
  </si>
  <si>
    <t>PUNCH KENKO NO. 40</t>
  </si>
  <si>
    <t>STAPLER KENKO HD-50</t>
  </si>
  <si>
    <t>PAK</t>
  </si>
  <si>
    <t>KARTU STOCK KWARTO PUTIH</t>
  </si>
  <si>
    <t>RISMA / CONDRO</t>
  </si>
  <si>
    <t>CV DWI JAYA</t>
  </si>
  <si>
    <t>YOGYAKARTA</t>
  </si>
  <si>
    <t>KO 4923</t>
  </si>
  <si>
    <t>LEM CAIR 50 ML KENKO LG-50</t>
  </si>
  <si>
    <t>CRAYON / OIL PASTEL JOYKO OP-24S PP CASE SEA WORLD</t>
  </si>
  <si>
    <t>G 4866</t>
  </si>
  <si>
    <t>CRAYON / OIL PASTEL PUTAR TITI TI-CP-24T TWIST</t>
  </si>
  <si>
    <t>KO 4871</t>
  </si>
  <si>
    <t>STAPLER SDI 1102 NO.10 (HD-10)</t>
  </si>
  <si>
    <t>G 4944</t>
  </si>
  <si>
    <t>CORRECTION FLUID JOYKO JK-01</t>
  </si>
  <si>
    <t>CV GANESHA</t>
  </si>
  <si>
    <t>WONOSOBO</t>
  </si>
  <si>
    <t>KO 4949</t>
  </si>
  <si>
    <t>BINDER CLIP KENKO NO. 107</t>
  </si>
  <si>
    <t>BINDER CLIP KENKO NO. 155</t>
  </si>
  <si>
    <t>BINDER CLIP KENKO NO. 260</t>
  </si>
  <si>
    <t>LEM STICK KENKO 8 GR (KECIL) isi 30 pc</t>
  </si>
  <si>
    <t>LILY JULIAWATI</t>
  </si>
  <si>
    <t>(REJO AGUNG)</t>
  </si>
  <si>
    <t>JOMBANG</t>
  </si>
  <si>
    <t>G 4927</t>
  </si>
  <si>
    <t>CUTTER 18 MM KENKO L-500 (BESAR)</t>
  </si>
  <si>
    <t>CV LANCAR JAYA SENTOSA</t>
  </si>
  <si>
    <t>MALANG</t>
  </si>
  <si>
    <t>KO 4823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</si>
  <si>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</si>
  <si>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</si>
  <si>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</si>
  <si>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</si>
  <si>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SLOP</t>
  </si>
  <si>
    <t>LABEL HARGA JOYKO LB-P2LN (2 LINE PUTIH)</t>
  </si>
  <si>
    <t>HARNOYO</t>
  </si>
  <si>
    <t>(BENDAN)</t>
  </si>
  <si>
    <t>PEKALONGAN</t>
  </si>
  <si>
    <t>KO 4883</t>
  </si>
  <si>
    <t>HANDY TAPE DISPENSER KENKO TDB-2</t>
  </si>
  <si>
    <t>KO 4888</t>
  </si>
  <si>
    <t>STAPLER KENKO HD-10D</t>
  </si>
  <si>
    <t>KO 4892</t>
  </si>
  <si>
    <t>CORRECTION TAPE KENKO CT-902CL (12M x 5MM)</t>
  </si>
  <si>
    <t>G 4963</t>
  </si>
  <si>
    <t>GEL PEN KENKO KE-303 T-GEL TRIANGULAR HITAM</t>
  </si>
  <si>
    <t>KO 1295</t>
  </si>
  <si>
    <t>PENSIL WARNA JOYKO CP-12PB (PANJANG)</t>
  </si>
  <si>
    <t>STIP / PENGHAPUS JOYKO 526-B20 PUTIH</t>
  </si>
  <si>
    <t>STIP / PENGHAPUS JOYKO ER-30W PUTIH</t>
  </si>
  <si>
    <t>PENSIL JOYKO 2B P-88</t>
  </si>
  <si>
    <t>TAPE CUTTER JOYKO TD-103</t>
  </si>
  <si>
    <t>ISI STAPLER (STAPLES) GREATWALL GW-NO. 10 (KECIL)</t>
  </si>
  <si>
    <t>KO 4897</t>
  </si>
  <si>
    <t>CORRECTION FLUID KENKO KE-107M</t>
  </si>
  <si>
    <t>STAPLER KENKO HD-10S (MINI)</t>
  </si>
  <si>
    <t>ISI STAPLER (STAPLES) KENKO 1210 PREMIUM (23/10)</t>
  </si>
  <si>
    <t>KO 4899</t>
  </si>
  <si>
    <t>CORRECTION FLUID JOYKO CF-S209</t>
  </si>
  <si>
    <t>CORRECTION FLUID JOYKO CF-S210</t>
  </si>
  <si>
    <t>KO 4980</t>
  </si>
  <si>
    <t>BINDER CLIP KENKO NO. 111</t>
  </si>
  <si>
    <t>LEM STICK KENKO 15 GR (TANGGUNG) isi 20 pc</t>
  </si>
  <si>
    <t>KO 4817</t>
  </si>
  <si>
    <t>GUNTING JOYKO SC-838</t>
  </si>
  <si>
    <t>G 2359</t>
  </si>
  <si>
    <t>GEL PEN KENKO KE-16 DOT N DOT HITAM</t>
  </si>
  <si>
    <t>KO 2366</t>
  </si>
  <si>
    <t>CV UTAMA PUTRA</t>
  </si>
  <si>
    <t>G 4964</t>
  </si>
  <si>
    <t>GEL PEN KENKO KE-303 T-GEL TRIANGULAR BIRU</t>
  </si>
  <si>
    <t>KO 4993</t>
  </si>
  <si>
    <t>STAPLER SDI 1123</t>
  </si>
  <si>
    <t>CORRECTION FLUID KENKO KE-108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</si>
</sst>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9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19" fillId="0" borderId="0" xfId="2"/>
    <xf numFmtId="0" fontId="6" fillId="0" borderId="0" xfId="0" applyFont="1" applyFill="1" applyBorder="1" applyAlignment="1">
      <alignment vertic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700"/>
  <sheetViews>
    <sheetView tabSelected="1" topLeftCell="A2835" zoomScaleNormal="100" workbookViewId="0">
      <selection activeCell="D2854" sqref="D2854:E285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23070001</v>
      </c>
      <c r="G2" s="11" t="s">
        <v>2</v>
      </c>
      <c r="H2" s="356" t="s">
        <v>31</v>
      </c>
      <c r="I2" s="356"/>
      <c r="J2" s="356"/>
      <c r="K2" s="35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0" t="s">
        <v>3</v>
      </c>
      <c r="G3" s="17"/>
      <c r="H3" s="358"/>
      <c r="I3" s="358"/>
      <c r="J3" s="358"/>
      <c r="K3" s="359"/>
      <c r="L3" s="12"/>
    </row>
    <row r="4" spans="1:12" s="10" customFormat="1" ht="16.5" customHeight="1" x14ac:dyDescent="0.3">
      <c r="A4" s="5"/>
      <c r="B4" s="6" t="s">
        <v>4</v>
      </c>
      <c r="C4" s="7"/>
      <c r="D4" s="361">
        <v>45111</v>
      </c>
      <c r="E4" s="362"/>
      <c r="F4" s="360"/>
      <c r="G4" s="18"/>
      <c r="H4" s="363" t="s">
        <v>32</v>
      </c>
      <c r="I4" s="363"/>
      <c r="J4" s="363"/>
      <c r="K4" s="364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0"/>
      <c r="G5" s="18"/>
      <c r="H5" s="365" t="s">
        <v>33</v>
      </c>
      <c r="I5" s="365"/>
      <c r="J5" s="365"/>
      <c r="K5" s="366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67"/>
      <c r="I6" s="367"/>
      <c r="J6" s="367"/>
      <c r="K6" s="368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</v>
      </c>
      <c r="C10" s="46" t="s">
        <v>36</v>
      </c>
      <c r="D10" s="47"/>
      <c r="E10" s="110" t="s">
        <v>34</v>
      </c>
      <c r="F10" s="48"/>
      <c r="G10" s="49"/>
      <c r="H10" s="50">
        <v>21600</v>
      </c>
      <c r="I10" s="51">
        <v>0.1</v>
      </c>
      <c r="J10" s="51"/>
      <c r="K10" s="52">
        <f t="shared" ref="K10:K25" si="0">(B10*H10-((B10*H10)*I10))-((B10*H10-((B10*H10)*I10))*J10)</f>
        <v>38880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37</v>
      </c>
      <c r="D11" s="93"/>
      <c r="E11" s="111" t="s">
        <v>35</v>
      </c>
      <c r="F11" s="48"/>
      <c r="G11" s="49"/>
      <c r="H11" s="50">
        <v>30000</v>
      </c>
      <c r="I11" s="51">
        <v>0.1</v>
      </c>
      <c r="J11" s="51"/>
      <c r="K11" s="52">
        <f t="shared" si="0"/>
        <v>540000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3"/>
      <c r="K27" s="344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5">
        <f>SUM(K10:K25)</f>
        <v>578880</v>
      </c>
      <c r="K28" s="346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7"/>
      <c r="K29" s="347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4"/>
      <c r="K31" s="344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8">
        <f>((J28/1.11)+(K30/1.11))*11%</f>
        <v>57366.486486486487</v>
      </c>
      <c r="K32" s="349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4"/>
      <c r="K33" s="344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578880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50" t="s">
        <v>38</v>
      </c>
      <c r="K36" s="351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50"/>
      <c r="K37" s="351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23070001</v>
      </c>
      <c r="F40" s="123"/>
      <c r="G40" s="124" t="s">
        <v>2</v>
      </c>
      <c r="H40" s="352" t="str">
        <f>H2</f>
        <v>CV SINAR CAHAYA NIRMALA</v>
      </c>
      <c r="I40" s="352"/>
      <c r="J40" s="352"/>
      <c r="K40" s="353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8" t="s">
        <v>3</v>
      </c>
      <c r="G41" s="130"/>
      <c r="H41" s="354"/>
      <c r="I41" s="354"/>
      <c r="J41" s="354"/>
      <c r="K41" s="355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9">
        <f>D4</f>
        <v>45111</v>
      </c>
      <c r="E42" s="330"/>
      <c r="F42" s="328"/>
      <c r="G42" s="131"/>
      <c r="H42" s="331" t="str">
        <f>H4</f>
        <v/>
      </c>
      <c r="I42" s="331"/>
      <c r="J42" s="331"/>
      <c r="K42" s="332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8"/>
      <c r="G43" s="131"/>
      <c r="H43" s="333" t="str">
        <f>H5</f>
        <v>BREBES</v>
      </c>
      <c r="I43" s="333"/>
      <c r="J43" s="333"/>
      <c r="K43" s="33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4721</v>
      </c>
      <c r="E44" s="122"/>
      <c r="F44" s="133"/>
      <c r="G44" s="134"/>
      <c r="H44" s="335"/>
      <c r="I44" s="335"/>
      <c r="J44" s="335"/>
      <c r="K44" s="33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</v>
      </c>
      <c r="C48" s="287" t="str">
        <f t="shared" si="1"/>
        <v>LS</v>
      </c>
      <c r="D48" s="288">
        <f t="shared" si="1"/>
        <v>0</v>
      </c>
      <c r="E48" s="289" t="str">
        <f t="shared" si="1"/>
        <v>LEM SUPER 3 GR KENKO SG-03A (isi 12 pc)</v>
      </c>
      <c r="F48" s="158"/>
      <c r="G48" s="159"/>
      <c r="H48" s="160">
        <f t="shared" ref="H48:J63" si="2">H10</f>
        <v>21600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38880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BOX</v>
      </c>
      <c r="D49" s="288">
        <f t="shared" si="1"/>
        <v>0</v>
      </c>
      <c r="E49" s="289" t="str">
        <f t="shared" si="1"/>
        <v>STIP / PENGHAPUS KENKO ERB-20SQ HITAM</v>
      </c>
      <c r="F49" s="158"/>
      <c r="G49" s="159"/>
      <c r="H49" s="160">
        <f t="shared" si="2"/>
        <v>30000</v>
      </c>
      <c r="I49" s="161">
        <f t="shared" si="2"/>
        <v>0.1</v>
      </c>
      <c r="J49" s="161">
        <f t="shared" si="2"/>
        <v>0</v>
      </c>
      <c r="K49" s="162">
        <f t="shared" si="3"/>
        <v>540000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7"/>
      <c r="K65" s="311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8">
        <f>SUM(K48:K63)</f>
        <v>578880</v>
      </c>
      <c r="K66" s="339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0"/>
      <c r="K67" s="340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1"/>
      <c r="K69" s="311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1">
        <f>((J66/1.11)+(K68/1.11))*11%</f>
        <v>57366.486486486487</v>
      </c>
      <c r="K70" s="342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1"/>
      <c r="K71" s="311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578880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12" t="str">
        <f>J36</f>
        <v>RISMA / YO</v>
      </c>
      <c r="K74" s="313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12">
        <f>J37</f>
        <v>0</v>
      </c>
      <c r="K75" s="313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23070001</v>
      </c>
      <c r="F78" s="200"/>
      <c r="G78" s="201" t="s">
        <v>2</v>
      </c>
      <c r="H78" s="314" t="str">
        <f>H40</f>
        <v>CV SINAR CAHAYA NIRMALA</v>
      </c>
      <c r="I78" s="314"/>
      <c r="J78" s="314"/>
      <c r="K78" s="315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8" t="s">
        <v>3</v>
      </c>
      <c r="G79" s="207"/>
      <c r="H79" s="316"/>
      <c r="I79" s="316"/>
      <c r="J79" s="316"/>
      <c r="K79" s="317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9">
        <f>D42</f>
        <v>45111</v>
      </c>
      <c r="E80" s="320"/>
      <c r="F80" s="318"/>
      <c r="G80" s="208"/>
      <c r="H80" s="321" t="str">
        <f>H42</f>
        <v/>
      </c>
      <c r="I80" s="321"/>
      <c r="J80" s="321"/>
      <c r="K80" s="322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8"/>
      <c r="G81" s="208"/>
      <c r="H81" s="323" t="str">
        <f>H43</f>
        <v>BREBES</v>
      </c>
      <c r="I81" s="323"/>
      <c r="J81" s="323"/>
      <c r="K81" s="324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4721</v>
      </c>
      <c r="E82" s="199"/>
      <c r="F82" s="210"/>
      <c r="G82" s="211"/>
      <c r="H82" s="325"/>
      <c r="I82" s="325"/>
      <c r="J82" s="325"/>
      <c r="K82" s="326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</v>
      </c>
      <c r="C86" s="292" t="str">
        <f t="shared" si="4"/>
        <v>LS</v>
      </c>
      <c r="D86" s="293">
        <f t="shared" si="4"/>
        <v>0</v>
      </c>
      <c r="E86" s="294" t="str">
        <f t="shared" si="4"/>
        <v>LEM SUPER 3 GR KENKO SG-03A (isi 12 pc)</v>
      </c>
      <c r="F86" s="235"/>
      <c r="G86" s="236"/>
      <c r="H86" s="237">
        <f t="shared" ref="H86:J101" si="5">H48</f>
        <v>21600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38880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BOX</v>
      </c>
      <c r="D87" s="293">
        <f t="shared" si="4"/>
        <v>0</v>
      </c>
      <c r="E87" s="294" t="str">
        <f t="shared" si="4"/>
        <v>STIP / PENGHAPUS KENKO ERB-20SQ HITAM</v>
      </c>
      <c r="F87" s="235"/>
      <c r="G87" s="236"/>
      <c r="H87" s="237">
        <f t="shared" si="5"/>
        <v>30000</v>
      </c>
      <c r="I87" s="238">
        <f t="shared" si="5"/>
        <v>0.1</v>
      </c>
      <c r="J87" s="238">
        <f t="shared" si="5"/>
        <v>0</v>
      </c>
      <c r="K87" s="239">
        <f t="shared" si="6"/>
        <v>540000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7"/>
      <c r="K103" s="306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3">
        <f>SUM(K86:K101)</f>
        <v>578880</v>
      </c>
      <c r="K104" s="304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5"/>
      <c r="K105" s="305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6"/>
      <c r="K107" s="306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7">
        <f>((J104/1.11)+(K106/1.11))*11%</f>
        <v>57366.486486486487</v>
      </c>
      <c r="K108" s="30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6"/>
      <c r="K109" s="306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578880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09" t="str">
        <f>J74</f>
        <v>RISMA / YO</v>
      </c>
      <c r="K112" s="31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09">
        <f>J75</f>
        <v>0</v>
      </c>
      <c r="K113" s="31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23070002</v>
      </c>
      <c r="G116" s="11" t="s">
        <v>2</v>
      </c>
      <c r="H116" s="356" t="s">
        <v>40</v>
      </c>
      <c r="I116" s="356"/>
      <c r="J116" s="356"/>
      <c r="K116" s="35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0" t="s">
        <v>3</v>
      </c>
      <c r="G117" s="17"/>
      <c r="H117" s="358"/>
      <c r="I117" s="358"/>
      <c r="J117" s="358"/>
      <c r="K117" s="35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1">
        <v>45112</v>
      </c>
      <c r="E118" s="362"/>
      <c r="F118" s="360"/>
      <c r="G118" s="18"/>
      <c r="H118" s="363" t="s">
        <v>41</v>
      </c>
      <c r="I118" s="363"/>
      <c r="J118" s="363"/>
      <c r="K118" s="364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0"/>
      <c r="G119" s="18"/>
      <c r="H119" s="365" t="s">
        <v>42</v>
      </c>
      <c r="I119" s="365"/>
      <c r="J119" s="365"/>
      <c r="K119" s="366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67"/>
      <c r="I120" s="367"/>
      <c r="J120" s="367"/>
      <c r="K120" s="368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80</v>
      </c>
      <c r="C124" s="46" t="s">
        <v>36</v>
      </c>
      <c r="D124" s="93">
        <v>2</v>
      </c>
      <c r="E124" s="110" t="s">
        <v>44</v>
      </c>
      <c r="F124" s="48"/>
      <c r="G124" s="49"/>
      <c r="H124" s="50">
        <v>49200</v>
      </c>
      <c r="I124" s="51">
        <v>0.125</v>
      </c>
      <c r="J124" s="51"/>
      <c r="K124" s="52">
        <f t="shared" ref="K124:K139" si="7">(B124*H124-((B124*H124)*I124))-((B124*H124-((B124*H124)*I124))*J124)</f>
        <v>3444000</v>
      </c>
      <c r="L124" s="36"/>
    </row>
    <row r="125" spans="1:12" s="10" customFormat="1" ht="14.1" customHeight="1" x14ac:dyDescent="0.25">
      <c r="A125" s="45">
        <v>2</v>
      </c>
      <c r="B125" s="46">
        <v>180</v>
      </c>
      <c r="C125" s="46" t="s">
        <v>43</v>
      </c>
      <c r="D125" s="93">
        <v>5</v>
      </c>
      <c r="E125" s="110" t="s">
        <v>45</v>
      </c>
      <c r="F125" s="48"/>
      <c r="G125" s="49"/>
      <c r="H125" s="50">
        <v>41500</v>
      </c>
      <c r="I125" s="51">
        <v>0.125</v>
      </c>
      <c r="J125" s="51"/>
      <c r="K125" s="52">
        <f t="shared" si="7"/>
        <v>6536250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3"/>
      <c r="K141" s="344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5">
        <f>SUM(K124:K139)</f>
        <v>9980250</v>
      </c>
      <c r="K142" s="346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7"/>
      <c r="K143" s="347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4"/>
      <c r="K145" s="344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8">
        <f>((J142/1.11)+(K144/1.11))*11%</f>
        <v>989033.78378378379</v>
      </c>
      <c r="K146" s="349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4"/>
      <c r="K147" s="344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9980250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50" t="s">
        <v>46</v>
      </c>
      <c r="K150" s="351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50"/>
      <c r="K151" s="351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23070002</v>
      </c>
      <c r="F154" s="123"/>
      <c r="G154" s="124" t="s">
        <v>2</v>
      </c>
      <c r="H154" s="352" t="str">
        <f>H116</f>
        <v>GUNAWAN HARTONO KUSUMA</v>
      </c>
      <c r="I154" s="352"/>
      <c r="J154" s="352"/>
      <c r="K154" s="353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8" t="s">
        <v>3</v>
      </c>
      <c r="G155" s="130"/>
      <c r="H155" s="354"/>
      <c r="I155" s="354"/>
      <c r="J155" s="354"/>
      <c r="K155" s="355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9">
        <f>D118</f>
        <v>45112</v>
      </c>
      <c r="E156" s="330"/>
      <c r="F156" s="328"/>
      <c r="G156" s="131"/>
      <c r="H156" s="331" t="str">
        <f>H118</f>
        <v>( NIKI SAE )</v>
      </c>
      <c r="I156" s="331"/>
      <c r="J156" s="331"/>
      <c r="K156" s="332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8"/>
      <c r="G157" s="131"/>
      <c r="H157" s="333" t="str">
        <f>H119</f>
        <v>TULUNG AGUNG</v>
      </c>
      <c r="I157" s="333"/>
      <c r="J157" s="333"/>
      <c r="K157" s="33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4920</v>
      </c>
      <c r="E158" s="122"/>
      <c r="F158" s="133"/>
      <c r="G158" s="134"/>
      <c r="H158" s="335"/>
      <c r="I158" s="335"/>
      <c r="J158" s="335"/>
      <c r="K158" s="33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80</v>
      </c>
      <c r="C162" s="287" t="str">
        <f t="shared" si="8"/>
        <v>LS</v>
      </c>
      <c r="D162" s="288">
        <f t="shared" si="8"/>
        <v>2</v>
      </c>
      <c r="E162" s="289" t="str">
        <f t="shared" si="8"/>
        <v>ISI CUTTER 18 MM JOYKO L-150 MH (BESAR)</v>
      </c>
      <c r="F162" s="158"/>
      <c r="G162" s="159"/>
      <c r="H162" s="160">
        <f t="shared" ref="H162:J162" si="9">H124</f>
        <v>49200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3444000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180</v>
      </c>
      <c r="C163" s="287" t="str">
        <f t="shared" si="11"/>
        <v>PC</v>
      </c>
      <c r="D163" s="288">
        <f t="shared" si="11"/>
        <v>5</v>
      </c>
      <c r="E163" s="289" t="str">
        <f t="shared" si="11"/>
        <v>CRAYON / OIL PASTEL JOYKO OP-36S PP CASE SEA WORLD</v>
      </c>
      <c r="F163" s="158"/>
      <c r="G163" s="159"/>
      <c r="H163" s="160">
        <f t="shared" ref="H163:J163" si="12">H125</f>
        <v>41500</v>
      </c>
      <c r="I163" s="161">
        <f t="shared" si="12"/>
        <v>0.125</v>
      </c>
      <c r="J163" s="161">
        <f t="shared" si="12"/>
        <v>0</v>
      </c>
      <c r="K163" s="162">
        <f t="shared" si="10"/>
        <v>6536250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7"/>
      <c r="K179" s="311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8">
        <f>SUM(K162:K177)</f>
        <v>9980250</v>
      </c>
      <c r="K180" s="339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0"/>
      <c r="K181" s="340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1"/>
      <c r="K183" s="311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1">
        <f>((J180/1.11)+(K182/1.11))*11%</f>
        <v>989033.78378378379</v>
      </c>
      <c r="K184" s="342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1"/>
      <c r="K185" s="311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9980250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12" t="str">
        <f>J150</f>
        <v>NOVI / YO</v>
      </c>
      <c r="K188" s="313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12">
        <f>J151</f>
        <v>0</v>
      </c>
      <c r="K189" s="313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23070002</v>
      </c>
      <c r="F192" s="200"/>
      <c r="G192" s="201" t="s">
        <v>2</v>
      </c>
      <c r="H192" s="314" t="str">
        <f>H154</f>
        <v>GUNAWAN HARTONO KUSUMA</v>
      </c>
      <c r="I192" s="314"/>
      <c r="J192" s="314"/>
      <c r="K192" s="315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8" t="s">
        <v>3</v>
      </c>
      <c r="G193" s="207"/>
      <c r="H193" s="316"/>
      <c r="I193" s="316"/>
      <c r="J193" s="316"/>
      <c r="K193" s="317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9">
        <f>D156</f>
        <v>45112</v>
      </c>
      <c r="E194" s="320"/>
      <c r="F194" s="318"/>
      <c r="G194" s="208"/>
      <c r="H194" s="321" t="str">
        <f>H156</f>
        <v>( NIKI SAE )</v>
      </c>
      <c r="I194" s="321"/>
      <c r="J194" s="321"/>
      <c r="K194" s="322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8"/>
      <c r="G195" s="208"/>
      <c r="H195" s="323" t="str">
        <f>H157</f>
        <v>TULUNG AGUNG</v>
      </c>
      <c r="I195" s="323"/>
      <c r="J195" s="323"/>
      <c r="K195" s="324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4920</v>
      </c>
      <c r="E196" s="199"/>
      <c r="F196" s="210"/>
      <c r="G196" s="211"/>
      <c r="H196" s="325"/>
      <c r="I196" s="325"/>
      <c r="J196" s="325"/>
      <c r="K196" s="326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80</v>
      </c>
      <c r="C200" s="292" t="str">
        <f t="shared" si="41"/>
        <v>LS</v>
      </c>
      <c r="D200" s="293">
        <f t="shared" si="41"/>
        <v>2</v>
      </c>
      <c r="E200" s="294" t="str">
        <f t="shared" si="41"/>
        <v>ISI CUTTER 18 MM JOYKO L-150 MH (BESAR)</v>
      </c>
      <c r="F200" s="235"/>
      <c r="G200" s="236"/>
      <c r="H200" s="237">
        <f t="shared" ref="H200:J200" si="42">H162</f>
        <v>49200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3444000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180</v>
      </c>
      <c r="C201" s="292" t="str">
        <f t="shared" si="44"/>
        <v>PC</v>
      </c>
      <c r="D201" s="293">
        <f t="shared" si="44"/>
        <v>5</v>
      </c>
      <c r="E201" s="294" t="str">
        <f t="shared" si="44"/>
        <v>CRAYON / OIL PASTEL JOYKO OP-36S PP CASE SEA WORLD</v>
      </c>
      <c r="F201" s="235"/>
      <c r="G201" s="236"/>
      <c r="H201" s="237">
        <f t="shared" ref="H201:J201" si="45">H163</f>
        <v>41500</v>
      </c>
      <c r="I201" s="238">
        <f t="shared" si="45"/>
        <v>0.125</v>
      </c>
      <c r="J201" s="238">
        <f t="shared" si="45"/>
        <v>0</v>
      </c>
      <c r="K201" s="239">
        <f t="shared" si="43"/>
        <v>6536250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7"/>
      <c r="K217" s="306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3">
        <f>SUM(K200:K215)</f>
        <v>9980250</v>
      </c>
      <c r="K218" s="304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5"/>
      <c r="K219" s="305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6"/>
      <c r="K221" s="306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7">
        <f>((J218/1.11)+(K220/1.11))*11%</f>
        <v>989033.78378378379</v>
      </c>
      <c r="K222" s="30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6"/>
      <c r="K223" s="306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9980250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09" t="str">
        <f>J188</f>
        <v>NOVI / YO</v>
      </c>
      <c r="K226" s="31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09">
        <f>J189</f>
        <v>0</v>
      </c>
      <c r="K227" s="31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23070003</v>
      </c>
      <c r="G230" s="11" t="s">
        <v>2</v>
      </c>
      <c r="H230" s="356" t="s">
        <v>47</v>
      </c>
      <c r="I230" s="356"/>
      <c r="J230" s="356"/>
      <c r="K230" s="357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0" t="s">
        <v>3</v>
      </c>
      <c r="G231" s="17"/>
      <c r="H231" s="358"/>
      <c r="I231" s="358"/>
      <c r="J231" s="358"/>
      <c r="K231" s="359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1">
        <v>45113</v>
      </c>
      <c r="E232" s="362"/>
      <c r="F232" s="360"/>
      <c r="G232" s="18"/>
      <c r="H232" s="363" t="s">
        <v>48</v>
      </c>
      <c r="I232" s="363"/>
      <c r="J232" s="363"/>
      <c r="K232" s="364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0"/>
      <c r="G233" s="18"/>
      <c r="H233" s="365" t="s">
        <v>49</v>
      </c>
      <c r="I233" s="365"/>
      <c r="J233" s="365"/>
      <c r="K233" s="366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50</v>
      </c>
      <c r="E234" s="9"/>
      <c r="F234" s="21"/>
      <c r="G234" s="22"/>
      <c r="H234" s="367"/>
      <c r="I234" s="367"/>
      <c r="J234" s="367"/>
      <c r="K234" s="368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720</v>
      </c>
      <c r="C238" s="46" t="s">
        <v>51</v>
      </c>
      <c r="D238" s="93">
        <v>5</v>
      </c>
      <c r="E238" s="110" t="s">
        <v>52</v>
      </c>
      <c r="F238" s="48"/>
      <c r="G238" s="49"/>
      <c r="H238" s="50">
        <v>39000</v>
      </c>
      <c r="I238" s="51">
        <v>0.13500000000000001</v>
      </c>
      <c r="J238" s="51"/>
      <c r="K238" s="52">
        <f t="shared" ref="K238:K253" si="74">(B238*H238-((B238*H238)*I238))-((B238*H238-((B238*H238)*I238))*J238)</f>
        <v>24289200</v>
      </c>
      <c r="L238" s="36"/>
    </row>
    <row r="239" spans="1:12" s="10" customFormat="1" ht="14.1" customHeight="1" x14ac:dyDescent="0.25">
      <c r="A239" s="45">
        <v>2</v>
      </c>
      <c r="B239" s="46">
        <v>864</v>
      </c>
      <c r="C239" s="46" t="s">
        <v>51</v>
      </c>
      <c r="D239" s="93">
        <v>6</v>
      </c>
      <c r="E239" s="110" t="s">
        <v>53</v>
      </c>
      <c r="F239" s="48"/>
      <c r="G239" s="49"/>
      <c r="H239" s="50">
        <v>21600</v>
      </c>
      <c r="I239" s="51">
        <v>0.13500000000000001</v>
      </c>
      <c r="J239" s="51"/>
      <c r="K239" s="52">
        <f t="shared" si="74"/>
        <v>16142976</v>
      </c>
      <c r="L239" s="36"/>
    </row>
    <row r="240" spans="1:12" s="10" customFormat="1" ht="14.1" customHeight="1" x14ac:dyDescent="0.25">
      <c r="A240" s="45">
        <v>3</v>
      </c>
      <c r="B240" s="46">
        <v>144</v>
      </c>
      <c r="C240" s="46" t="s">
        <v>51</v>
      </c>
      <c r="D240" s="93">
        <v>1</v>
      </c>
      <c r="E240" s="110" t="s">
        <v>54</v>
      </c>
      <c r="F240" s="48"/>
      <c r="G240" s="49"/>
      <c r="H240" s="50">
        <v>28200</v>
      </c>
      <c r="I240" s="51">
        <v>0.13500000000000001</v>
      </c>
      <c r="J240" s="51"/>
      <c r="K240" s="52">
        <f t="shared" si="74"/>
        <v>3512592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3"/>
      <c r="K255" s="344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5">
        <f>SUM(K238:K253)</f>
        <v>43944768</v>
      </c>
      <c r="K256" s="346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7"/>
      <c r="K257" s="347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4"/>
      <c r="K259" s="344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8">
        <f>((J256/1.11)+(K258/1.11))*11%</f>
        <v>4354886.9189189188</v>
      </c>
      <c r="K260" s="349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4"/>
      <c r="K261" s="344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43944768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50" t="s">
        <v>55</v>
      </c>
      <c r="K264" s="351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50"/>
      <c r="K265" s="351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23070003</v>
      </c>
      <c r="F268" s="123"/>
      <c r="G268" s="124" t="s">
        <v>2</v>
      </c>
      <c r="H268" s="352" t="str">
        <f>H230</f>
        <v>CV PELITA JAYA</v>
      </c>
      <c r="I268" s="352"/>
      <c r="J268" s="352"/>
      <c r="K268" s="353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8" t="s">
        <v>3</v>
      </c>
      <c r="G269" s="130"/>
      <c r="H269" s="354"/>
      <c r="I269" s="354"/>
      <c r="J269" s="354"/>
      <c r="K269" s="355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9">
        <f>D232</f>
        <v>45113</v>
      </c>
      <c r="E270" s="330"/>
      <c r="F270" s="328"/>
      <c r="G270" s="131"/>
      <c r="H270" s="331" t="str">
        <f>H232</f>
        <v>(ANUGERAH SEJAHTERA)</v>
      </c>
      <c r="I270" s="331"/>
      <c r="J270" s="331"/>
      <c r="K270" s="332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8"/>
      <c r="G271" s="131"/>
      <c r="H271" s="333" t="str">
        <f>H233</f>
        <v>PURWOKERTO</v>
      </c>
      <c r="I271" s="333"/>
      <c r="J271" s="333"/>
      <c r="K271" s="33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4928</v>
      </c>
      <c r="E272" s="122"/>
      <c r="F272" s="133"/>
      <c r="G272" s="134"/>
      <c r="H272" s="335"/>
      <c r="I272" s="335"/>
      <c r="J272" s="335"/>
      <c r="K272" s="33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720</v>
      </c>
      <c r="C276" s="287" t="str">
        <f t="shared" si="75"/>
        <v>LSN</v>
      </c>
      <c r="D276" s="288">
        <f t="shared" si="75"/>
        <v>5</v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24289200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864</v>
      </c>
      <c r="C277" s="287" t="str">
        <f t="shared" si="78"/>
        <v>LSN</v>
      </c>
      <c r="D277" s="288">
        <f t="shared" si="78"/>
        <v>6</v>
      </c>
      <c r="E277" s="289" t="str">
        <f t="shared" si="78"/>
        <v>GEL PEN KENKO KE-303 T-GEL TRIANGULAR</v>
      </c>
      <c r="F277" s="158"/>
      <c r="G277" s="159"/>
      <c r="H277" s="160">
        <f t="shared" ref="H277:J277" si="79">H239</f>
        <v>21600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16142976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144</v>
      </c>
      <c r="C278" s="287" t="str">
        <f t="shared" si="80"/>
        <v>LSN</v>
      </c>
      <c r="D278" s="288">
        <f t="shared" si="80"/>
        <v>1</v>
      </c>
      <c r="E278" s="289" t="str">
        <f t="shared" si="80"/>
        <v>GEL PEN JOYKO GP-265 Q-GEL</v>
      </c>
      <c r="F278" s="158"/>
      <c r="G278" s="159"/>
      <c r="H278" s="160">
        <f t="shared" ref="H278:J278" si="81">H240</f>
        <v>28200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3512592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7"/>
      <c r="K293" s="311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8">
        <f>SUM(K276:K291)</f>
        <v>43944768</v>
      </c>
      <c r="K294" s="339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0"/>
      <c r="K295" s="340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1"/>
      <c r="K297" s="311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1">
        <f>((J294/1.11)+(K296/1.11))*11%</f>
        <v>4354886.9189189188</v>
      </c>
      <c r="K298" s="342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1"/>
      <c r="K299" s="311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43944768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12" t="str">
        <f>J264</f>
        <v>NOVI / CONDRO</v>
      </c>
      <c r="K302" s="313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12">
        <f>J265</f>
        <v>0</v>
      </c>
      <c r="K303" s="313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23070003</v>
      </c>
      <c r="F306" s="200"/>
      <c r="G306" s="201" t="s">
        <v>2</v>
      </c>
      <c r="H306" s="314" t="str">
        <f>H268</f>
        <v>CV PELITA JAYA</v>
      </c>
      <c r="I306" s="314"/>
      <c r="J306" s="314"/>
      <c r="K306" s="315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8" t="s">
        <v>3</v>
      </c>
      <c r="G307" s="207"/>
      <c r="H307" s="316"/>
      <c r="I307" s="316"/>
      <c r="J307" s="316"/>
      <c r="K307" s="317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9">
        <f>D270</f>
        <v>45113</v>
      </c>
      <c r="E308" s="320"/>
      <c r="F308" s="318"/>
      <c r="G308" s="208"/>
      <c r="H308" s="321" t="str">
        <f>H270</f>
        <v>(ANUGERAH SEJAHTERA)</v>
      </c>
      <c r="I308" s="321"/>
      <c r="J308" s="321"/>
      <c r="K308" s="322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8"/>
      <c r="G309" s="208"/>
      <c r="H309" s="323" t="str">
        <f>H271</f>
        <v>PURWOKERTO</v>
      </c>
      <c r="I309" s="323"/>
      <c r="J309" s="323"/>
      <c r="K309" s="324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4928</v>
      </c>
      <c r="E310" s="199"/>
      <c r="F310" s="210"/>
      <c r="G310" s="211"/>
      <c r="H310" s="325"/>
      <c r="I310" s="325"/>
      <c r="J310" s="325"/>
      <c r="K310" s="326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720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24289200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864</v>
      </c>
      <c r="C315" s="292" t="str">
        <f t="shared" si="111"/>
        <v>LSN</v>
      </c>
      <c r="D315" s="293">
        <f t="shared" si="111"/>
        <v>6</v>
      </c>
      <c r="E315" s="294" t="str">
        <f t="shared" si="111"/>
        <v>GEL PEN KENKO KE-303 T-GEL TRIANGULAR</v>
      </c>
      <c r="F315" s="235"/>
      <c r="G315" s="236"/>
      <c r="H315" s="237">
        <f t="shared" ref="H315:J315" si="112">H277</f>
        <v>21600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16142976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144</v>
      </c>
      <c r="C316" s="292" t="str">
        <f t="shared" si="113"/>
        <v>LSN</v>
      </c>
      <c r="D316" s="293">
        <f t="shared" si="113"/>
        <v>1</v>
      </c>
      <c r="E316" s="294" t="str">
        <f t="shared" si="113"/>
        <v>GEL PEN JOYKO GP-265 Q-GEL</v>
      </c>
      <c r="F316" s="235"/>
      <c r="G316" s="236"/>
      <c r="H316" s="237">
        <f t="shared" ref="H316:J316" si="114">H278</f>
        <v>28200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3512592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7"/>
      <c r="K331" s="306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3">
        <f>SUM(K314:K329)</f>
        <v>43944768</v>
      </c>
      <c r="K332" s="304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5"/>
      <c r="K333" s="305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6"/>
      <c r="K335" s="306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7">
        <f>((J332/1.11)+(K334/1.11))*11%</f>
        <v>4354886.9189189188</v>
      </c>
      <c r="K336" s="30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6"/>
      <c r="K337" s="306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43944768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09" t="str">
        <f>J302</f>
        <v>NOVI / CONDRO</v>
      </c>
      <c r="K340" s="31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09">
        <f>J303</f>
        <v>0</v>
      </c>
      <c r="K341" s="31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23070004</v>
      </c>
      <c r="G344" s="11" t="s">
        <v>2</v>
      </c>
      <c r="H344" s="356" t="s">
        <v>56</v>
      </c>
      <c r="I344" s="356"/>
      <c r="J344" s="356"/>
      <c r="K344" s="357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0" t="s">
        <v>3</v>
      </c>
      <c r="G345" s="17"/>
      <c r="H345" s="358"/>
      <c r="I345" s="358"/>
      <c r="J345" s="358"/>
      <c r="K345" s="359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1">
        <v>45113</v>
      </c>
      <c r="E346" s="362"/>
      <c r="F346" s="360"/>
      <c r="G346" s="18"/>
      <c r="H346" s="363" t="s">
        <v>32</v>
      </c>
      <c r="I346" s="363"/>
      <c r="J346" s="363"/>
      <c r="K346" s="364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0"/>
      <c r="G347" s="18"/>
      <c r="H347" s="365" t="s">
        <v>49</v>
      </c>
      <c r="I347" s="365"/>
      <c r="J347" s="365"/>
      <c r="K347" s="366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57</v>
      </c>
      <c r="E348" s="9"/>
      <c r="F348" s="21"/>
      <c r="G348" s="22"/>
      <c r="H348" s="367"/>
      <c r="I348" s="367"/>
      <c r="J348" s="367"/>
      <c r="K348" s="368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58</v>
      </c>
      <c r="D352" s="93">
        <v>1</v>
      </c>
      <c r="E352" s="110" t="s">
        <v>59</v>
      </c>
      <c r="F352" s="48"/>
      <c r="G352" s="49"/>
      <c r="H352" s="50">
        <v>2050</v>
      </c>
      <c r="I352" s="51">
        <v>0.1</v>
      </c>
      <c r="J352" s="51"/>
      <c r="K352" s="52">
        <f t="shared" ref="K352:K367" si="141">(B352*H352-((B352*H352)*I352))-((B352*H352-((B352*H352)*I352))*J352)</f>
        <v>1845000</v>
      </c>
      <c r="L352" s="36"/>
    </row>
    <row r="353" spans="1:12" s="10" customFormat="1" ht="14.1" customHeight="1" x14ac:dyDescent="0.25">
      <c r="A353" s="45">
        <v>2</v>
      </c>
      <c r="B353" s="46">
        <v>5</v>
      </c>
      <c r="C353" s="46" t="s">
        <v>51</v>
      </c>
      <c r="D353" s="93" t="s">
        <v>32</v>
      </c>
      <c r="E353" s="110" t="s">
        <v>60</v>
      </c>
      <c r="F353" s="48"/>
      <c r="G353" s="49"/>
      <c r="H353" s="50">
        <v>62400</v>
      </c>
      <c r="I353" s="51">
        <v>0.1</v>
      </c>
      <c r="J353" s="51"/>
      <c r="K353" s="52">
        <f t="shared" si="141"/>
        <v>280800</v>
      </c>
      <c r="L353" s="36"/>
    </row>
    <row r="354" spans="1:12" s="10" customFormat="1" ht="14.1" customHeight="1" x14ac:dyDescent="0.25">
      <c r="A354" s="45">
        <v>3</v>
      </c>
      <c r="B354" s="46">
        <v>30</v>
      </c>
      <c r="C354" s="46" t="s">
        <v>58</v>
      </c>
      <c r="D354" s="93" t="s">
        <v>32</v>
      </c>
      <c r="E354" s="110" t="s">
        <v>61</v>
      </c>
      <c r="F354" s="48"/>
      <c r="G354" s="49"/>
      <c r="H354" s="50">
        <v>3700</v>
      </c>
      <c r="I354" s="51">
        <v>0.1</v>
      </c>
      <c r="J354" s="51"/>
      <c r="K354" s="52">
        <f t="shared" si="141"/>
        <v>99900</v>
      </c>
      <c r="L354" s="36"/>
    </row>
    <row r="355" spans="1:12" s="10" customFormat="1" ht="14.1" customHeight="1" x14ac:dyDescent="0.25">
      <c r="A355" s="45">
        <v>4</v>
      </c>
      <c r="B355" s="46">
        <v>50</v>
      </c>
      <c r="C355" s="46" t="s">
        <v>58</v>
      </c>
      <c r="D355" s="93" t="s">
        <v>32</v>
      </c>
      <c r="E355" s="110" t="s">
        <v>62</v>
      </c>
      <c r="F355" s="48"/>
      <c r="G355" s="49"/>
      <c r="H355" s="50">
        <v>3700</v>
      </c>
      <c r="I355" s="51">
        <v>0.1</v>
      </c>
      <c r="J355" s="51"/>
      <c r="K355" s="52">
        <f t="shared" si="141"/>
        <v>166500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51</v>
      </c>
      <c r="D356" s="93" t="s">
        <v>32</v>
      </c>
      <c r="E356" s="110" t="s">
        <v>63</v>
      </c>
      <c r="F356" s="48"/>
      <c r="G356" s="49"/>
      <c r="H356" s="50">
        <v>64800</v>
      </c>
      <c r="I356" s="51">
        <v>0.1</v>
      </c>
      <c r="J356" s="51"/>
      <c r="K356" s="52">
        <f t="shared" si="141"/>
        <v>583200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64</v>
      </c>
      <c r="D357" s="93">
        <v>1</v>
      </c>
      <c r="E357" s="110" t="s">
        <v>65</v>
      </c>
      <c r="F357" s="48"/>
      <c r="G357" s="49"/>
      <c r="H357" s="50">
        <v>177000</v>
      </c>
      <c r="I357" s="51">
        <v>0.1</v>
      </c>
      <c r="J357" s="51"/>
      <c r="K357" s="52">
        <f t="shared" si="141"/>
        <v>796500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3"/>
      <c r="K369" s="344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5">
        <f>SUM(K352:K367)</f>
        <v>3771900</v>
      </c>
      <c r="K370" s="346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7"/>
      <c r="K371" s="347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4"/>
      <c r="K373" s="344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8">
        <f>((J370/1.11)+(K372/1.11))*11%</f>
        <v>373791.89189189189</v>
      </c>
      <c r="K374" s="349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4"/>
      <c r="K375" s="344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3771900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50" t="s">
        <v>55</v>
      </c>
      <c r="K378" s="351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50" t="s">
        <v>66</v>
      </c>
      <c r="K379" s="351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23070004</v>
      </c>
      <c r="F382" s="123"/>
      <c r="G382" s="124" t="s">
        <v>2</v>
      </c>
      <c r="H382" s="352" t="str">
        <f>H344</f>
        <v>CV  WISUDA</v>
      </c>
      <c r="I382" s="352"/>
      <c r="J382" s="352"/>
      <c r="K382" s="353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8" t="s">
        <v>3</v>
      </c>
      <c r="G383" s="130"/>
      <c r="H383" s="354"/>
      <c r="I383" s="354"/>
      <c r="J383" s="354"/>
      <c r="K383" s="355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9">
        <f>D346</f>
        <v>45113</v>
      </c>
      <c r="E384" s="330"/>
      <c r="F384" s="328"/>
      <c r="G384" s="131"/>
      <c r="H384" s="331" t="str">
        <f>H346</f>
        <v/>
      </c>
      <c r="I384" s="331"/>
      <c r="J384" s="331"/>
      <c r="K384" s="332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8"/>
      <c r="G385" s="131"/>
      <c r="H385" s="333" t="str">
        <f>H347</f>
        <v>PURWOKERTO</v>
      </c>
      <c r="I385" s="333"/>
      <c r="J385" s="333"/>
      <c r="K385" s="33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4861</v>
      </c>
      <c r="E386" s="122"/>
      <c r="F386" s="133"/>
      <c r="G386" s="134"/>
      <c r="H386" s="335"/>
      <c r="I386" s="335"/>
      <c r="J386" s="335"/>
      <c r="K386" s="33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1845000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5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CORRECTION TAPE KENKO CT-905 (12M x 5MM)</v>
      </c>
      <c r="F391" s="158"/>
      <c r="G391" s="159"/>
      <c r="H391" s="160">
        <f t="shared" ref="H391:J391" si="146">H353</f>
        <v>62400</v>
      </c>
      <c r="I391" s="161">
        <f t="shared" si="146"/>
        <v>0.1</v>
      </c>
      <c r="J391" s="161">
        <f t="shared" si="146"/>
        <v>0</v>
      </c>
      <c r="K391" s="162">
        <f t="shared" si="144"/>
        <v>280800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30</v>
      </c>
      <c r="C392" s="287" t="str">
        <f t="shared" si="147"/>
        <v>PCS</v>
      </c>
      <c r="D392" s="288" t="str">
        <f t="shared" si="147"/>
        <v/>
      </c>
      <c r="E392" s="289" t="str">
        <f t="shared" si="147"/>
        <v>HIGHLIGHTER / STABILLO JOYKO HL-3 BIRU</v>
      </c>
      <c r="F392" s="158"/>
      <c r="G392" s="159"/>
      <c r="H392" s="160">
        <f t="shared" ref="H392:J392" si="148">H354</f>
        <v>3700</v>
      </c>
      <c r="I392" s="161">
        <f t="shared" si="148"/>
        <v>0.1</v>
      </c>
      <c r="J392" s="161">
        <f t="shared" si="148"/>
        <v>0</v>
      </c>
      <c r="K392" s="162">
        <f t="shared" si="144"/>
        <v>99900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50</v>
      </c>
      <c r="C393" s="287" t="str">
        <f t="shared" si="149"/>
        <v>PCS</v>
      </c>
      <c r="D393" s="288" t="str">
        <f t="shared" si="149"/>
        <v/>
      </c>
      <c r="E393" s="289" t="str">
        <f t="shared" si="149"/>
        <v>HIGHLIGHTER / STABILLO JOYKO HL-1 KUNING</v>
      </c>
      <c r="F393" s="158"/>
      <c r="G393" s="159"/>
      <c r="H393" s="160">
        <f t="shared" ref="H393:J393" si="150">H355</f>
        <v>3700</v>
      </c>
      <c r="I393" s="161">
        <f t="shared" si="150"/>
        <v>0.1</v>
      </c>
      <c r="J393" s="161">
        <f t="shared" si="150"/>
        <v>0</v>
      </c>
      <c r="K393" s="162">
        <f t="shared" si="144"/>
        <v>166500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10</v>
      </c>
      <c r="C394" s="287" t="str">
        <f t="shared" si="151"/>
        <v>LSN</v>
      </c>
      <c r="D394" s="288" t="str">
        <f t="shared" si="151"/>
        <v/>
      </c>
      <c r="E394" s="289" t="str">
        <f t="shared" si="151"/>
        <v>ISI CUTTER 18 MM KENKO L-150 (BESAR)</v>
      </c>
      <c r="F394" s="158"/>
      <c r="G394" s="159"/>
      <c r="H394" s="160">
        <f t="shared" ref="H394:J394" si="152">H356</f>
        <v>64800</v>
      </c>
      <c r="I394" s="161">
        <f t="shared" si="152"/>
        <v>0.1</v>
      </c>
      <c r="J394" s="161">
        <f t="shared" si="152"/>
        <v>0</v>
      </c>
      <c r="K394" s="162">
        <f t="shared" si="144"/>
        <v>583200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5</v>
      </c>
      <c r="C395" s="287" t="str">
        <f t="shared" si="153"/>
        <v>GRS</v>
      </c>
      <c r="D395" s="288">
        <f t="shared" si="153"/>
        <v>1</v>
      </c>
      <c r="E395" s="289" t="str">
        <f t="shared" si="153"/>
        <v>BINDER CLIP JOYKO 260</v>
      </c>
      <c r="F395" s="158"/>
      <c r="G395" s="159"/>
      <c r="H395" s="160">
        <f t="shared" ref="H395:J395" si="154">H357</f>
        <v>177000</v>
      </c>
      <c r="I395" s="161">
        <f t="shared" si="154"/>
        <v>0.1</v>
      </c>
      <c r="J395" s="161">
        <f t="shared" si="154"/>
        <v>0</v>
      </c>
      <c r="K395" s="162">
        <f t="shared" si="144"/>
        <v>796500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7"/>
      <c r="K407" s="311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8">
        <f>SUM(K390:K405)</f>
        <v>3771900</v>
      </c>
      <c r="K408" s="339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0"/>
      <c r="K409" s="340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1"/>
      <c r="K411" s="311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1">
        <f>((J408/1.11)+(K410/1.11))*11%</f>
        <v>373791.89189189189</v>
      </c>
      <c r="K412" s="342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1"/>
      <c r="K413" s="311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3771900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12" t="str">
        <f>J378</f>
        <v>NOVI / CONDRO</v>
      </c>
      <c r="K416" s="313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12" t="str">
        <f>J379</f>
        <v>CONDRO</v>
      </c>
      <c r="K417" s="313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23070004</v>
      </c>
      <c r="F420" s="200"/>
      <c r="G420" s="201" t="s">
        <v>2</v>
      </c>
      <c r="H420" s="314" t="str">
        <f>H382</f>
        <v>CV  WISUDA</v>
      </c>
      <c r="I420" s="314"/>
      <c r="J420" s="314"/>
      <c r="K420" s="315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8" t="s">
        <v>3</v>
      </c>
      <c r="G421" s="207"/>
      <c r="H421" s="316"/>
      <c r="I421" s="316"/>
      <c r="J421" s="316"/>
      <c r="K421" s="317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9">
        <f>D384</f>
        <v>45113</v>
      </c>
      <c r="E422" s="320"/>
      <c r="F422" s="318"/>
      <c r="G422" s="208"/>
      <c r="H422" s="321" t="str">
        <f>H384</f>
        <v/>
      </c>
      <c r="I422" s="321"/>
      <c r="J422" s="321"/>
      <c r="K422" s="322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8"/>
      <c r="G423" s="208"/>
      <c r="H423" s="323" t="str">
        <f>H385</f>
        <v>PURWOKERTO</v>
      </c>
      <c r="I423" s="323"/>
      <c r="J423" s="323"/>
      <c r="K423" s="324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4861</v>
      </c>
      <c r="E424" s="199"/>
      <c r="F424" s="210"/>
      <c r="G424" s="211"/>
      <c r="H424" s="325"/>
      <c r="I424" s="325"/>
      <c r="J424" s="325"/>
      <c r="K424" s="326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1845000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5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CORRECTION TAPE KENKO CT-905 (12M x 5MM)</v>
      </c>
      <c r="F429" s="235"/>
      <c r="G429" s="236"/>
      <c r="H429" s="237">
        <f t="shared" ref="H429:J429" si="179">H391</f>
        <v>62400</v>
      </c>
      <c r="I429" s="238">
        <f t="shared" si="179"/>
        <v>0.1</v>
      </c>
      <c r="J429" s="238">
        <f t="shared" si="179"/>
        <v>0</v>
      </c>
      <c r="K429" s="239">
        <f t="shared" si="177"/>
        <v>280800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30</v>
      </c>
      <c r="C430" s="292" t="str">
        <f t="shared" si="180"/>
        <v>PCS</v>
      </c>
      <c r="D430" s="293" t="str">
        <f t="shared" si="180"/>
        <v/>
      </c>
      <c r="E430" s="294" t="str">
        <f t="shared" si="180"/>
        <v>HIGHLIGHTER / STABILLO JOYKO HL-3 BIRU</v>
      </c>
      <c r="F430" s="235"/>
      <c r="G430" s="236"/>
      <c r="H430" s="237">
        <f t="shared" ref="H430:J430" si="181">H392</f>
        <v>3700</v>
      </c>
      <c r="I430" s="238">
        <f t="shared" si="181"/>
        <v>0.1</v>
      </c>
      <c r="J430" s="238">
        <f t="shared" si="181"/>
        <v>0</v>
      </c>
      <c r="K430" s="239">
        <f t="shared" si="177"/>
        <v>99900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50</v>
      </c>
      <c r="C431" s="292" t="str">
        <f t="shared" si="182"/>
        <v>PCS</v>
      </c>
      <c r="D431" s="293" t="str">
        <f t="shared" si="182"/>
        <v/>
      </c>
      <c r="E431" s="294" t="str">
        <f t="shared" si="182"/>
        <v>HIGHLIGHTER / STABILLO JOYKO HL-1 KUNING</v>
      </c>
      <c r="F431" s="235"/>
      <c r="G431" s="236"/>
      <c r="H431" s="237">
        <f t="shared" ref="H431:J431" si="183">H393</f>
        <v>3700</v>
      </c>
      <c r="I431" s="238">
        <f t="shared" si="183"/>
        <v>0.1</v>
      </c>
      <c r="J431" s="238">
        <f t="shared" si="183"/>
        <v>0</v>
      </c>
      <c r="K431" s="239">
        <f t="shared" si="177"/>
        <v>166500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10</v>
      </c>
      <c r="C432" s="292" t="str">
        <f t="shared" si="184"/>
        <v>LSN</v>
      </c>
      <c r="D432" s="293" t="str">
        <f t="shared" si="184"/>
        <v/>
      </c>
      <c r="E432" s="294" t="str">
        <f t="shared" si="184"/>
        <v>ISI CUTTER 18 MM KENKO L-150 (BESAR)</v>
      </c>
      <c r="F432" s="235"/>
      <c r="G432" s="236"/>
      <c r="H432" s="237">
        <f t="shared" ref="H432:J432" si="185">H394</f>
        <v>64800</v>
      </c>
      <c r="I432" s="238">
        <f t="shared" si="185"/>
        <v>0.1</v>
      </c>
      <c r="J432" s="238">
        <f t="shared" si="185"/>
        <v>0</v>
      </c>
      <c r="K432" s="239">
        <f t="shared" si="177"/>
        <v>583200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5</v>
      </c>
      <c r="C433" s="292" t="str">
        <f t="shared" si="186"/>
        <v>GRS</v>
      </c>
      <c r="D433" s="293">
        <f t="shared" si="186"/>
        <v>1</v>
      </c>
      <c r="E433" s="294" t="str">
        <f t="shared" si="186"/>
        <v>BINDER CLIP JOYKO 260</v>
      </c>
      <c r="F433" s="235"/>
      <c r="G433" s="236"/>
      <c r="H433" s="237">
        <f t="shared" ref="H433:J433" si="187">H395</f>
        <v>177000</v>
      </c>
      <c r="I433" s="238">
        <f t="shared" si="187"/>
        <v>0.1</v>
      </c>
      <c r="J433" s="238">
        <f t="shared" si="187"/>
        <v>0</v>
      </c>
      <c r="K433" s="239">
        <f t="shared" si="177"/>
        <v>796500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7"/>
      <c r="K445" s="306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3">
        <f>SUM(K428:K443)</f>
        <v>3771900</v>
      </c>
      <c r="K446" s="304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5"/>
      <c r="K447" s="305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6"/>
      <c r="K449" s="306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7">
        <f>((J446/1.11)+(K448/1.11))*11%</f>
        <v>373791.89189189189</v>
      </c>
      <c r="K450" s="30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6"/>
      <c r="K451" s="306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3771900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09" t="str">
        <f>J416</f>
        <v>NOVI / CONDRO</v>
      </c>
      <c r="K454" s="31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09" t="str">
        <f>J417</f>
        <v>CONDRO</v>
      </c>
      <c r="K455" s="31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23070005</v>
      </c>
      <c r="G458" s="11" t="s">
        <v>2</v>
      </c>
      <c r="H458" s="356" t="s">
        <v>67</v>
      </c>
      <c r="I458" s="356"/>
      <c r="J458" s="356"/>
      <c r="K458" s="35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0" t="s">
        <v>3</v>
      </c>
      <c r="G459" s="17"/>
      <c r="H459" s="358"/>
      <c r="I459" s="358"/>
      <c r="J459" s="358"/>
      <c r="K459" s="35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1">
        <v>45113</v>
      </c>
      <c r="E460" s="362"/>
      <c r="F460" s="360"/>
      <c r="G460" s="18"/>
      <c r="H460" s="363" t="s">
        <v>68</v>
      </c>
      <c r="I460" s="363"/>
      <c r="J460" s="363"/>
      <c r="K460" s="364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0"/>
      <c r="G461" s="18"/>
      <c r="H461" s="365" t="s">
        <v>49</v>
      </c>
      <c r="I461" s="365"/>
      <c r="J461" s="365"/>
      <c r="K461" s="366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69</v>
      </c>
      <c r="E462" s="9"/>
      <c r="F462" s="21"/>
      <c r="G462" s="22"/>
      <c r="H462" s="367"/>
      <c r="I462" s="367"/>
      <c r="J462" s="367"/>
      <c r="K462" s="368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33</v>
      </c>
      <c r="C466" s="46" t="s">
        <v>58</v>
      </c>
      <c r="D466" s="93" t="s">
        <v>32</v>
      </c>
      <c r="E466" s="110" t="s">
        <v>70</v>
      </c>
      <c r="F466" s="48"/>
      <c r="G466" s="49"/>
      <c r="H466" s="50">
        <v>23500</v>
      </c>
      <c r="I466" s="51">
        <v>0.125</v>
      </c>
      <c r="J466" s="51"/>
      <c r="K466" s="52">
        <f t="shared" ref="K466:K481" si="208">(B466*H466-((B466*H466)*I466))-((B466*H466-((B466*H466)*I466))*J466)</f>
        <v>678562.5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32</v>
      </c>
      <c r="E467" s="110" t="s">
        <v>71</v>
      </c>
      <c r="F467" s="48"/>
      <c r="G467" s="49"/>
      <c r="H467" s="50">
        <v>19000</v>
      </c>
      <c r="I467" s="51">
        <v>0.125</v>
      </c>
      <c r="J467" s="51"/>
      <c r="K467" s="52">
        <f t="shared" si="208"/>
        <v>199500</v>
      </c>
      <c r="L467" s="36"/>
    </row>
    <row r="468" spans="1:12" s="10" customFormat="1" ht="14.1" customHeight="1" x14ac:dyDescent="0.25">
      <c r="A468" s="45">
        <v>3</v>
      </c>
      <c r="B468" s="46">
        <v>7</v>
      </c>
      <c r="C468" s="46" t="s">
        <v>72</v>
      </c>
      <c r="D468" s="93" t="s">
        <v>32</v>
      </c>
      <c r="E468" s="110" t="s">
        <v>73</v>
      </c>
      <c r="F468" s="48"/>
      <c r="G468" s="49"/>
      <c r="H468" s="50">
        <v>18500</v>
      </c>
      <c r="I468" s="51"/>
      <c r="J468" s="51"/>
      <c r="K468" s="52">
        <f t="shared" si="208"/>
        <v>129500</v>
      </c>
      <c r="L468" s="36"/>
    </row>
    <row r="469" spans="1:12" s="10" customFormat="1" ht="14.1" customHeight="1" x14ac:dyDescent="0.25">
      <c r="A469" s="45">
        <v>4</v>
      </c>
      <c r="B469" s="46">
        <v>60</v>
      </c>
      <c r="C469" s="46" t="s">
        <v>51</v>
      </c>
      <c r="D469" s="93">
        <v>1</v>
      </c>
      <c r="E469" s="110" t="s">
        <v>63</v>
      </c>
      <c r="F469" s="48"/>
      <c r="G469" s="49"/>
      <c r="H469" s="50">
        <v>64800</v>
      </c>
      <c r="I469" s="51">
        <v>0.13</v>
      </c>
      <c r="J469" s="51"/>
      <c r="K469" s="52">
        <f t="shared" si="208"/>
        <v>3382560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3"/>
      <c r="K483" s="344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5">
        <f>SUM(K466:K481)</f>
        <v>4390122.5</v>
      </c>
      <c r="K484" s="346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7"/>
      <c r="K485" s="347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4"/>
      <c r="K487" s="344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8">
        <f>((J484/1.11)+(K486/1.11))*11%</f>
        <v>435057.18468468467</v>
      </c>
      <c r="K488" s="349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4"/>
      <c r="K489" s="344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4390122.5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50" t="s">
        <v>74</v>
      </c>
      <c r="K492" s="351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50"/>
      <c r="K493" s="351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23070005</v>
      </c>
      <c r="F496" s="123"/>
      <c r="G496" s="124" t="s">
        <v>2</v>
      </c>
      <c r="H496" s="352" t="str">
        <f>H458</f>
        <v>SANTOSO BUDIONO</v>
      </c>
      <c r="I496" s="352"/>
      <c r="J496" s="352"/>
      <c r="K496" s="353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8" t="s">
        <v>3</v>
      </c>
      <c r="G497" s="130"/>
      <c r="H497" s="354"/>
      <c r="I497" s="354"/>
      <c r="J497" s="354"/>
      <c r="K497" s="355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9">
        <f>D460</f>
        <v>45113</v>
      </c>
      <c r="E498" s="330"/>
      <c r="F498" s="328"/>
      <c r="G498" s="131"/>
      <c r="H498" s="331" t="str">
        <f>H460</f>
        <v>(  ARMADA  )</v>
      </c>
      <c r="I498" s="331"/>
      <c r="J498" s="331"/>
      <c r="K498" s="332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8"/>
      <c r="G499" s="131"/>
      <c r="H499" s="333" t="str">
        <f>H461</f>
        <v>PURWOKERTO</v>
      </c>
      <c r="I499" s="333"/>
      <c r="J499" s="333"/>
      <c r="K499" s="33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4731</v>
      </c>
      <c r="E500" s="122"/>
      <c r="F500" s="133"/>
      <c r="G500" s="134"/>
      <c r="H500" s="335"/>
      <c r="I500" s="335"/>
      <c r="J500" s="335"/>
      <c r="K500" s="33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33</v>
      </c>
      <c r="C504" s="287" t="str">
        <f t="shared" si="209"/>
        <v>PCS</v>
      </c>
      <c r="D504" s="288" t="str">
        <f t="shared" si="209"/>
        <v/>
      </c>
      <c r="E504" s="289" t="str">
        <f t="shared" si="209"/>
        <v>PUNCH KENKO NO. 40</v>
      </c>
      <c r="F504" s="158"/>
      <c r="G504" s="159"/>
      <c r="H504" s="160">
        <f t="shared" ref="H504:J504" si="210">H466</f>
        <v>23500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678562.5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STAPLER KENKO HD-50</v>
      </c>
      <c r="F505" s="158"/>
      <c r="G505" s="159"/>
      <c r="H505" s="160">
        <f t="shared" ref="H505:J505" si="213">H467</f>
        <v>19000</v>
      </c>
      <c r="I505" s="161">
        <f t="shared" si="213"/>
        <v>0.125</v>
      </c>
      <c r="J505" s="161">
        <f t="shared" si="213"/>
        <v>0</v>
      </c>
      <c r="K505" s="162">
        <f t="shared" si="211"/>
        <v>199500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7</v>
      </c>
      <c r="C506" s="287" t="str">
        <f t="shared" si="214"/>
        <v>PAK</v>
      </c>
      <c r="D506" s="288" t="str">
        <f t="shared" si="214"/>
        <v/>
      </c>
      <c r="E506" s="289" t="str">
        <f t="shared" si="214"/>
        <v>KARTU STOCK KWARTO PUTIH</v>
      </c>
      <c r="F506" s="158"/>
      <c r="G506" s="159"/>
      <c r="H506" s="160">
        <f t="shared" ref="H506:J506" si="215">H468</f>
        <v>18500</v>
      </c>
      <c r="I506" s="161">
        <f t="shared" si="215"/>
        <v>0</v>
      </c>
      <c r="J506" s="161">
        <f t="shared" si="215"/>
        <v>0</v>
      </c>
      <c r="K506" s="162">
        <f t="shared" si="211"/>
        <v>129500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60</v>
      </c>
      <c r="C507" s="287" t="str">
        <f t="shared" si="216"/>
        <v>LSN</v>
      </c>
      <c r="D507" s="288">
        <f t="shared" si="216"/>
        <v>1</v>
      </c>
      <c r="E507" s="289" t="str">
        <f t="shared" si="216"/>
        <v>ISI CUTTER 18 MM KENKO L-150 (BESAR)</v>
      </c>
      <c r="F507" s="158"/>
      <c r="G507" s="159"/>
      <c r="H507" s="160">
        <f t="shared" ref="H507:J507" si="217">H469</f>
        <v>64800</v>
      </c>
      <c r="I507" s="161">
        <f t="shared" si="217"/>
        <v>0.13</v>
      </c>
      <c r="J507" s="161">
        <f t="shared" si="217"/>
        <v>0</v>
      </c>
      <c r="K507" s="162">
        <f t="shared" si="211"/>
        <v>3382560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7"/>
      <c r="K521" s="311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8">
        <f>SUM(K504:K519)</f>
        <v>4390122.5</v>
      </c>
      <c r="K522" s="339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0"/>
      <c r="K523" s="340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1"/>
      <c r="K525" s="311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1">
        <f>((J522/1.11)+(K524/1.11))*11%</f>
        <v>435057.18468468467</v>
      </c>
      <c r="K526" s="342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1"/>
      <c r="K527" s="311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4390122.5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12" t="str">
        <f>J492</f>
        <v>RISMA / CONDRO</v>
      </c>
      <c r="K530" s="313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12">
        <f>J493</f>
        <v>0</v>
      </c>
      <c r="K531" s="313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23070005</v>
      </c>
      <c r="F534" s="200"/>
      <c r="G534" s="201" t="s">
        <v>2</v>
      </c>
      <c r="H534" s="314" t="str">
        <f>H496</f>
        <v>SANTOSO BUDIONO</v>
      </c>
      <c r="I534" s="314"/>
      <c r="J534" s="314"/>
      <c r="K534" s="315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8" t="s">
        <v>3</v>
      </c>
      <c r="G535" s="207"/>
      <c r="H535" s="316"/>
      <c r="I535" s="316"/>
      <c r="J535" s="316"/>
      <c r="K535" s="317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9">
        <f>D498</f>
        <v>45113</v>
      </c>
      <c r="E536" s="320"/>
      <c r="F536" s="318"/>
      <c r="G536" s="208"/>
      <c r="H536" s="321" t="str">
        <f>H498</f>
        <v>(  ARMADA  )</v>
      </c>
      <c r="I536" s="321"/>
      <c r="J536" s="321"/>
      <c r="K536" s="322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8"/>
      <c r="G537" s="208"/>
      <c r="H537" s="323" t="str">
        <f>H499</f>
        <v>PURWOKERTO</v>
      </c>
      <c r="I537" s="323"/>
      <c r="J537" s="323"/>
      <c r="K537" s="324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4731</v>
      </c>
      <c r="E538" s="199"/>
      <c r="F538" s="210"/>
      <c r="G538" s="211"/>
      <c r="H538" s="325"/>
      <c r="I538" s="325"/>
      <c r="J538" s="325"/>
      <c r="K538" s="326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33</v>
      </c>
      <c r="C542" s="292" t="str">
        <f t="shared" si="242"/>
        <v>PCS</v>
      </c>
      <c r="D542" s="293" t="str">
        <f t="shared" si="242"/>
        <v/>
      </c>
      <c r="E542" s="294" t="str">
        <f t="shared" si="242"/>
        <v>PUNCH KENKO NO. 40</v>
      </c>
      <c r="F542" s="235"/>
      <c r="G542" s="236"/>
      <c r="H542" s="237">
        <f t="shared" ref="H542:J542" si="243">H504</f>
        <v>23500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678562.5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STAPLER KENKO HD-50</v>
      </c>
      <c r="F543" s="235"/>
      <c r="G543" s="236"/>
      <c r="H543" s="237">
        <f t="shared" ref="H543:J543" si="246">H505</f>
        <v>19000</v>
      </c>
      <c r="I543" s="238">
        <f t="shared" si="246"/>
        <v>0.125</v>
      </c>
      <c r="J543" s="238">
        <f t="shared" si="246"/>
        <v>0</v>
      </c>
      <c r="K543" s="239">
        <f t="shared" si="244"/>
        <v>199500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7</v>
      </c>
      <c r="C544" s="292" t="str">
        <f t="shared" si="247"/>
        <v>PAK</v>
      </c>
      <c r="D544" s="293" t="str">
        <f t="shared" si="247"/>
        <v/>
      </c>
      <c r="E544" s="294" t="str">
        <f t="shared" si="247"/>
        <v>KARTU STOCK KWARTO PUTIH</v>
      </c>
      <c r="F544" s="235"/>
      <c r="G544" s="236"/>
      <c r="H544" s="237">
        <f t="shared" ref="H544:J544" si="248">H506</f>
        <v>18500</v>
      </c>
      <c r="I544" s="238">
        <f t="shared" si="248"/>
        <v>0</v>
      </c>
      <c r="J544" s="238">
        <f t="shared" si="248"/>
        <v>0</v>
      </c>
      <c r="K544" s="239">
        <f t="shared" si="244"/>
        <v>129500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60</v>
      </c>
      <c r="C545" s="292" t="str">
        <f t="shared" si="249"/>
        <v>LSN</v>
      </c>
      <c r="D545" s="293">
        <f t="shared" si="249"/>
        <v>1</v>
      </c>
      <c r="E545" s="294" t="str">
        <f t="shared" si="249"/>
        <v>ISI CUTTER 18 MM KENKO L-150 (BESAR)</v>
      </c>
      <c r="F545" s="235"/>
      <c r="G545" s="236"/>
      <c r="H545" s="237">
        <f t="shared" ref="H545:J545" si="250">H507</f>
        <v>64800</v>
      </c>
      <c r="I545" s="238">
        <f t="shared" si="250"/>
        <v>0.13</v>
      </c>
      <c r="J545" s="238">
        <f t="shared" si="250"/>
        <v>0</v>
      </c>
      <c r="K545" s="239">
        <f t="shared" si="244"/>
        <v>3382560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7"/>
      <c r="K559" s="306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3">
        <f>SUM(K542:K557)</f>
        <v>4390122.5</v>
      </c>
      <c r="K560" s="304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5"/>
      <c r="K561" s="305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6"/>
      <c r="K563" s="306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7">
        <f>((J560/1.11)+(K562/1.11))*11%</f>
        <v>435057.18468468467</v>
      </c>
      <c r="K564" s="30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6"/>
      <c r="K565" s="306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4390122.5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09" t="str">
        <f>J530</f>
        <v>RISMA / CONDRO</v>
      </c>
      <c r="K568" s="31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09">
        <f>J531</f>
        <v>0</v>
      </c>
      <c r="K569" s="31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23070006</v>
      </c>
      <c r="G572" s="11" t="s">
        <v>2</v>
      </c>
      <c r="H572" s="356" t="s">
        <v>75</v>
      </c>
      <c r="I572" s="356"/>
      <c r="J572" s="356"/>
      <c r="K572" s="35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0" t="s">
        <v>3</v>
      </c>
      <c r="G573" s="17"/>
      <c r="H573" s="358"/>
      <c r="I573" s="358"/>
      <c r="J573" s="358"/>
      <c r="K573" s="35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1">
        <v>45113</v>
      </c>
      <c r="E574" s="362"/>
      <c r="F574" s="360"/>
      <c r="G574" s="18"/>
      <c r="H574" s="363" t="s">
        <v>32</v>
      </c>
      <c r="I574" s="363"/>
      <c r="J574" s="363"/>
      <c r="K574" s="364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0"/>
      <c r="G575" s="18"/>
      <c r="H575" s="365" t="s">
        <v>76</v>
      </c>
      <c r="I575" s="365"/>
      <c r="J575" s="365"/>
      <c r="K575" s="366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67"/>
      <c r="I576" s="367"/>
      <c r="J576" s="367"/>
      <c r="K576" s="368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20</v>
      </c>
      <c r="C580" s="46" t="s">
        <v>51</v>
      </c>
      <c r="D580" s="93">
        <v>1</v>
      </c>
      <c r="E580" s="110" t="s">
        <v>78</v>
      </c>
      <c r="F580" s="48"/>
      <c r="G580" s="49"/>
      <c r="H580" s="50">
        <v>25200</v>
      </c>
      <c r="I580" s="51">
        <v>0.1</v>
      </c>
      <c r="J580" s="51"/>
      <c r="K580" s="52">
        <f t="shared" ref="K580:K595" si="275">(B580*H580-((B580*H580)*I580))-((B580*H580-((B580*H580)*I580))*J580)</f>
        <v>453600</v>
      </c>
      <c r="L580" s="36"/>
    </row>
    <row r="581" spans="1:12" s="10" customFormat="1" ht="14.1" customHeight="1" x14ac:dyDescent="0.25">
      <c r="A581" s="45">
        <v>2</v>
      </c>
      <c r="B581" s="46">
        <v>144</v>
      </c>
      <c r="C581" s="46" t="s">
        <v>58</v>
      </c>
      <c r="D581" s="93">
        <v>3</v>
      </c>
      <c r="E581" s="110" t="s">
        <v>79</v>
      </c>
      <c r="F581" s="48"/>
      <c r="G581" s="49"/>
      <c r="H581" s="50">
        <v>29600</v>
      </c>
      <c r="I581" s="51">
        <v>0.1</v>
      </c>
      <c r="J581" s="51"/>
      <c r="K581" s="52">
        <f t="shared" si="275"/>
        <v>3836160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3"/>
      <c r="K597" s="344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5">
        <f>SUM(K580:K595)</f>
        <v>4289760</v>
      </c>
      <c r="K598" s="346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7"/>
      <c r="K599" s="347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4"/>
      <c r="K601" s="344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8">
        <f>((J598/1.11)+(K600/1.11))*11%</f>
        <v>425111.35135135136</v>
      </c>
      <c r="K602" s="349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4"/>
      <c r="K603" s="344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4289760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69" t="s">
        <v>55</v>
      </c>
      <c r="K606" s="370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50"/>
      <c r="K607" s="351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23070006</v>
      </c>
      <c r="F610" s="123"/>
      <c r="G610" s="124" t="s">
        <v>2</v>
      </c>
      <c r="H610" s="352" t="str">
        <f>H572</f>
        <v>CV DWI JAYA</v>
      </c>
      <c r="I610" s="352"/>
      <c r="J610" s="352"/>
      <c r="K610" s="353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8" t="s">
        <v>3</v>
      </c>
      <c r="G611" s="130"/>
      <c r="H611" s="354"/>
      <c r="I611" s="354"/>
      <c r="J611" s="354"/>
      <c r="K611" s="355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9">
        <f>D574</f>
        <v>45113</v>
      </c>
      <c r="E612" s="330"/>
      <c r="F612" s="328"/>
      <c r="G612" s="131"/>
      <c r="H612" s="331" t="str">
        <f>H574</f>
        <v/>
      </c>
      <c r="I612" s="331"/>
      <c r="J612" s="331"/>
      <c r="K612" s="332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8"/>
      <c r="G613" s="131"/>
      <c r="H613" s="333" t="str">
        <f>H575</f>
        <v>YOGYAKARTA</v>
      </c>
      <c r="I613" s="333"/>
      <c r="J613" s="333"/>
      <c r="K613" s="33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4923</v>
      </c>
      <c r="E614" s="122"/>
      <c r="F614" s="133"/>
      <c r="G614" s="134"/>
      <c r="H614" s="335"/>
      <c r="I614" s="335"/>
      <c r="J614" s="335"/>
      <c r="K614" s="33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20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LEM CAIR 50 ML KENKO LG-50</v>
      </c>
      <c r="F618" s="158"/>
      <c r="G618" s="159"/>
      <c r="H618" s="160">
        <f t="shared" ref="H618:J618" si="277">H580</f>
        <v>25200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453600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144</v>
      </c>
      <c r="C619" s="287" t="str">
        <f t="shared" si="279"/>
        <v>PCS</v>
      </c>
      <c r="D619" s="288">
        <f t="shared" si="279"/>
        <v>3</v>
      </c>
      <c r="E619" s="289" t="str">
        <f t="shared" si="279"/>
        <v>CRAYON / OIL PASTEL JOYKO OP-24S PP CASE SEA WORLD</v>
      </c>
      <c r="F619" s="158"/>
      <c r="G619" s="159"/>
      <c r="H619" s="160">
        <f t="shared" ref="H619:J619" si="280">H581</f>
        <v>29600</v>
      </c>
      <c r="I619" s="161">
        <f t="shared" si="280"/>
        <v>0.1</v>
      </c>
      <c r="J619" s="161">
        <f t="shared" si="280"/>
        <v>0</v>
      </c>
      <c r="K619" s="162">
        <f t="shared" si="278"/>
        <v>3836160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7"/>
      <c r="K635" s="311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8">
        <f>SUM(K618:K633)</f>
        <v>4289760</v>
      </c>
      <c r="K636" s="339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0"/>
      <c r="K637" s="340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1"/>
      <c r="K639" s="311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1">
        <f>((J636/1.11)+(K638/1.11))*11%</f>
        <v>425111.35135135136</v>
      </c>
      <c r="K640" s="342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1"/>
      <c r="K641" s="311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4289760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12" t="str">
        <f>J606</f>
        <v>NOVI / CONDRO</v>
      </c>
      <c r="K644" s="313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12">
        <f>J607</f>
        <v>0</v>
      </c>
      <c r="K645" s="313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23070006</v>
      </c>
      <c r="F648" s="200"/>
      <c r="G648" s="201" t="s">
        <v>2</v>
      </c>
      <c r="H648" s="314" t="str">
        <f>H610</f>
        <v>CV DWI JAYA</v>
      </c>
      <c r="I648" s="314"/>
      <c r="J648" s="314"/>
      <c r="K648" s="315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8" t="s">
        <v>3</v>
      </c>
      <c r="G649" s="207"/>
      <c r="H649" s="316"/>
      <c r="I649" s="316"/>
      <c r="J649" s="316"/>
      <c r="K649" s="317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9">
        <f>D612</f>
        <v>45113</v>
      </c>
      <c r="E650" s="320"/>
      <c r="F650" s="318"/>
      <c r="G650" s="208"/>
      <c r="H650" s="321" t="str">
        <f>H612</f>
        <v/>
      </c>
      <c r="I650" s="321"/>
      <c r="J650" s="321"/>
      <c r="K650" s="322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8"/>
      <c r="G651" s="208"/>
      <c r="H651" s="323" t="str">
        <f>H613</f>
        <v>YOGYAKARTA</v>
      </c>
      <c r="I651" s="323"/>
      <c r="J651" s="323"/>
      <c r="K651" s="324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4923</v>
      </c>
      <c r="E652" s="199"/>
      <c r="F652" s="210"/>
      <c r="G652" s="211"/>
      <c r="H652" s="325"/>
      <c r="I652" s="325"/>
      <c r="J652" s="325"/>
      <c r="K652" s="326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20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LEM CAIR 50 ML KENKO LG-50</v>
      </c>
      <c r="F656" s="235"/>
      <c r="G656" s="236"/>
      <c r="H656" s="237">
        <f t="shared" ref="H656:J656" si="310">H618</f>
        <v>25200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453600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144</v>
      </c>
      <c r="C657" s="292" t="str">
        <f t="shared" si="312"/>
        <v>PCS</v>
      </c>
      <c r="D657" s="293">
        <f t="shared" si="312"/>
        <v>3</v>
      </c>
      <c r="E657" s="294" t="str">
        <f t="shared" si="312"/>
        <v>CRAYON / OIL PASTEL JOYKO OP-24S PP CASE SEA WORLD</v>
      </c>
      <c r="F657" s="235"/>
      <c r="G657" s="236"/>
      <c r="H657" s="237">
        <f t="shared" ref="H657:J657" si="313">H619</f>
        <v>29600</v>
      </c>
      <c r="I657" s="238">
        <f t="shared" si="313"/>
        <v>0.1</v>
      </c>
      <c r="J657" s="238">
        <f t="shared" si="313"/>
        <v>0</v>
      </c>
      <c r="K657" s="239">
        <f t="shared" si="311"/>
        <v>3836160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7"/>
      <c r="K673" s="306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3">
        <f>SUM(K656:K671)</f>
        <v>4289760</v>
      </c>
      <c r="K674" s="304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5"/>
      <c r="K675" s="305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6"/>
      <c r="K677" s="306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7">
        <f>((J674/1.11)+(K676/1.11))*11%</f>
        <v>425111.35135135136</v>
      </c>
      <c r="K678" s="30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6"/>
      <c r="K679" s="306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4289760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09" t="str">
        <f>J644</f>
        <v>NOVI / CONDRO</v>
      </c>
      <c r="K682" s="31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09">
        <f>J645</f>
        <v>0</v>
      </c>
      <c r="K683" s="31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23070007</v>
      </c>
      <c r="G686" s="11" t="s">
        <v>2</v>
      </c>
      <c r="H686" s="356" t="s">
        <v>40</v>
      </c>
      <c r="I686" s="356"/>
      <c r="J686" s="356"/>
      <c r="K686" s="35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0" t="s">
        <v>3</v>
      </c>
      <c r="G687" s="17"/>
      <c r="H687" s="358"/>
      <c r="I687" s="358"/>
      <c r="J687" s="358"/>
      <c r="K687" s="35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1">
        <v>45114</v>
      </c>
      <c r="E688" s="362"/>
      <c r="F688" s="360"/>
      <c r="G688" s="18"/>
      <c r="H688" s="363" t="s">
        <v>41</v>
      </c>
      <c r="I688" s="363"/>
      <c r="J688" s="363"/>
      <c r="K688" s="364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0"/>
      <c r="G689" s="18"/>
      <c r="H689" s="365" t="s">
        <v>42</v>
      </c>
      <c r="I689" s="365"/>
      <c r="J689" s="365"/>
      <c r="K689" s="366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80</v>
      </c>
      <c r="E690" s="9"/>
      <c r="F690" s="21"/>
      <c r="G690" s="22"/>
      <c r="H690" s="367"/>
      <c r="I690" s="367"/>
      <c r="J690" s="367"/>
      <c r="K690" s="368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720</v>
      </c>
      <c r="C694" s="46" t="s">
        <v>58</v>
      </c>
      <c r="D694" s="93">
        <v>10</v>
      </c>
      <c r="E694" s="110" t="s">
        <v>81</v>
      </c>
      <c r="F694" s="48"/>
      <c r="G694" s="49"/>
      <c r="H694" s="50">
        <v>50000</v>
      </c>
      <c r="I694" s="51">
        <v>0.125</v>
      </c>
      <c r="J694" s="51"/>
      <c r="K694" s="52">
        <f t="shared" ref="K694:K709" si="342">(B694*H694-((B694*H694)*I694))-((B694*H694-((B694*H694)*I694))*J694)</f>
        <v>31500000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3"/>
      <c r="K711" s="344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5">
        <f>SUM(K694:K709)</f>
        <v>31500000</v>
      </c>
      <c r="K712" s="346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7"/>
      <c r="K713" s="347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4"/>
      <c r="K715" s="344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8">
        <f>((J712/1.11)+(K714/1.11))*11%</f>
        <v>3121621.6216216213</v>
      </c>
      <c r="K716" s="349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4"/>
      <c r="K717" s="344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31500000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50" t="s">
        <v>55</v>
      </c>
      <c r="K720" s="351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50"/>
      <c r="K721" s="351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23070007</v>
      </c>
      <c r="F724" s="123"/>
      <c r="G724" s="124" t="s">
        <v>2</v>
      </c>
      <c r="H724" s="352" t="str">
        <f>H686</f>
        <v>GUNAWAN HARTONO KUSUMA</v>
      </c>
      <c r="I724" s="352"/>
      <c r="J724" s="352"/>
      <c r="K724" s="353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8" t="s">
        <v>3</v>
      </c>
      <c r="G725" s="130"/>
      <c r="H725" s="354"/>
      <c r="I725" s="354"/>
      <c r="J725" s="354"/>
      <c r="K725" s="355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9">
        <f>D688</f>
        <v>45114</v>
      </c>
      <c r="E726" s="330"/>
      <c r="F726" s="328"/>
      <c r="G726" s="131"/>
      <c r="H726" s="331" t="str">
        <f>H688</f>
        <v>( NIKI SAE )</v>
      </c>
      <c r="I726" s="331"/>
      <c r="J726" s="331"/>
      <c r="K726" s="332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8"/>
      <c r="G727" s="131"/>
      <c r="H727" s="333" t="str">
        <f>H689</f>
        <v>TULUNG AGUNG</v>
      </c>
      <c r="I727" s="333"/>
      <c r="J727" s="333"/>
      <c r="K727" s="33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4866</v>
      </c>
      <c r="E728" s="122"/>
      <c r="F728" s="133"/>
      <c r="G728" s="134"/>
      <c r="H728" s="335"/>
      <c r="I728" s="335"/>
      <c r="J728" s="335"/>
      <c r="K728" s="33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720</v>
      </c>
      <c r="C732" s="287" t="str">
        <f t="shared" si="343"/>
        <v>PCS</v>
      </c>
      <c r="D732" s="288">
        <f t="shared" si="343"/>
        <v>10</v>
      </c>
      <c r="E732" s="289" t="str">
        <f t="shared" si="343"/>
        <v>CRAYON / OIL PASTEL PUTAR TITI TI-CP-24T TWIST</v>
      </c>
      <c r="F732" s="158"/>
      <c r="G732" s="159"/>
      <c r="H732" s="160">
        <f t="shared" ref="H732:J732" si="344">H694</f>
        <v>50000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31500000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7"/>
      <c r="K749" s="311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8">
        <f>SUM(K732:K747)</f>
        <v>31500000</v>
      </c>
      <c r="K750" s="339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0"/>
      <c r="K751" s="340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1"/>
      <c r="K753" s="311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1">
        <f>((J750/1.11)+(K752/1.11))*11%</f>
        <v>3121621.6216216213</v>
      </c>
      <c r="K754" s="342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1"/>
      <c r="K755" s="311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31500000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12" t="str">
        <f>J720</f>
        <v>NOVI / CONDRO</v>
      </c>
      <c r="K758" s="313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12">
        <f>J721</f>
        <v>0</v>
      </c>
      <c r="K759" s="313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23070007</v>
      </c>
      <c r="F762" s="200"/>
      <c r="G762" s="201" t="s">
        <v>2</v>
      </c>
      <c r="H762" s="314" t="str">
        <f>H724</f>
        <v>GUNAWAN HARTONO KUSUMA</v>
      </c>
      <c r="I762" s="314"/>
      <c r="J762" s="314"/>
      <c r="K762" s="315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8" t="s">
        <v>3</v>
      </c>
      <c r="G763" s="207"/>
      <c r="H763" s="316"/>
      <c r="I763" s="316"/>
      <c r="J763" s="316"/>
      <c r="K763" s="317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9">
        <f>D726</f>
        <v>45114</v>
      </c>
      <c r="E764" s="320"/>
      <c r="F764" s="318"/>
      <c r="G764" s="208"/>
      <c r="H764" s="321" t="str">
        <f>H726</f>
        <v>( NIKI SAE )</v>
      </c>
      <c r="I764" s="321"/>
      <c r="J764" s="321"/>
      <c r="K764" s="322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8"/>
      <c r="G765" s="208"/>
      <c r="H765" s="323" t="str">
        <f>H727</f>
        <v>TULUNG AGUNG</v>
      </c>
      <c r="I765" s="323"/>
      <c r="J765" s="323"/>
      <c r="K765" s="324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4866</v>
      </c>
      <c r="E766" s="199"/>
      <c r="F766" s="210"/>
      <c r="G766" s="211"/>
      <c r="H766" s="325"/>
      <c r="I766" s="325"/>
      <c r="J766" s="325"/>
      <c r="K766" s="326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720</v>
      </c>
      <c r="C770" s="292" t="str">
        <f t="shared" si="376"/>
        <v>PCS</v>
      </c>
      <c r="D770" s="293">
        <f t="shared" si="376"/>
        <v>10</v>
      </c>
      <c r="E770" s="294" t="str">
        <f t="shared" si="376"/>
        <v>CRAYON / OIL PASTEL PUTAR TITI TI-CP-24T TWIST</v>
      </c>
      <c r="F770" s="235"/>
      <c r="G770" s="236"/>
      <c r="H770" s="237">
        <f t="shared" ref="H770:J770" si="377">H732</f>
        <v>50000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31500000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7"/>
      <c r="K787" s="306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3">
        <f>SUM(K770:K785)</f>
        <v>31500000</v>
      </c>
      <c r="K788" s="304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5"/>
      <c r="K789" s="305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6"/>
      <c r="K791" s="306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7">
        <f>((J788/1.11)+(K790/1.11))*11%</f>
        <v>3121621.6216216213</v>
      </c>
      <c r="K792" s="30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6"/>
      <c r="K793" s="306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31500000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09" t="str">
        <f>J758</f>
        <v>NOVI / CONDRO</v>
      </c>
      <c r="K796" s="31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09">
        <f>J759</f>
        <v>0</v>
      </c>
      <c r="K797" s="31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23070008</v>
      </c>
      <c r="G800" s="11" t="s">
        <v>2</v>
      </c>
      <c r="H800" s="356" t="s">
        <v>47</v>
      </c>
      <c r="I800" s="356"/>
      <c r="J800" s="356"/>
      <c r="K800" s="35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0" t="s">
        <v>3</v>
      </c>
      <c r="G801" s="17"/>
      <c r="H801" s="358"/>
      <c r="I801" s="358"/>
      <c r="J801" s="358"/>
      <c r="K801" s="35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1">
        <v>45115</v>
      </c>
      <c r="E802" s="362"/>
      <c r="F802" s="360"/>
      <c r="G802" s="18"/>
      <c r="H802" s="363" t="s">
        <v>48</v>
      </c>
      <c r="I802" s="363"/>
      <c r="J802" s="363"/>
      <c r="K802" s="364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0"/>
      <c r="G803" s="18"/>
      <c r="H803" s="365" t="s">
        <v>49</v>
      </c>
      <c r="I803" s="365"/>
      <c r="J803" s="365"/>
      <c r="K803" s="366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82</v>
      </c>
      <c r="E804" s="9"/>
      <c r="F804" s="21"/>
      <c r="G804" s="22"/>
      <c r="H804" s="367"/>
      <c r="I804" s="367"/>
      <c r="J804" s="367"/>
      <c r="K804" s="368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30</v>
      </c>
      <c r="C808" s="46" t="s">
        <v>51</v>
      </c>
      <c r="D808" s="93">
        <v>1</v>
      </c>
      <c r="E808" s="110" t="s">
        <v>83</v>
      </c>
      <c r="F808" s="48"/>
      <c r="G808" s="49"/>
      <c r="H808" s="50">
        <v>138000</v>
      </c>
      <c r="I808" s="51">
        <v>0.125</v>
      </c>
      <c r="J808" s="51"/>
      <c r="K808" s="52">
        <f t="shared" ref="K808:K823" si="409">(B808*H808-((B808*H808)*I808))-((B808*H808-((B808*H808)*I808))*J808)</f>
        <v>3622500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3"/>
      <c r="K825" s="344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5">
        <f>SUM(K808:K823)</f>
        <v>3622500</v>
      </c>
      <c r="K826" s="346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7"/>
      <c r="K827" s="347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4"/>
      <c r="K829" s="344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8">
        <f>((J826/1.11)+(K828/1.11))*11%</f>
        <v>358986.48648648645</v>
      </c>
      <c r="K830" s="349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4"/>
      <c r="K831" s="344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3622500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50" t="s">
        <v>55</v>
      </c>
      <c r="K834" s="351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50"/>
      <c r="K835" s="351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23070008</v>
      </c>
      <c r="F838" s="123"/>
      <c r="G838" s="124" t="s">
        <v>2</v>
      </c>
      <c r="H838" s="352" t="str">
        <f>H800</f>
        <v>CV PELITA JAYA</v>
      </c>
      <c r="I838" s="352"/>
      <c r="J838" s="352"/>
      <c r="K838" s="353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8" t="s">
        <v>3</v>
      </c>
      <c r="G839" s="130"/>
      <c r="H839" s="354"/>
      <c r="I839" s="354"/>
      <c r="J839" s="354"/>
      <c r="K839" s="355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9">
        <f>D802</f>
        <v>45115</v>
      </c>
      <c r="E840" s="330"/>
      <c r="F840" s="328"/>
      <c r="G840" s="131"/>
      <c r="H840" s="331" t="str">
        <f>H802</f>
        <v>(ANUGERAH SEJAHTERA)</v>
      </c>
      <c r="I840" s="331"/>
      <c r="J840" s="331"/>
      <c r="K840" s="332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8"/>
      <c r="G841" s="131"/>
      <c r="H841" s="333" t="str">
        <f>H803</f>
        <v>PURWOKERTO</v>
      </c>
      <c r="I841" s="333"/>
      <c r="J841" s="333"/>
      <c r="K841" s="33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4871</v>
      </c>
      <c r="E842" s="122"/>
      <c r="F842" s="133"/>
      <c r="G842" s="134"/>
      <c r="H842" s="335"/>
      <c r="I842" s="335"/>
      <c r="J842" s="335"/>
      <c r="K842" s="33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SDI 1102 NO.10 (HD-10)</v>
      </c>
      <c r="F846" s="158"/>
      <c r="G846" s="159"/>
      <c r="H846" s="160">
        <f t="shared" ref="H846:J846" si="411">H808</f>
        <v>138000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3622500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7"/>
      <c r="K863" s="311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8">
        <f>SUM(K846:K861)</f>
        <v>3622500</v>
      </c>
      <c r="K864" s="339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0"/>
      <c r="K865" s="340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1"/>
      <c r="K867" s="311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1">
        <f>((J864/1.11)+(K866/1.11))*11%</f>
        <v>358986.48648648645</v>
      </c>
      <c r="K868" s="342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1"/>
      <c r="K869" s="311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3622500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12" t="str">
        <f>J834</f>
        <v>NOVI / CONDRO</v>
      </c>
      <c r="K872" s="313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12">
        <f>J835</f>
        <v>0</v>
      </c>
      <c r="K873" s="313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23070008</v>
      </c>
      <c r="F876" s="200"/>
      <c r="G876" s="201" t="s">
        <v>2</v>
      </c>
      <c r="H876" s="314" t="str">
        <f>H838</f>
        <v>CV PELITA JAYA</v>
      </c>
      <c r="I876" s="314"/>
      <c r="J876" s="314"/>
      <c r="K876" s="315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8" t="s">
        <v>3</v>
      </c>
      <c r="G877" s="207"/>
      <c r="H877" s="316"/>
      <c r="I877" s="316"/>
      <c r="J877" s="316"/>
      <c r="K877" s="317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9">
        <f>D840</f>
        <v>45115</v>
      </c>
      <c r="E878" s="320"/>
      <c r="F878" s="318"/>
      <c r="G878" s="208"/>
      <c r="H878" s="321" t="str">
        <f>H840</f>
        <v>(ANUGERAH SEJAHTERA)</v>
      </c>
      <c r="I878" s="321"/>
      <c r="J878" s="321"/>
      <c r="K878" s="322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8"/>
      <c r="G879" s="208"/>
      <c r="H879" s="323" t="str">
        <f>H841</f>
        <v>PURWOKERTO</v>
      </c>
      <c r="I879" s="323"/>
      <c r="J879" s="323"/>
      <c r="K879" s="324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4871</v>
      </c>
      <c r="E880" s="199"/>
      <c r="F880" s="210"/>
      <c r="G880" s="211"/>
      <c r="H880" s="325"/>
      <c r="I880" s="325"/>
      <c r="J880" s="325"/>
      <c r="K880" s="326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SDI 1102 NO.10 (HD-10)</v>
      </c>
      <c r="F884" s="235"/>
      <c r="G884" s="236"/>
      <c r="H884" s="237">
        <f t="shared" ref="H884:J884" si="444">H846</f>
        <v>138000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3622500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7"/>
      <c r="K901" s="306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3">
        <f>SUM(K884:K899)</f>
        <v>3622500</v>
      </c>
      <c r="K902" s="304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5"/>
      <c r="K903" s="305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6"/>
      <c r="K905" s="306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7">
        <f>((J902/1.11)+(K904/1.11))*11%</f>
        <v>358986.48648648645</v>
      </c>
      <c r="K906" s="30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6"/>
      <c r="K907" s="306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3622500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09" t="str">
        <f>J872</f>
        <v>NOVI / CONDRO</v>
      </c>
      <c r="K910" s="31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09">
        <f>J873</f>
        <v>0</v>
      </c>
      <c r="K911" s="31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23070009</v>
      </c>
      <c r="G914" s="11" t="s">
        <v>2</v>
      </c>
      <c r="H914" s="356" t="s">
        <v>40</v>
      </c>
      <c r="I914" s="356"/>
      <c r="J914" s="356"/>
      <c r="K914" s="35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0" t="s">
        <v>3</v>
      </c>
      <c r="G915" s="17"/>
      <c r="H915" s="358"/>
      <c r="I915" s="358"/>
      <c r="J915" s="358"/>
      <c r="K915" s="35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1">
        <v>45115</v>
      </c>
      <c r="E916" s="362"/>
      <c r="F916" s="360"/>
      <c r="G916" s="18"/>
      <c r="H916" s="363" t="s">
        <v>41</v>
      </c>
      <c r="I916" s="363"/>
      <c r="J916" s="363"/>
      <c r="K916" s="364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0"/>
      <c r="G917" s="18"/>
      <c r="H917" s="365" t="s">
        <v>42</v>
      </c>
      <c r="I917" s="365"/>
      <c r="J917" s="365"/>
      <c r="K917" s="366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84</v>
      </c>
      <c r="E918" s="9"/>
      <c r="F918" s="21"/>
      <c r="G918" s="22"/>
      <c r="H918" s="367"/>
      <c r="I918" s="367"/>
      <c r="J918" s="367"/>
      <c r="K918" s="368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240</v>
      </c>
      <c r="C922" s="46" t="s">
        <v>51</v>
      </c>
      <c r="D922" s="93">
        <v>5</v>
      </c>
      <c r="E922" s="110" t="s">
        <v>85</v>
      </c>
      <c r="F922" s="48"/>
      <c r="G922" s="49"/>
      <c r="H922" s="50">
        <v>36000</v>
      </c>
      <c r="I922" s="51">
        <v>0.125</v>
      </c>
      <c r="J922" s="51"/>
      <c r="K922" s="52">
        <f t="shared" ref="K922:K937" si="476">(B922*H922-((B922*H922)*I922))-((B922*H922-((B922*H922)*I922))*J922)</f>
        <v>7560000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3"/>
      <c r="K939" s="344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5">
        <f>SUM(K922:K937)</f>
        <v>7560000</v>
      </c>
      <c r="K940" s="346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7"/>
      <c r="K941" s="347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4"/>
      <c r="K943" s="344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8">
        <f>((J940/1.11)+(K942/1.11))*11%</f>
        <v>749189.18918918911</v>
      </c>
      <c r="K944" s="349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4"/>
      <c r="K945" s="344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7560000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50" t="s">
        <v>55</v>
      </c>
      <c r="K948" s="351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50"/>
      <c r="K949" s="351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23070009</v>
      </c>
      <c r="F952" s="123"/>
      <c r="G952" s="124" t="s">
        <v>2</v>
      </c>
      <c r="H952" s="352" t="str">
        <f>H914</f>
        <v>GUNAWAN HARTONO KUSUMA</v>
      </c>
      <c r="I952" s="352"/>
      <c r="J952" s="352"/>
      <c r="K952" s="353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8" t="s">
        <v>3</v>
      </c>
      <c r="G953" s="130"/>
      <c r="H953" s="354"/>
      <c r="I953" s="354"/>
      <c r="J953" s="354"/>
      <c r="K953" s="355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9">
        <f>D916</f>
        <v>45115</v>
      </c>
      <c r="E954" s="330"/>
      <c r="F954" s="328"/>
      <c r="G954" s="131"/>
      <c r="H954" s="331" t="str">
        <f>H916</f>
        <v>( NIKI SAE )</v>
      </c>
      <c r="I954" s="331"/>
      <c r="J954" s="331"/>
      <c r="K954" s="332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8"/>
      <c r="G955" s="131"/>
      <c r="H955" s="333" t="str">
        <f>H917</f>
        <v>TULUNG AGUNG</v>
      </c>
      <c r="I955" s="333"/>
      <c r="J955" s="333"/>
      <c r="K955" s="33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4944</v>
      </c>
      <c r="E956" s="122"/>
      <c r="F956" s="133"/>
      <c r="G956" s="134"/>
      <c r="H956" s="335"/>
      <c r="I956" s="335"/>
      <c r="J956" s="335"/>
      <c r="K956" s="33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240</v>
      </c>
      <c r="C960" s="287" t="str">
        <f t="shared" si="477"/>
        <v>LSN</v>
      </c>
      <c r="D960" s="288">
        <f t="shared" si="477"/>
        <v>5</v>
      </c>
      <c r="E960" s="289" t="str">
        <f t="shared" si="477"/>
        <v>CORRECTION FLUID JOYKO JK-01</v>
      </c>
      <c r="F960" s="158"/>
      <c r="G960" s="159"/>
      <c r="H960" s="160">
        <f t="shared" ref="H960:J960" si="478">H922</f>
        <v>36000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7560000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7"/>
      <c r="K977" s="311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8">
        <f>SUM(K960:K975)</f>
        <v>7560000</v>
      </c>
      <c r="K978" s="339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0"/>
      <c r="K979" s="340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1"/>
      <c r="K981" s="311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1">
        <f>((J978/1.11)+(K980/1.11))*11%</f>
        <v>749189.18918918911</v>
      </c>
      <c r="K982" s="342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1"/>
      <c r="K983" s="311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7560000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12" t="str">
        <f>J948</f>
        <v>NOVI / CONDRO</v>
      </c>
      <c r="K986" s="313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12">
        <f>J949</f>
        <v>0</v>
      </c>
      <c r="K987" s="313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23070009</v>
      </c>
      <c r="F990" s="200"/>
      <c r="G990" s="201" t="s">
        <v>2</v>
      </c>
      <c r="H990" s="314" t="str">
        <f>H952</f>
        <v>GUNAWAN HARTONO KUSUMA</v>
      </c>
      <c r="I990" s="314"/>
      <c r="J990" s="314"/>
      <c r="K990" s="315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8" t="s">
        <v>3</v>
      </c>
      <c r="G991" s="207"/>
      <c r="H991" s="316"/>
      <c r="I991" s="316"/>
      <c r="J991" s="316"/>
      <c r="K991" s="317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9">
        <f>D954</f>
        <v>45115</v>
      </c>
      <c r="E992" s="320"/>
      <c r="F992" s="318"/>
      <c r="G992" s="208"/>
      <c r="H992" s="321" t="str">
        <f>H954</f>
        <v>( NIKI SAE )</v>
      </c>
      <c r="I992" s="321"/>
      <c r="J992" s="321"/>
      <c r="K992" s="322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8"/>
      <c r="G993" s="208"/>
      <c r="H993" s="323" t="str">
        <f>H955</f>
        <v>TULUNG AGUNG</v>
      </c>
      <c r="I993" s="323"/>
      <c r="J993" s="323"/>
      <c r="K993" s="324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4944</v>
      </c>
      <c r="E994" s="199"/>
      <c r="F994" s="210"/>
      <c r="G994" s="211"/>
      <c r="H994" s="325"/>
      <c r="I994" s="325"/>
      <c r="J994" s="325"/>
      <c r="K994" s="326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240</v>
      </c>
      <c r="C998" s="292" t="str">
        <f t="shared" si="510"/>
        <v>LSN</v>
      </c>
      <c r="D998" s="293">
        <f t="shared" si="510"/>
        <v>5</v>
      </c>
      <c r="E998" s="294" t="str">
        <f t="shared" si="510"/>
        <v>CORRECTION FLUID JOYKO JK-01</v>
      </c>
      <c r="F998" s="235"/>
      <c r="G998" s="236"/>
      <c r="H998" s="237">
        <f t="shared" ref="H998:J998" si="511">H960</f>
        <v>36000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7560000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7"/>
      <c r="K1015" s="306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3">
        <f>SUM(K998:K1013)</f>
        <v>7560000</v>
      </c>
      <c r="K1016" s="304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5"/>
      <c r="K1017" s="305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6"/>
      <c r="K1019" s="306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7">
        <f>((J1016/1.11)+(K1018/1.11))*11%</f>
        <v>749189.18918918911</v>
      </c>
      <c r="K1020" s="30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6"/>
      <c r="K1021" s="306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7560000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09" t="str">
        <f>J986</f>
        <v>NOVI / CONDRO</v>
      </c>
      <c r="K1024" s="31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09">
        <f>J987</f>
        <v>0</v>
      </c>
      <c r="K1025" s="31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23070010</v>
      </c>
      <c r="G1028" s="11" t="s">
        <v>2</v>
      </c>
      <c r="H1028" s="356" t="s">
        <v>86</v>
      </c>
      <c r="I1028" s="356"/>
      <c r="J1028" s="356"/>
      <c r="K1028" s="35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0" t="s">
        <v>3</v>
      </c>
      <c r="G1029" s="17"/>
      <c r="H1029" s="358"/>
      <c r="I1029" s="358"/>
      <c r="J1029" s="358"/>
      <c r="K1029" s="35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1">
        <v>45115</v>
      </c>
      <c r="E1030" s="362"/>
      <c r="F1030" s="360"/>
      <c r="G1030" s="18"/>
      <c r="H1030" s="363" t="s">
        <v>32</v>
      </c>
      <c r="I1030" s="363"/>
      <c r="J1030" s="363"/>
      <c r="K1030" s="364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0"/>
      <c r="G1031" s="18"/>
      <c r="H1031" s="365" t="s">
        <v>87</v>
      </c>
      <c r="I1031" s="365"/>
      <c r="J1031" s="365"/>
      <c r="K1031" s="366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367"/>
      <c r="I1032" s="367"/>
      <c r="J1032" s="367"/>
      <c r="K1032" s="368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64</v>
      </c>
      <c r="D1036" s="93" t="s">
        <v>32</v>
      </c>
      <c r="E1036" s="110" t="s">
        <v>89</v>
      </c>
      <c r="F1036" s="48"/>
      <c r="G1036" s="49"/>
      <c r="H1036" s="50">
        <v>31800</v>
      </c>
      <c r="I1036" s="51">
        <v>0.1</v>
      </c>
      <c r="J1036" s="51"/>
      <c r="K1036" s="52">
        <f t="shared" ref="K1036:K1051" si="543">(B1036*H1036-((B1036*H1036)*I1036))-((B1036*H1036-((B1036*H1036)*I1036))*J1036)</f>
        <v>572400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64</v>
      </c>
      <c r="D1037" s="93" t="s">
        <v>32</v>
      </c>
      <c r="E1037" s="110" t="s">
        <v>90</v>
      </c>
      <c r="F1037" s="48"/>
      <c r="G1037" s="49"/>
      <c r="H1037" s="50">
        <v>69000</v>
      </c>
      <c r="I1037" s="51">
        <v>0.1</v>
      </c>
      <c r="J1037" s="51"/>
      <c r="K1037" s="52">
        <f t="shared" si="543"/>
        <v>310500</v>
      </c>
      <c r="L1037" s="36"/>
    </row>
    <row r="1038" spans="1:12" s="10" customFormat="1" ht="14.1" customHeight="1" x14ac:dyDescent="0.25">
      <c r="A1038" s="45">
        <v>3</v>
      </c>
      <c r="B1038" s="46">
        <v>5</v>
      </c>
      <c r="C1038" s="46" t="s">
        <v>64</v>
      </c>
      <c r="D1038" s="93">
        <v>1</v>
      </c>
      <c r="E1038" s="110" t="s">
        <v>91</v>
      </c>
      <c r="F1038" s="48"/>
      <c r="G1038" s="49"/>
      <c r="H1038" s="50">
        <v>180000</v>
      </c>
      <c r="I1038" s="51">
        <v>0.1</v>
      </c>
      <c r="J1038" s="51"/>
      <c r="K1038" s="52">
        <f t="shared" si="543"/>
        <v>810000</v>
      </c>
      <c r="L1038" s="36"/>
    </row>
    <row r="1039" spans="1:12" s="10" customFormat="1" ht="14.1" customHeight="1" x14ac:dyDescent="0.25">
      <c r="A1039" s="45">
        <v>4</v>
      </c>
      <c r="B1039" s="46">
        <v>10</v>
      </c>
      <c r="C1039" s="46" t="s">
        <v>37</v>
      </c>
      <c r="D1039" s="93" t="s">
        <v>32</v>
      </c>
      <c r="E1039" s="110" t="s">
        <v>92</v>
      </c>
      <c r="F1039" s="48"/>
      <c r="G1039" s="49"/>
      <c r="H1039" s="50">
        <v>66000</v>
      </c>
      <c r="I1039" s="51">
        <v>0.1</v>
      </c>
      <c r="J1039" s="51"/>
      <c r="K1039" s="52">
        <f t="shared" si="543"/>
        <v>594000</v>
      </c>
      <c r="L1039" s="36"/>
    </row>
    <row r="1040" spans="1:12" s="10" customFormat="1" ht="14.1" customHeight="1" x14ac:dyDescent="0.25">
      <c r="A1040" s="45">
        <v>5</v>
      </c>
      <c r="B1040" s="46">
        <v>5</v>
      </c>
      <c r="C1040" s="46" t="s">
        <v>51</v>
      </c>
      <c r="D1040" s="93" t="s">
        <v>32</v>
      </c>
      <c r="E1040" s="110" t="s">
        <v>63</v>
      </c>
      <c r="F1040" s="48"/>
      <c r="G1040" s="49"/>
      <c r="H1040" s="50">
        <v>64800</v>
      </c>
      <c r="I1040" s="51">
        <v>0.1</v>
      </c>
      <c r="J1040" s="51"/>
      <c r="K1040" s="52">
        <f t="shared" si="543"/>
        <v>291600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3"/>
      <c r="K1053" s="344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5">
        <f>SUM(K1036:K1051)</f>
        <v>2578500</v>
      </c>
      <c r="K1054" s="346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7"/>
      <c r="K1055" s="347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4"/>
      <c r="K1057" s="344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8">
        <f>((J1054/1.11)+(K1056/1.11))*11%</f>
        <v>255527.02702702701</v>
      </c>
      <c r="K1058" s="349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4"/>
      <c r="K1059" s="344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2578500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50" t="s">
        <v>55</v>
      </c>
      <c r="K1062" s="351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50"/>
      <c r="K1063" s="351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23070010</v>
      </c>
      <c r="F1066" s="123"/>
      <c r="G1066" s="124" t="s">
        <v>2</v>
      </c>
      <c r="H1066" s="352" t="str">
        <f>H1028</f>
        <v>CV GANESHA</v>
      </c>
      <c r="I1066" s="352"/>
      <c r="J1066" s="352"/>
      <c r="K1066" s="353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8" t="s">
        <v>3</v>
      </c>
      <c r="G1067" s="130"/>
      <c r="H1067" s="354"/>
      <c r="I1067" s="354"/>
      <c r="J1067" s="354"/>
      <c r="K1067" s="355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9">
        <f>D1030</f>
        <v>45115</v>
      </c>
      <c r="E1068" s="330"/>
      <c r="F1068" s="328"/>
      <c r="G1068" s="131"/>
      <c r="H1068" s="331" t="str">
        <f>H1030</f>
        <v/>
      </c>
      <c r="I1068" s="331"/>
      <c r="J1068" s="331"/>
      <c r="K1068" s="332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8"/>
      <c r="G1069" s="131"/>
      <c r="H1069" s="333" t="str">
        <f>H1031</f>
        <v>WONOSOBO</v>
      </c>
      <c r="I1069" s="333"/>
      <c r="J1069" s="333"/>
      <c r="K1069" s="33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4949</v>
      </c>
      <c r="E1070" s="122"/>
      <c r="F1070" s="133"/>
      <c r="G1070" s="134"/>
      <c r="H1070" s="335"/>
      <c r="I1070" s="335"/>
      <c r="J1070" s="335"/>
      <c r="K1070" s="33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20</v>
      </c>
      <c r="C1074" s="287" t="str">
        <f t="shared" si="544"/>
        <v>GRS</v>
      </c>
      <c r="D1074" s="288" t="str">
        <f t="shared" si="544"/>
        <v/>
      </c>
      <c r="E1074" s="289" t="str">
        <f t="shared" si="544"/>
        <v>BINDER CLIP KENKO NO. 107</v>
      </c>
      <c r="F1074" s="158"/>
      <c r="G1074" s="159"/>
      <c r="H1074" s="160">
        <f t="shared" ref="H1074:J1074" si="545">H1036</f>
        <v>31800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572400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5</v>
      </c>
      <c r="C1075" s="287" t="str">
        <f t="shared" si="547"/>
        <v>GRS</v>
      </c>
      <c r="D1075" s="288" t="str">
        <f t="shared" si="547"/>
        <v/>
      </c>
      <c r="E1075" s="289" t="str">
        <f t="shared" si="547"/>
        <v>BINDER CLIP KENKO NO. 155</v>
      </c>
      <c r="F1075" s="158"/>
      <c r="G1075" s="159"/>
      <c r="H1075" s="160">
        <f t="shared" ref="H1075:J1075" si="548">H1037</f>
        <v>69000</v>
      </c>
      <c r="I1075" s="161">
        <f t="shared" si="548"/>
        <v>0.1</v>
      </c>
      <c r="J1075" s="161">
        <f t="shared" si="548"/>
        <v>0</v>
      </c>
      <c r="K1075" s="162">
        <f t="shared" si="546"/>
        <v>310500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5</v>
      </c>
      <c r="C1076" s="287" t="str">
        <f t="shared" si="549"/>
        <v>GRS</v>
      </c>
      <c r="D1076" s="288">
        <f t="shared" si="549"/>
        <v>1</v>
      </c>
      <c r="E1076" s="289" t="str">
        <f t="shared" si="549"/>
        <v>BINDER CLIP KENKO NO. 260</v>
      </c>
      <c r="F1076" s="158"/>
      <c r="G1076" s="159"/>
      <c r="H1076" s="160">
        <f t="shared" ref="H1076:J1076" si="550">H1038</f>
        <v>180000</v>
      </c>
      <c r="I1076" s="161">
        <f t="shared" si="550"/>
        <v>0.1</v>
      </c>
      <c r="J1076" s="161">
        <f t="shared" si="550"/>
        <v>0</v>
      </c>
      <c r="K1076" s="162">
        <f t="shared" si="546"/>
        <v>810000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10</v>
      </c>
      <c r="C1077" s="287" t="str">
        <f t="shared" si="551"/>
        <v>BOX</v>
      </c>
      <c r="D1077" s="288" t="str">
        <f t="shared" si="551"/>
        <v/>
      </c>
      <c r="E1077" s="289" t="str">
        <f t="shared" si="551"/>
        <v>LEM STICK KENKO 8 GR (KECIL) isi 30 pc</v>
      </c>
      <c r="F1077" s="158"/>
      <c r="G1077" s="159"/>
      <c r="H1077" s="160">
        <f t="shared" ref="H1077:J1077" si="552">H1039</f>
        <v>66000</v>
      </c>
      <c r="I1077" s="161">
        <f t="shared" si="552"/>
        <v>0.1</v>
      </c>
      <c r="J1077" s="161">
        <f t="shared" si="552"/>
        <v>0</v>
      </c>
      <c r="K1077" s="162">
        <f t="shared" si="546"/>
        <v>594000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5</v>
      </c>
      <c r="C1078" s="287" t="str">
        <f t="shared" si="553"/>
        <v>LSN</v>
      </c>
      <c r="D1078" s="288" t="str">
        <f t="shared" si="553"/>
        <v/>
      </c>
      <c r="E1078" s="289" t="str">
        <f t="shared" si="553"/>
        <v>ISI CUTTER 18 MM KENKO L-150 (BESAR)</v>
      </c>
      <c r="F1078" s="158"/>
      <c r="G1078" s="159"/>
      <c r="H1078" s="160">
        <f t="shared" ref="H1078:J1078" si="554">H1040</f>
        <v>64800</v>
      </c>
      <c r="I1078" s="161">
        <f t="shared" si="554"/>
        <v>0.1</v>
      </c>
      <c r="J1078" s="161">
        <f t="shared" si="554"/>
        <v>0</v>
      </c>
      <c r="K1078" s="162">
        <f t="shared" si="546"/>
        <v>291600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7"/>
      <c r="K1091" s="311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8">
        <f>SUM(K1074:K1089)</f>
        <v>2578500</v>
      </c>
      <c r="K1092" s="339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0"/>
      <c r="K1093" s="340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1"/>
      <c r="K1095" s="311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1">
        <f>((J1092/1.11)+(K1094/1.11))*11%</f>
        <v>255527.02702702701</v>
      </c>
      <c r="K1096" s="342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1"/>
      <c r="K1097" s="311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2578500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12" t="str">
        <f>J1062</f>
        <v>NOVI / CONDRO</v>
      </c>
      <c r="K1100" s="313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12">
        <f>J1063</f>
        <v>0</v>
      </c>
      <c r="K1101" s="313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23070010</v>
      </c>
      <c r="F1104" s="200"/>
      <c r="G1104" s="201" t="s">
        <v>2</v>
      </c>
      <c r="H1104" s="314" t="str">
        <f>H1066</f>
        <v>CV GANESHA</v>
      </c>
      <c r="I1104" s="314"/>
      <c r="J1104" s="314"/>
      <c r="K1104" s="315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8" t="s">
        <v>3</v>
      </c>
      <c r="G1105" s="207"/>
      <c r="H1105" s="316"/>
      <c r="I1105" s="316"/>
      <c r="J1105" s="316"/>
      <c r="K1105" s="317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9">
        <f>D1068</f>
        <v>45115</v>
      </c>
      <c r="E1106" s="320"/>
      <c r="F1106" s="318"/>
      <c r="G1106" s="208"/>
      <c r="H1106" s="321" t="str">
        <f>H1068</f>
        <v/>
      </c>
      <c r="I1106" s="321"/>
      <c r="J1106" s="321"/>
      <c r="K1106" s="322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8"/>
      <c r="G1107" s="208"/>
      <c r="H1107" s="323" t="str">
        <f>H1069</f>
        <v>WONOSOBO</v>
      </c>
      <c r="I1107" s="323"/>
      <c r="J1107" s="323"/>
      <c r="K1107" s="324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4949</v>
      </c>
      <c r="E1108" s="199"/>
      <c r="F1108" s="210"/>
      <c r="G1108" s="211"/>
      <c r="H1108" s="325"/>
      <c r="I1108" s="325"/>
      <c r="J1108" s="325"/>
      <c r="K1108" s="326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20</v>
      </c>
      <c r="C1112" s="292" t="str">
        <f t="shared" si="577"/>
        <v>GRS</v>
      </c>
      <c r="D1112" s="293" t="str">
        <f t="shared" si="577"/>
        <v/>
      </c>
      <c r="E1112" s="294" t="str">
        <f t="shared" si="577"/>
        <v>BINDER CLIP KENKO NO. 107</v>
      </c>
      <c r="F1112" s="235"/>
      <c r="G1112" s="236"/>
      <c r="H1112" s="237">
        <f t="shared" ref="H1112:J1112" si="578">H1074</f>
        <v>31800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572400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5</v>
      </c>
      <c r="C1113" s="292" t="str">
        <f t="shared" si="580"/>
        <v>GRS</v>
      </c>
      <c r="D1113" s="293" t="str">
        <f t="shared" si="580"/>
        <v/>
      </c>
      <c r="E1113" s="294" t="str">
        <f t="shared" si="580"/>
        <v>BINDER CLIP KENKO NO. 155</v>
      </c>
      <c r="F1113" s="235"/>
      <c r="G1113" s="236"/>
      <c r="H1113" s="237">
        <f t="shared" ref="H1113:J1113" si="581">H1075</f>
        <v>69000</v>
      </c>
      <c r="I1113" s="238">
        <f t="shared" si="581"/>
        <v>0.1</v>
      </c>
      <c r="J1113" s="238">
        <f t="shared" si="581"/>
        <v>0</v>
      </c>
      <c r="K1113" s="239">
        <f t="shared" si="579"/>
        <v>310500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5</v>
      </c>
      <c r="C1114" s="292" t="str">
        <f t="shared" si="582"/>
        <v>GRS</v>
      </c>
      <c r="D1114" s="293">
        <f t="shared" si="582"/>
        <v>1</v>
      </c>
      <c r="E1114" s="294" t="str">
        <f t="shared" si="582"/>
        <v>BINDER CLIP KENKO NO. 260</v>
      </c>
      <c r="F1114" s="235"/>
      <c r="G1114" s="236"/>
      <c r="H1114" s="237">
        <f t="shared" ref="H1114:J1114" si="583">H1076</f>
        <v>180000</v>
      </c>
      <c r="I1114" s="238">
        <f t="shared" si="583"/>
        <v>0.1</v>
      </c>
      <c r="J1114" s="238">
        <f t="shared" si="583"/>
        <v>0</v>
      </c>
      <c r="K1114" s="239">
        <f t="shared" si="579"/>
        <v>810000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10</v>
      </c>
      <c r="C1115" s="292" t="str">
        <f t="shared" si="584"/>
        <v>BOX</v>
      </c>
      <c r="D1115" s="293" t="str">
        <f t="shared" si="584"/>
        <v/>
      </c>
      <c r="E1115" s="294" t="str">
        <f t="shared" si="584"/>
        <v>LEM STICK KENKO 8 GR (KECIL) isi 30 pc</v>
      </c>
      <c r="F1115" s="235"/>
      <c r="G1115" s="236"/>
      <c r="H1115" s="237">
        <f t="shared" ref="H1115:J1115" si="585">H1077</f>
        <v>66000</v>
      </c>
      <c r="I1115" s="238">
        <f t="shared" si="585"/>
        <v>0.1</v>
      </c>
      <c r="J1115" s="238">
        <f t="shared" si="585"/>
        <v>0</v>
      </c>
      <c r="K1115" s="239">
        <f t="shared" si="579"/>
        <v>594000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5</v>
      </c>
      <c r="C1116" s="292" t="str">
        <f t="shared" si="586"/>
        <v>LSN</v>
      </c>
      <c r="D1116" s="293" t="str">
        <f t="shared" si="586"/>
        <v/>
      </c>
      <c r="E1116" s="294" t="str">
        <f t="shared" si="586"/>
        <v>ISI CUTTER 18 MM KENKO L-150 (BESAR)</v>
      </c>
      <c r="F1116" s="235"/>
      <c r="G1116" s="236"/>
      <c r="H1116" s="237">
        <f t="shared" ref="H1116:J1116" si="587">H1078</f>
        <v>64800</v>
      </c>
      <c r="I1116" s="238">
        <f t="shared" si="587"/>
        <v>0.1</v>
      </c>
      <c r="J1116" s="238">
        <f t="shared" si="587"/>
        <v>0</v>
      </c>
      <c r="K1116" s="239">
        <f t="shared" si="579"/>
        <v>291600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7"/>
      <c r="K1129" s="306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3">
        <f>SUM(K1112:K1127)</f>
        <v>2578500</v>
      </c>
      <c r="K1130" s="304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5"/>
      <c r="K1131" s="305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6"/>
      <c r="K1133" s="306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7">
        <f>((J1130/1.11)+(K1132/1.11))*11%</f>
        <v>255527.02702702701</v>
      </c>
      <c r="K1134" s="30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6"/>
      <c r="K1135" s="306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2578500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09" t="str">
        <f>J1100</f>
        <v>NOVI / CONDRO</v>
      </c>
      <c r="K1138" s="31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09">
        <f>J1101</f>
        <v>0</v>
      </c>
      <c r="K1139" s="31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23070011</v>
      </c>
      <c r="G1142" s="11" t="s">
        <v>2</v>
      </c>
      <c r="H1142" s="356" t="s">
        <v>93</v>
      </c>
      <c r="I1142" s="356"/>
      <c r="J1142" s="356"/>
      <c r="K1142" s="35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0" t="s">
        <v>3</v>
      </c>
      <c r="G1143" s="17"/>
      <c r="H1143" s="358"/>
      <c r="I1143" s="358"/>
      <c r="J1143" s="358"/>
      <c r="K1143" s="35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1">
        <v>45117</v>
      </c>
      <c r="E1144" s="362"/>
      <c r="F1144" s="360"/>
      <c r="G1144" s="18"/>
      <c r="H1144" s="363" t="s">
        <v>94</v>
      </c>
      <c r="I1144" s="363"/>
      <c r="J1144" s="363"/>
      <c r="K1144" s="364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0"/>
      <c r="G1145" s="18"/>
      <c r="H1145" s="365" t="s">
        <v>95</v>
      </c>
      <c r="I1145" s="365"/>
      <c r="J1145" s="365"/>
      <c r="K1145" s="366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96</v>
      </c>
      <c r="E1146" s="9"/>
      <c r="F1146" s="21"/>
      <c r="G1146" s="22"/>
      <c r="H1146" s="367"/>
      <c r="I1146" s="367"/>
      <c r="J1146" s="367"/>
      <c r="K1146" s="368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40</v>
      </c>
      <c r="C1150" s="46" t="s">
        <v>51</v>
      </c>
      <c r="D1150" s="93" t="s">
        <v>32</v>
      </c>
      <c r="E1150" s="110" t="s">
        <v>97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5166000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3"/>
      <c r="K1167" s="344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5">
        <f>SUM(K1150:K1165)</f>
        <v>5166000</v>
      </c>
      <c r="K1168" s="346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7"/>
      <c r="K1169" s="347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4"/>
      <c r="K1171" s="344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8">
        <f>((J1168/1.11)+(K1170/1.11))*11%</f>
        <v>511945.94594594586</v>
      </c>
      <c r="K1172" s="349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4"/>
      <c r="K1173" s="344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5166000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50" t="s">
        <v>55</v>
      </c>
      <c r="K1176" s="351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50"/>
      <c r="K1177" s="351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23070011</v>
      </c>
      <c r="F1180" s="123"/>
      <c r="G1180" s="124" t="s">
        <v>2</v>
      </c>
      <c r="H1180" s="352" t="str">
        <f>H1142</f>
        <v>LILY JULIAWATI</v>
      </c>
      <c r="I1180" s="352"/>
      <c r="J1180" s="352"/>
      <c r="K1180" s="353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8" t="s">
        <v>3</v>
      </c>
      <c r="G1181" s="130"/>
      <c r="H1181" s="354"/>
      <c r="I1181" s="354"/>
      <c r="J1181" s="354"/>
      <c r="K1181" s="355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9">
        <f>D1144</f>
        <v>45117</v>
      </c>
      <c r="E1182" s="330"/>
      <c r="F1182" s="328"/>
      <c r="G1182" s="131"/>
      <c r="H1182" s="331" t="str">
        <f>H1144</f>
        <v>(REJO AGUNG)</v>
      </c>
      <c r="I1182" s="331"/>
      <c r="J1182" s="331"/>
      <c r="K1182" s="332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8"/>
      <c r="G1183" s="131"/>
      <c r="H1183" s="333" t="str">
        <f>H1145</f>
        <v>JOMBANG</v>
      </c>
      <c r="I1183" s="333"/>
      <c r="J1183" s="333"/>
      <c r="K1183" s="33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4927</v>
      </c>
      <c r="E1184" s="122"/>
      <c r="F1184" s="133"/>
      <c r="G1184" s="134"/>
      <c r="H1184" s="335"/>
      <c r="I1184" s="335"/>
      <c r="J1184" s="335"/>
      <c r="K1184" s="33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40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5166000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7"/>
      <c r="K1205" s="311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8">
        <f>SUM(K1188:K1203)</f>
        <v>5166000</v>
      </c>
      <c r="K1206" s="339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0"/>
      <c r="K1207" s="340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1"/>
      <c r="K1209" s="311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1">
        <f>((J1206/1.11)+(K1208/1.11))*11%</f>
        <v>511945.94594594586</v>
      </c>
      <c r="K1210" s="342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1"/>
      <c r="K1211" s="311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5166000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12" t="str">
        <f>J1176</f>
        <v>NOVI / CONDRO</v>
      </c>
      <c r="K1214" s="313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12">
        <f>J1177</f>
        <v>0</v>
      </c>
      <c r="K1215" s="313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23070011</v>
      </c>
      <c r="F1218" s="200"/>
      <c r="G1218" s="201" t="s">
        <v>2</v>
      </c>
      <c r="H1218" s="314" t="str">
        <f>H1180</f>
        <v>LILY JULIAWATI</v>
      </c>
      <c r="I1218" s="314"/>
      <c r="J1218" s="314"/>
      <c r="K1218" s="315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8" t="s">
        <v>3</v>
      </c>
      <c r="G1219" s="207"/>
      <c r="H1219" s="316"/>
      <c r="I1219" s="316"/>
      <c r="J1219" s="316"/>
      <c r="K1219" s="317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9">
        <f>D1182</f>
        <v>45117</v>
      </c>
      <c r="E1220" s="320"/>
      <c r="F1220" s="318"/>
      <c r="G1220" s="208"/>
      <c r="H1220" s="321" t="str">
        <f>H1182</f>
        <v>(REJO AGUNG)</v>
      </c>
      <c r="I1220" s="321"/>
      <c r="J1220" s="321"/>
      <c r="K1220" s="322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8"/>
      <c r="G1221" s="208"/>
      <c r="H1221" s="323" t="str">
        <f>H1183</f>
        <v>JOMBANG</v>
      </c>
      <c r="I1221" s="323"/>
      <c r="J1221" s="323"/>
      <c r="K1221" s="324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4927</v>
      </c>
      <c r="E1222" s="199"/>
      <c r="F1222" s="210"/>
      <c r="G1222" s="211"/>
      <c r="H1222" s="325"/>
      <c r="I1222" s="325"/>
      <c r="J1222" s="325"/>
      <c r="K1222" s="326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40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5166000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7"/>
      <c r="K1243" s="306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3">
        <f>SUM(K1226:K1241)</f>
        <v>5166000</v>
      </c>
      <c r="K1244" s="304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5"/>
      <c r="K1245" s="305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6"/>
      <c r="K1247" s="306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7">
        <f>((J1244/1.11)+(K1246/1.11))*11%</f>
        <v>511945.94594594586</v>
      </c>
      <c r="K1248" s="30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6"/>
      <c r="K1249" s="306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5166000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09" t="str">
        <f>J1214</f>
        <v>NOVI / CONDRO</v>
      </c>
      <c r="K1252" s="31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09">
        <f>J1215</f>
        <v>0</v>
      </c>
      <c r="K1253" s="31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23070012</v>
      </c>
      <c r="G1256" s="11" t="s">
        <v>2</v>
      </c>
      <c r="H1256" s="356" t="s">
        <v>98</v>
      </c>
      <c r="I1256" s="356"/>
      <c r="J1256" s="356"/>
      <c r="K1256" s="35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0" t="s">
        <v>3</v>
      </c>
      <c r="G1257" s="17"/>
      <c r="H1257" s="358"/>
      <c r="I1257" s="358"/>
      <c r="J1257" s="358"/>
      <c r="K1257" s="35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1">
        <v>45117</v>
      </c>
      <c r="E1258" s="362"/>
      <c r="F1258" s="360"/>
      <c r="G1258" s="18"/>
      <c r="H1258" s="363" t="s">
        <v>32</v>
      </c>
      <c r="I1258" s="363"/>
      <c r="J1258" s="363"/>
      <c r="K1258" s="364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0"/>
      <c r="G1259" s="18"/>
      <c r="H1259" s="365" t="s">
        <v>99</v>
      </c>
      <c r="I1259" s="365"/>
      <c r="J1259" s="365"/>
      <c r="K1259" s="366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100</v>
      </c>
      <c r="E1260" s="9"/>
      <c r="F1260" s="21"/>
      <c r="G1260" s="22"/>
      <c r="H1260" s="367"/>
      <c r="I1260" s="367"/>
      <c r="J1260" s="367"/>
      <c r="K1260" s="368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720</v>
      </c>
      <c r="C1264" s="46" t="s">
        <v>58</v>
      </c>
      <c r="D1264" s="93">
        <v>5</v>
      </c>
      <c r="E1264" s="110" t="s">
        <v>101</v>
      </c>
      <c r="F1264" s="48"/>
      <c r="G1264" s="49"/>
      <c r="H1264" s="50">
        <v>11900</v>
      </c>
      <c r="I1264" s="51">
        <v>0.125</v>
      </c>
      <c r="J1264" s="51"/>
      <c r="K1264" s="52">
        <f t="shared" ref="K1264:K1279" si="677">(B1264*H1264-((B1264*H1264)*I1264))-((B1264*H1264-((B1264*H1264)*I1264))*J1264)</f>
        <v>7497000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58</v>
      </c>
      <c r="D1265" s="93">
        <v>2</v>
      </c>
      <c r="E1265" s="110" t="s">
        <v>102</v>
      </c>
      <c r="F1265" s="48"/>
      <c r="G1265" s="49"/>
      <c r="H1265" s="50">
        <v>23000</v>
      </c>
      <c r="I1265" s="51">
        <v>0.125</v>
      </c>
      <c r="J1265" s="51"/>
      <c r="K1265" s="52">
        <f t="shared" si="677"/>
        <v>2898000</v>
      </c>
      <c r="L1265" s="36"/>
    </row>
    <row r="1266" spans="1:12" s="10" customFormat="1" ht="14.1" customHeight="1" x14ac:dyDescent="0.25">
      <c r="A1266" s="45">
        <v>3</v>
      </c>
      <c r="B1266" s="46">
        <v>96</v>
      </c>
      <c r="C1266" s="46" t="s">
        <v>58</v>
      </c>
      <c r="D1266" s="93">
        <v>2</v>
      </c>
      <c r="E1266" s="110" t="s">
        <v>79</v>
      </c>
      <c r="F1266" s="48"/>
      <c r="G1266" s="49"/>
      <c r="H1266" s="50">
        <v>29600</v>
      </c>
      <c r="I1266" s="51">
        <v>0.125</v>
      </c>
      <c r="J1266" s="51"/>
      <c r="K1266" s="52">
        <f t="shared" si="677"/>
        <v>2486400</v>
      </c>
      <c r="L1266" s="36"/>
    </row>
    <row r="1267" spans="1:12" s="10" customFormat="1" ht="14.1" customHeight="1" x14ac:dyDescent="0.25">
      <c r="A1267" s="45">
        <v>4</v>
      </c>
      <c r="B1267" s="46">
        <v>200</v>
      </c>
      <c r="C1267" s="46" t="s">
        <v>37</v>
      </c>
      <c r="D1267" s="93">
        <v>4</v>
      </c>
      <c r="E1267" s="110" t="s">
        <v>103</v>
      </c>
      <c r="F1267" s="48"/>
      <c r="G1267" s="49"/>
      <c r="H1267" s="50">
        <v>28300</v>
      </c>
      <c r="I1267" s="51">
        <v>0.125</v>
      </c>
      <c r="J1267" s="51"/>
      <c r="K1267" s="52">
        <f t="shared" si="677"/>
        <v>4952500</v>
      </c>
      <c r="L1267" s="36"/>
    </row>
    <row r="1268" spans="1:12" s="10" customFormat="1" ht="14.1" customHeight="1" x14ac:dyDescent="0.25">
      <c r="A1268" s="45">
        <v>5</v>
      </c>
      <c r="B1268" s="46">
        <v>100</v>
      </c>
      <c r="C1268" s="46" t="s">
        <v>37</v>
      </c>
      <c r="D1268" s="93">
        <v>2</v>
      </c>
      <c r="E1268" s="110" t="s">
        <v>104</v>
      </c>
      <c r="F1268" s="48"/>
      <c r="G1268" s="49"/>
      <c r="H1268" s="50">
        <v>28300</v>
      </c>
      <c r="I1268" s="51">
        <v>0.125</v>
      </c>
      <c r="J1268" s="51"/>
      <c r="K1268" s="52">
        <f t="shared" si="677"/>
        <v>2476250</v>
      </c>
      <c r="L1268" s="36"/>
    </row>
    <row r="1269" spans="1:12" s="10" customFormat="1" ht="14.1" customHeight="1" x14ac:dyDescent="0.25">
      <c r="A1269" s="45">
        <v>6</v>
      </c>
      <c r="B1269" s="46">
        <v>50</v>
      </c>
      <c r="C1269" s="46" t="s">
        <v>105</v>
      </c>
      <c r="D1269" s="93">
        <v>1</v>
      </c>
      <c r="E1269" s="110" t="s">
        <v>106</v>
      </c>
      <c r="F1269" s="48"/>
      <c r="G1269" s="49"/>
      <c r="H1269" s="50">
        <v>30500</v>
      </c>
      <c r="I1269" s="51">
        <v>0.125</v>
      </c>
      <c r="J1269" s="51"/>
      <c r="K1269" s="52">
        <f t="shared" si="677"/>
        <v>1334375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3"/>
      <c r="K1281" s="344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5">
        <f>SUM(K1264:K1279)</f>
        <v>21644525</v>
      </c>
      <c r="K1282" s="346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7"/>
      <c r="K1283" s="347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4"/>
      <c r="K1285" s="344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8">
        <f>((J1282/1.11)+(K1284/1.11))*11%</f>
        <v>2144952.9279279276</v>
      </c>
      <c r="K1286" s="349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4"/>
      <c r="K1287" s="344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21644525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50" t="s">
        <v>55</v>
      </c>
      <c r="K1290" s="351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50"/>
      <c r="K1291" s="351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23070012</v>
      </c>
      <c r="F1294" s="123"/>
      <c r="G1294" s="124" t="s">
        <v>2</v>
      </c>
      <c r="H1294" s="352" t="str">
        <f>H1256</f>
        <v>CV LANCAR JAYA SENTOSA</v>
      </c>
      <c r="I1294" s="352"/>
      <c r="J1294" s="352"/>
      <c r="K1294" s="353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8" t="s">
        <v>3</v>
      </c>
      <c r="G1295" s="130"/>
      <c r="H1295" s="354"/>
      <c r="I1295" s="354"/>
      <c r="J1295" s="354"/>
      <c r="K1295" s="355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9">
        <f>D1258</f>
        <v>45117</v>
      </c>
      <c r="E1296" s="330"/>
      <c r="F1296" s="328"/>
      <c r="G1296" s="131"/>
      <c r="H1296" s="331" t="str">
        <f>H1258</f>
        <v/>
      </c>
      <c r="I1296" s="331"/>
      <c r="J1296" s="331"/>
      <c r="K1296" s="332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8"/>
      <c r="G1297" s="131"/>
      <c r="H1297" s="333" t="str">
        <f>H1259</f>
        <v>MALANG</v>
      </c>
      <c r="I1297" s="333"/>
      <c r="J1297" s="333"/>
      <c r="K1297" s="33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4823</v>
      </c>
      <c r="E1298" s="122"/>
      <c r="F1298" s="133"/>
      <c r="G1298" s="134"/>
      <c r="H1298" s="335"/>
      <c r="I1298" s="335"/>
      <c r="J1298" s="335"/>
      <c r="K1298" s="33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720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OP-12S PP CASE SEA WORLD</v>
      </c>
      <c r="F1302" s="158"/>
      <c r="G1302" s="159"/>
      <c r="H1302" s="160">
        <f t="shared" ref="H1302:J1302" si="679">H1264</f>
        <v>11900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7497000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PCS</v>
      </c>
      <c r="D1303" s="288">
        <f t="shared" si="681"/>
        <v>2</v>
      </c>
      <c r="E1303" s="289" t="str">
        <f t="shared" si="681"/>
        <v>CRAYON / OIL PASTEL JOYKO OP-18S PP CASE SEA WORLD</v>
      </c>
      <c r="F1303" s="158"/>
      <c r="G1303" s="159"/>
      <c r="H1303" s="160">
        <f t="shared" ref="H1303:J1303" si="682">H1265</f>
        <v>23000</v>
      </c>
      <c r="I1303" s="161">
        <f t="shared" si="682"/>
        <v>0.125</v>
      </c>
      <c r="J1303" s="161">
        <f t="shared" si="682"/>
        <v>0</v>
      </c>
      <c r="K1303" s="162">
        <f t="shared" si="680"/>
        <v>2898000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96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OP-24S PP CASE SEA WORLD</v>
      </c>
      <c r="F1304" s="158"/>
      <c r="G1304" s="159"/>
      <c r="H1304" s="160">
        <f t="shared" ref="H1304:J1304" si="684">H1266</f>
        <v>29600</v>
      </c>
      <c r="I1304" s="161">
        <f t="shared" si="684"/>
        <v>0.125</v>
      </c>
      <c r="J1304" s="161">
        <f t="shared" si="684"/>
        <v>0</v>
      </c>
      <c r="K1304" s="162">
        <f t="shared" si="680"/>
        <v>2486400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200</v>
      </c>
      <c r="C1305" s="287" t="str">
        <f t="shared" si="685"/>
        <v>BOX</v>
      </c>
      <c r="D1305" s="288">
        <f t="shared" si="685"/>
        <v>4</v>
      </c>
      <c r="E1305" s="289" t="str">
        <f t="shared" si="685"/>
        <v>STIP / PENGHAPUS JOYKO 526-B40P PUTIH</v>
      </c>
      <c r="F1305" s="158"/>
      <c r="G1305" s="159"/>
      <c r="H1305" s="160">
        <f t="shared" ref="H1305:J1305" si="686">H1267</f>
        <v>28300</v>
      </c>
      <c r="I1305" s="161">
        <f t="shared" si="686"/>
        <v>0.125</v>
      </c>
      <c r="J1305" s="161">
        <f t="shared" si="686"/>
        <v>0</v>
      </c>
      <c r="K1305" s="162">
        <f t="shared" si="680"/>
        <v>4952500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100</v>
      </c>
      <c r="C1306" s="287" t="str">
        <f t="shared" si="687"/>
        <v>BOX</v>
      </c>
      <c r="D1306" s="288">
        <f t="shared" si="687"/>
        <v>2</v>
      </c>
      <c r="E1306" s="289" t="str">
        <f t="shared" si="687"/>
        <v>STIP / PENGHAPUS JOYKO 526-B40BL HITAM</v>
      </c>
      <c r="F1306" s="158"/>
      <c r="G1306" s="159"/>
      <c r="H1306" s="160">
        <f t="shared" ref="H1306:J1306" si="688">H1268</f>
        <v>28300</v>
      </c>
      <c r="I1306" s="161">
        <f t="shared" si="688"/>
        <v>0.125</v>
      </c>
      <c r="J1306" s="161">
        <f t="shared" si="688"/>
        <v>0</v>
      </c>
      <c r="K1306" s="162">
        <f t="shared" si="680"/>
        <v>2476250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50</v>
      </c>
      <c r="C1307" s="287" t="str">
        <f t="shared" si="689"/>
        <v>SLOP</v>
      </c>
      <c r="D1307" s="288">
        <f t="shared" si="689"/>
        <v>1</v>
      </c>
      <c r="E1307" s="289" t="str">
        <f t="shared" si="689"/>
        <v>LABEL HARGA JOYKO LB-P2LN (2 LINE PUTIH)</v>
      </c>
      <c r="F1307" s="158"/>
      <c r="G1307" s="159"/>
      <c r="H1307" s="160">
        <f t="shared" ref="H1307:J1307" si="690">H1269</f>
        <v>30500</v>
      </c>
      <c r="I1307" s="161">
        <f t="shared" si="690"/>
        <v>0.125</v>
      </c>
      <c r="J1307" s="161">
        <f t="shared" si="690"/>
        <v>0</v>
      </c>
      <c r="K1307" s="162">
        <f t="shared" si="680"/>
        <v>1334375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7"/>
      <c r="K1319" s="311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8">
        <f>SUM(K1302:K1317)</f>
        <v>21644525</v>
      </c>
      <c r="K1320" s="339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0"/>
      <c r="K1321" s="340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1"/>
      <c r="K1323" s="311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1">
        <f>((J1320/1.11)+(K1322/1.11))*11%</f>
        <v>2144952.9279279276</v>
      </c>
      <c r="K1324" s="342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1"/>
      <c r="K1325" s="311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21644525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12" t="str">
        <f>J1290</f>
        <v>NOVI / CONDRO</v>
      </c>
      <c r="K1328" s="313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12">
        <f>J1291</f>
        <v>0</v>
      </c>
      <c r="K1329" s="313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23070012</v>
      </c>
      <c r="F1332" s="200"/>
      <c r="G1332" s="201" t="s">
        <v>2</v>
      </c>
      <c r="H1332" s="314" t="str">
        <f>H1294</f>
        <v>CV LANCAR JAYA SENTOSA</v>
      </c>
      <c r="I1332" s="314"/>
      <c r="J1332" s="314"/>
      <c r="K1332" s="315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8" t="s">
        <v>3</v>
      </c>
      <c r="G1333" s="207"/>
      <c r="H1333" s="316"/>
      <c r="I1333" s="316"/>
      <c r="J1333" s="316"/>
      <c r="K1333" s="317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9">
        <f>D1296</f>
        <v>45117</v>
      </c>
      <c r="E1334" s="320"/>
      <c r="F1334" s="318"/>
      <c r="G1334" s="208"/>
      <c r="H1334" s="321" t="str">
        <f>H1296</f>
        <v/>
      </c>
      <c r="I1334" s="321"/>
      <c r="J1334" s="321"/>
      <c r="K1334" s="322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8"/>
      <c r="G1335" s="208"/>
      <c r="H1335" s="323" t="str">
        <f>H1297</f>
        <v>MALANG</v>
      </c>
      <c r="I1335" s="323"/>
      <c r="J1335" s="323"/>
      <c r="K1335" s="324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4823</v>
      </c>
      <c r="E1336" s="199"/>
      <c r="F1336" s="210"/>
      <c r="G1336" s="211"/>
      <c r="H1336" s="325"/>
      <c r="I1336" s="325"/>
      <c r="J1336" s="325"/>
      <c r="K1336" s="326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720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OP-12S PP CASE SEA WORLD</v>
      </c>
      <c r="F1340" s="235"/>
      <c r="G1340" s="236"/>
      <c r="H1340" s="237">
        <f t="shared" ref="H1340:J1340" si="712">H1302</f>
        <v>11900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7497000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PCS</v>
      </c>
      <c r="D1341" s="293">
        <f t="shared" si="714"/>
        <v>2</v>
      </c>
      <c r="E1341" s="294" t="str">
        <f t="shared" si="714"/>
        <v>CRAYON / OIL PASTEL JOYKO OP-18S PP CASE SEA WORLD</v>
      </c>
      <c r="F1341" s="235"/>
      <c r="G1341" s="236"/>
      <c r="H1341" s="237">
        <f t="shared" ref="H1341:J1341" si="715">H1303</f>
        <v>23000</v>
      </c>
      <c r="I1341" s="238">
        <f t="shared" si="715"/>
        <v>0.125</v>
      </c>
      <c r="J1341" s="238">
        <f t="shared" si="715"/>
        <v>0</v>
      </c>
      <c r="K1341" s="239">
        <f t="shared" si="713"/>
        <v>2898000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96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OP-24S PP CASE SEA WORLD</v>
      </c>
      <c r="F1342" s="235"/>
      <c r="G1342" s="236"/>
      <c r="H1342" s="237">
        <f t="shared" ref="H1342:J1342" si="717">H1304</f>
        <v>29600</v>
      </c>
      <c r="I1342" s="238">
        <f t="shared" si="717"/>
        <v>0.125</v>
      </c>
      <c r="J1342" s="238">
        <f t="shared" si="717"/>
        <v>0</v>
      </c>
      <c r="K1342" s="239">
        <f t="shared" si="713"/>
        <v>2486400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200</v>
      </c>
      <c r="C1343" s="292" t="str">
        <f t="shared" si="718"/>
        <v>BOX</v>
      </c>
      <c r="D1343" s="293">
        <f t="shared" si="718"/>
        <v>4</v>
      </c>
      <c r="E1343" s="294" t="str">
        <f t="shared" si="718"/>
        <v>STIP / PENGHAPUS JOYKO 526-B40P PUTIH</v>
      </c>
      <c r="F1343" s="235"/>
      <c r="G1343" s="236"/>
      <c r="H1343" s="237">
        <f t="shared" ref="H1343:J1343" si="719">H1305</f>
        <v>28300</v>
      </c>
      <c r="I1343" s="238">
        <f t="shared" si="719"/>
        <v>0.125</v>
      </c>
      <c r="J1343" s="238">
        <f t="shared" si="719"/>
        <v>0</v>
      </c>
      <c r="K1343" s="239">
        <f t="shared" si="713"/>
        <v>4952500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100</v>
      </c>
      <c r="C1344" s="292" t="str">
        <f t="shared" si="720"/>
        <v>BOX</v>
      </c>
      <c r="D1344" s="293">
        <f t="shared" si="720"/>
        <v>2</v>
      </c>
      <c r="E1344" s="294" t="str">
        <f t="shared" si="720"/>
        <v>STIP / PENGHAPUS JOYKO 526-B40BL HITAM</v>
      </c>
      <c r="F1344" s="235"/>
      <c r="G1344" s="236"/>
      <c r="H1344" s="237">
        <f t="shared" ref="H1344:J1344" si="721">H1306</f>
        <v>28300</v>
      </c>
      <c r="I1344" s="238">
        <f t="shared" si="721"/>
        <v>0.125</v>
      </c>
      <c r="J1344" s="238">
        <f t="shared" si="721"/>
        <v>0</v>
      </c>
      <c r="K1344" s="239">
        <f t="shared" si="713"/>
        <v>2476250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50</v>
      </c>
      <c r="C1345" s="292" t="str">
        <f t="shared" si="722"/>
        <v>SLOP</v>
      </c>
      <c r="D1345" s="293">
        <f t="shared" si="722"/>
        <v>1</v>
      </c>
      <c r="E1345" s="294" t="str">
        <f t="shared" si="722"/>
        <v>LABEL HARGA JOYKO LB-P2LN (2 LINE PUTIH)</v>
      </c>
      <c r="F1345" s="235"/>
      <c r="G1345" s="236"/>
      <c r="H1345" s="237">
        <f t="shared" ref="H1345:J1345" si="723">H1307</f>
        <v>30500</v>
      </c>
      <c r="I1345" s="238">
        <f t="shared" si="723"/>
        <v>0.125</v>
      </c>
      <c r="J1345" s="238">
        <f t="shared" si="723"/>
        <v>0</v>
      </c>
      <c r="K1345" s="239">
        <f t="shared" si="713"/>
        <v>1334375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7"/>
      <c r="K1357" s="306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3">
        <f>SUM(K1340:K1355)</f>
        <v>21644525</v>
      </c>
      <c r="K1358" s="304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5"/>
      <c r="K1359" s="305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6"/>
      <c r="K1361" s="306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7">
        <f>((J1358/1.11)+(K1360/1.11))*11%</f>
        <v>2144952.9279279276</v>
      </c>
      <c r="K1362" s="30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6"/>
      <c r="K1363" s="306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21644525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09" t="str">
        <f>J1328</f>
        <v>NOVI / CONDRO</v>
      </c>
      <c r="K1366" s="31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09">
        <f>J1329</f>
        <v>0</v>
      </c>
      <c r="K1367" s="31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23070013</v>
      </c>
      <c r="G1370" s="11" t="s">
        <v>2</v>
      </c>
      <c r="H1370" s="356" t="s">
        <v>107</v>
      </c>
      <c r="I1370" s="356"/>
      <c r="J1370" s="356"/>
      <c r="K1370" s="35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0" t="s">
        <v>3</v>
      </c>
      <c r="G1371" s="17"/>
      <c r="H1371" s="358"/>
      <c r="I1371" s="358"/>
      <c r="J1371" s="358"/>
      <c r="K1371" s="35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1">
        <v>45117</v>
      </c>
      <c r="E1372" s="362"/>
      <c r="F1372" s="360"/>
      <c r="G1372" s="18"/>
      <c r="H1372" s="363" t="s">
        <v>108</v>
      </c>
      <c r="I1372" s="363"/>
      <c r="J1372" s="363"/>
      <c r="K1372" s="364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0"/>
      <c r="G1373" s="18"/>
      <c r="H1373" s="365" t="s">
        <v>109</v>
      </c>
      <c r="I1373" s="365"/>
      <c r="J1373" s="365"/>
      <c r="K1373" s="366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110</v>
      </c>
      <c r="E1374" s="9"/>
      <c r="F1374" s="21"/>
      <c r="G1374" s="22"/>
      <c r="H1374" s="367"/>
      <c r="I1374" s="367"/>
      <c r="J1374" s="367"/>
      <c r="K1374" s="368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96</v>
      </c>
      <c r="C1378" s="46" t="s">
        <v>58</v>
      </c>
      <c r="D1378" s="93">
        <v>1</v>
      </c>
      <c r="E1378" s="110" t="s">
        <v>111</v>
      </c>
      <c r="F1378" s="48"/>
      <c r="G1378" s="49"/>
      <c r="H1378" s="50">
        <v>22000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1816320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3"/>
      <c r="K1395" s="344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5">
        <f>SUM(K1378:K1393)</f>
        <v>1816320</v>
      </c>
      <c r="K1396" s="346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7"/>
      <c r="K1397" s="347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4"/>
      <c r="K1399" s="344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8">
        <f>((J1396/1.11)+(K1398/1.11))*11%</f>
        <v>179995.67567567568</v>
      </c>
      <c r="K1400" s="349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4"/>
      <c r="K1401" s="344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1816320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50" t="s">
        <v>55</v>
      </c>
      <c r="K1404" s="351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50"/>
      <c r="K1405" s="351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23070013</v>
      </c>
      <c r="F1408" s="123"/>
      <c r="G1408" s="124" t="s">
        <v>2</v>
      </c>
      <c r="H1408" s="352" t="str">
        <f>H1370</f>
        <v>HARNOYO</v>
      </c>
      <c r="I1408" s="352"/>
      <c r="J1408" s="352"/>
      <c r="K1408" s="353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8" t="s">
        <v>3</v>
      </c>
      <c r="G1409" s="130"/>
      <c r="H1409" s="354"/>
      <c r="I1409" s="354"/>
      <c r="J1409" s="354"/>
      <c r="K1409" s="355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9">
        <f>D1372</f>
        <v>45117</v>
      </c>
      <c r="E1410" s="330"/>
      <c r="F1410" s="328"/>
      <c r="G1410" s="131"/>
      <c r="H1410" s="331" t="str">
        <f>H1372</f>
        <v>(BENDAN)</v>
      </c>
      <c r="I1410" s="331"/>
      <c r="J1410" s="331"/>
      <c r="K1410" s="332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8"/>
      <c r="G1411" s="131"/>
      <c r="H1411" s="333" t="str">
        <f>H1373</f>
        <v>PEKALONGAN</v>
      </c>
      <c r="I1411" s="333"/>
      <c r="J1411" s="333"/>
      <c r="K1411" s="33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4883</v>
      </c>
      <c r="E1412" s="122"/>
      <c r="F1412" s="133"/>
      <c r="G1412" s="134"/>
      <c r="H1412" s="335"/>
      <c r="I1412" s="335"/>
      <c r="J1412" s="335"/>
      <c r="K1412" s="33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96</v>
      </c>
      <c r="C1416" s="287" t="str">
        <f t="shared" si="745"/>
        <v>PCS</v>
      </c>
      <c r="D1416" s="288">
        <f t="shared" si="745"/>
        <v>1</v>
      </c>
      <c r="E1416" s="289" t="str">
        <f t="shared" si="745"/>
        <v>HANDY TAPE DISPENSER KENKO TDB-2</v>
      </c>
      <c r="F1416" s="158"/>
      <c r="G1416" s="159"/>
      <c r="H1416" s="160">
        <f t="shared" ref="H1416:J1416" si="746">H1378</f>
        <v>22000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1816320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7"/>
      <c r="K1433" s="311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8">
        <f>SUM(K1416:K1431)</f>
        <v>1816320</v>
      </c>
      <c r="K1434" s="339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0"/>
      <c r="K1435" s="340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1"/>
      <c r="K1437" s="311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1">
        <f>((J1434/1.11)+(K1436/1.11))*11%</f>
        <v>179995.67567567568</v>
      </c>
      <c r="K1438" s="342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1"/>
      <c r="K1439" s="311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1816320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12" t="str">
        <f>J1404</f>
        <v>NOVI / CONDRO</v>
      </c>
      <c r="K1442" s="313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12">
        <f>J1405</f>
        <v>0</v>
      </c>
      <c r="K1443" s="313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23070013</v>
      </c>
      <c r="F1446" s="200"/>
      <c r="G1446" s="201" t="s">
        <v>2</v>
      </c>
      <c r="H1446" s="314" t="str">
        <f>H1408</f>
        <v>HARNOYO</v>
      </c>
      <c r="I1446" s="314"/>
      <c r="J1446" s="314"/>
      <c r="K1446" s="315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8" t="s">
        <v>3</v>
      </c>
      <c r="G1447" s="207"/>
      <c r="H1447" s="316"/>
      <c r="I1447" s="316"/>
      <c r="J1447" s="316"/>
      <c r="K1447" s="317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9">
        <f>D1410</f>
        <v>45117</v>
      </c>
      <c r="E1448" s="320"/>
      <c r="F1448" s="318"/>
      <c r="G1448" s="208"/>
      <c r="H1448" s="321" t="str">
        <f>H1410</f>
        <v>(BENDAN)</v>
      </c>
      <c r="I1448" s="321"/>
      <c r="J1448" s="321"/>
      <c r="K1448" s="322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8"/>
      <c r="G1449" s="208"/>
      <c r="H1449" s="323" t="str">
        <f>H1411</f>
        <v>PEKALONGAN</v>
      </c>
      <c r="I1449" s="323"/>
      <c r="J1449" s="323"/>
      <c r="K1449" s="324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4883</v>
      </c>
      <c r="E1450" s="199"/>
      <c r="F1450" s="210"/>
      <c r="G1450" s="211"/>
      <c r="H1450" s="325"/>
      <c r="I1450" s="325"/>
      <c r="J1450" s="325"/>
      <c r="K1450" s="326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96</v>
      </c>
      <c r="C1454" s="292" t="str">
        <f t="shared" si="778"/>
        <v>PCS</v>
      </c>
      <c r="D1454" s="293">
        <f t="shared" si="778"/>
        <v>1</v>
      </c>
      <c r="E1454" s="294" t="str">
        <f t="shared" si="778"/>
        <v>HANDY TAPE DISPENSER KENKO TDB-2</v>
      </c>
      <c r="F1454" s="235"/>
      <c r="G1454" s="236"/>
      <c r="H1454" s="237">
        <f t="shared" ref="H1454:J1454" si="779">H1416</f>
        <v>22000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1816320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7"/>
      <c r="K1471" s="306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3">
        <f>SUM(K1454:K1469)</f>
        <v>1816320</v>
      </c>
      <c r="K1472" s="304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5"/>
      <c r="K1473" s="305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6"/>
      <c r="K1475" s="306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7">
        <f>((J1472/1.11)+(K1474/1.11))*11%</f>
        <v>179995.67567567568</v>
      </c>
      <c r="K1476" s="30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6"/>
      <c r="K1477" s="306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1816320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09" t="str">
        <f>J1442</f>
        <v>NOVI / CONDRO</v>
      </c>
      <c r="K1480" s="31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09">
        <f>J1443</f>
        <v>0</v>
      </c>
      <c r="K1481" s="31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23070014</v>
      </c>
      <c r="G1484" s="11" t="s">
        <v>2</v>
      </c>
      <c r="H1484" s="356" t="s">
        <v>67</v>
      </c>
      <c r="I1484" s="356"/>
      <c r="J1484" s="356"/>
      <c r="K1484" s="357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0" t="s">
        <v>3</v>
      </c>
      <c r="G1485" s="17"/>
      <c r="H1485" s="358"/>
      <c r="I1485" s="358"/>
      <c r="J1485" s="358"/>
      <c r="K1485" s="359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1">
        <v>45118</v>
      </c>
      <c r="E1486" s="362"/>
      <c r="F1486" s="360"/>
      <c r="G1486" s="18"/>
      <c r="H1486" s="363" t="s">
        <v>68</v>
      </c>
      <c r="I1486" s="363"/>
      <c r="J1486" s="363"/>
      <c r="K1486" s="364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0"/>
      <c r="G1487" s="18"/>
      <c r="H1487" s="365" t="s">
        <v>49</v>
      </c>
      <c r="I1487" s="365"/>
      <c r="J1487" s="365"/>
      <c r="K1487" s="366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112</v>
      </c>
      <c r="E1488" s="9"/>
      <c r="F1488" s="21"/>
      <c r="G1488" s="22"/>
      <c r="H1488" s="367"/>
      <c r="I1488" s="367"/>
      <c r="J1488" s="367"/>
      <c r="K1488" s="368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51</v>
      </c>
      <c r="D1492" s="93">
        <v>1</v>
      </c>
      <c r="E1492" s="110" t="s">
        <v>113</v>
      </c>
      <c r="F1492" s="48"/>
      <c r="G1492" s="49"/>
      <c r="H1492" s="50">
        <v>117600</v>
      </c>
      <c r="I1492" s="51">
        <v>0.13</v>
      </c>
      <c r="J1492" s="51"/>
      <c r="K1492" s="52">
        <f t="shared" ref="K1492:K1507" si="811">(B1492*H1492-((B1492*H1492)*I1492))-((B1492*H1492-((B1492*H1492)*I1492))*J1492)</f>
        <v>2046240</v>
      </c>
      <c r="L1492" s="36"/>
    </row>
    <row r="1493" spans="1:12" s="10" customFormat="1" ht="14.1" customHeight="1" x14ac:dyDescent="0.25">
      <c r="A1493" s="45">
        <v>2</v>
      </c>
      <c r="B1493" s="46">
        <v>4</v>
      </c>
      <c r="C1493" s="46" t="s">
        <v>51</v>
      </c>
      <c r="D1493" s="93" t="s">
        <v>32</v>
      </c>
      <c r="E1493" s="110" t="s">
        <v>71</v>
      </c>
      <c r="F1493" s="48"/>
      <c r="G1493" s="49"/>
      <c r="H1493" s="50">
        <v>228000</v>
      </c>
      <c r="I1493" s="51">
        <v>0.125</v>
      </c>
      <c r="J1493" s="51"/>
      <c r="K1493" s="52">
        <f t="shared" si="811"/>
        <v>798000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3"/>
      <c r="K1509" s="344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5">
        <f>SUM(K1492:K1507)</f>
        <v>2844240</v>
      </c>
      <c r="K1510" s="346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7"/>
      <c r="K1511" s="347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4"/>
      <c r="K1513" s="344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8">
        <f>((J1510/1.11)+(K1512/1.11))*11%</f>
        <v>281861.6216216216</v>
      </c>
      <c r="K1514" s="349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4"/>
      <c r="K1515" s="344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2844240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50" t="s">
        <v>55</v>
      </c>
      <c r="K1518" s="351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50"/>
      <c r="K1519" s="351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23070014</v>
      </c>
      <c r="F1522" s="123"/>
      <c r="G1522" s="124" t="s">
        <v>2</v>
      </c>
      <c r="H1522" s="352" t="str">
        <f>H1484</f>
        <v>SANTOSO BUDIONO</v>
      </c>
      <c r="I1522" s="352"/>
      <c r="J1522" s="352"/>
      <c r="K1522" s="353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8" t="s">
        <v>3</v>
      </c>
      <c r="G1523" s="130"/>
      <c r="H1523" s="354"/>
      <c r="I1523" s="354"/>
      <c r="J1523" s="354"/>
      <c r="K1523" s="355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9">
        <f>D1486</f>
        <v>45118</v>
      </c>
      <c r="E1524" s="330"/>
      <c r="F1524" s="328"/>
      <c r="G1524" s="131"/>
      <c r="H1524" s="331" t="str">
        <f>H1486</f>
        <v>(  ARMADA  )</v>
      </c>
      <c r="I1524" s="331"/>
      <c r="J1524" s="331"/>
      <c r="K1524" s="332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8"/>
      <c r="G1525" s="131"/>
      <c r="H1525" s="333" t="str">
        <f>H1487</f>
        <v>PURWOKERTO</v>
      </c>
      <c r="I1525" s="333"/>
      <c r="J1525" s="333"/>
      <c r="K1525" s="33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4888</v>
      </c>
      <c r="E1526" s="122"/>
      <c r="F1526" s="133"/>
      <c r="G1526" s="134"/>
      <c r="H1526" s="335"/>
      <c r="I1526" s="335"/>
      <c r="J1526" s="335"/>
      <c r="K1526" s="33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STAPLER KENKO HD-10D</v>
      </c>
      <c r="F1530" s="158"/>
      <c r="G1530" s="159"/>
      <c r="H1530" s="160">
        <f t="shared" ref="H1530:J1530" si="813">H1492</f>
        <v>117600</v>
      </c>
      <c r="I1530" s="161">
        <f t="shared" si="813"/>
        <v>0.13</v>
      </c>
      <c r="J1530" s="161">
        <f t="shared" si="813"/>
        <v>0</v>
      </c>
      <c r="K1530" s="162">
        <f t="shared" ref="K1530:K1545" si="814">(B1530*H1530-((B1530*H1530)*I1530))-((B1530*H1530-((B1530*H1530)*I1530))*J1530)</f>
        <v>2046240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4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STAPLER KENKO HD-50</v>
      </c>
      <c r="F1531" s="158"/>
      <c r="G1531" s="159"/>
      <c r="H1531" s="160">
        <f t="shared" ref="H1531:J1531" si="816">H1493</f>
        <v>228000</v>
      </c>
      <c r="I1531" s="161">
        <f t="shared" si="816"/>
        <v>0.125</v>
      </c>
      <c r="J1531" s="161">
        <f t="shared" si="816"/>
        <v>0</v>
      </c>
      <c r="K1531" s="162">
        <f t="shared" si="814"/>
        <v>798000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7"/>
      <c r="K1547" s="311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8">
        <f>SUM(K1530:K1545)</f>
        <v>2844240</v>
      </c>
      <c r="K1548" s="339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0"/>
      <c r="K1549" s="340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1"/>
      <c r="K1551" s="311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1">
        <f>((J1548/1.11)+(K1550/1.11))*11%</f>
        <v>281861.6216216216</v>
      </c>
      <c r="K1552" s="342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1"/>
      <c r="K1553" s="311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2844240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12" t="str">
        <f>J1518</f>
        <v>NOVI / CONDRO</v>
      </c>
      <c r="K1556" s="313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12">
        <f>J1519</f>
        <v>0</v>
      </c>
      <c r="K1557" s="313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23070014</v>
      </c>
      <c r="F1560" s="200"/>
      <c r="G1560" s="201" t="s">
        <v>2</v>
      </c>
      <c r="H1560" s="314" t="str">
        <f>H1522</f>
        <v>SANTOSO BUDIONO</v>
      </c>
      <c r="I1560" s="314"/>
      <c r="J1560" s="314"/>
      <c r="K1560" s="315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8" t="s">
        <v>3</v>
      </c>
      <c r="G1561" s="207"/>
      <c r="H1561" s="316"/>
      <c r="I1561" s="316"/>
      <c r="J1561" s="316"/>
      <c r="K1561" s="317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9">
        <f>D1524</f>
        <v>45118</v>
      </c>
      <c r="E1562" s="320"/>
      <c r="F1562" s="318"/>
      <c r="G1562" s="208"/>
      <c r="H1562" s="321" t="str">
        <f>H1524</f>
        <v>(  ARMADA  )</v>
      </c>
      <c r="I1562" s="321"/>
      <c r="J1562" s="321"/>
      <c r="K1562" s="322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8"/>
      <c r="G1563" s="208"/>
      <c r="H1563" s="323" t="str">
        <f>H1525</f>
        <v>PURWOKERTO</v>
      </c>
      <c r="I1563" s="323"/>
      <c r="J1563" s="323"/>
      <c r="K1563" s="324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4888</v>
      </c>
      <c r="E1564" s="199"/>
      <c r="F1564" s="210"/>
      <c r="G1564" s="211"/>
      <c r="H1564" s="325"/>
      <c r="I1564" s="325"/>
      <c r="J1564" s="325"/>
      <c r="K1564" s="326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STAPLER KENKO HD-10D</v>
      </c>
      <c r="F1568" s="235"/>
      <c r="G1568" s="236"/>
      <c r="H1568" s="237">
        <f t="shared" ref="H1568:J1568" si="846">H1530</f>
        <v>117600</v>
      </c>
      <c r="I1568" s="238">
        <f t="shared" si="846"/>
        <v>0.13</v>
      </c>
      <c r="J1568" s="238">
        <f t="shared" si="846"/>
        <v>0</v>
      </c>
      <c r="K1568" s="239">
        <f t="shared" ref="K1568:K1583" si="847">(B1568*H1568-((B1568*H1568)*I1568))-((B1568*H1568-((B1568*H1568)*I1568))*J1568)</f>
        <v>2046240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4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STAPLER KENKO HD-50</v>
      </c>
      <c r="F1569" s="235"/>
      <c r="G1569" s="236"/>
      <c r="H1569" s="237">
        <f t="shared" ref="H1569:J1569" si="849">H1531</f>
        <v>228000</v>
      </c>
      <c r="I1569" s="238">
        <f t="shared" si="849"/>
        <v>0.125</v>
      </c>
      <c r="J1569" s="238">
        <f t="shared" si="849"/>
        <v>0</v>
      </c>
      <c r="K1569" s="239">
        <f t="shared" si="847"/>
        <v>798000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7"/>
      <c r="K1585" s="306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3">
        <f>SUM(K1568:K1583)</f>
        <v>2844240</v>
      </c>
      <c r="K1586" s="304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5"/>
      <c r="K1587" s="305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6"/>
      <c r="K1589" s="306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7">
        <f>((J1586/1.11)+(K1588/1.11))*11%</f>
        <v>281861.6216216216</v>
      </c>
      <c r="K1590" s="30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6"/>
      <c r="K1591" s="306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2844240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09" t="str">
        <f>J1556</f>
        <v>NOVI / CONDRO</v>
      </c>
      <c r="K1594" s="31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09">
        <f>J1557</f>
        <v>0</v>
      </c>
      <c r="K1595" s="31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23070015</v>
      </c>
      <c r="G1598" s="11" t="s">
        <v>2</v>
      </c>
      <c r="H1598" s="356" t="s">
        <v>47</v>
      </c>
      <c r="I1598" s="356"/>
      <c r="J1598" s="356"/>
      <c r="K1598" s="35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0" t="s">
        <v>3</v>
      </c>
      <c r="G1599" s="17"/>
      <c r="H1599" s="358"/>
      <c r="I1599" s="358"/>
      <c r="J1599" s="358"/>
      <c r="K1599" s="35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1">
        <v>45118</v>
      </c>
      <c r="E1600" s="362"/>
      <c r="F1600" s="360"/>
      <c r="G1600" s="18"/>
      <c r="H1600" s="363" t="s">
        <v>48</v>
      </c>
      <c r="I1600" s="363"/>
      <c r="J1600" s="363"/>
      <c r="K1600" s="364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0"/>
      <c r="G1601" s="18"/>
      <c r="H1601" s="365" t="s">
        <v>49</v>
      </c>
      <c r="I1601" s="365"/>
      <c r="J1601" s="365"/>
      <c r="K1601" s="366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114</v>
      </c>
      <c r="E1602" s="9"/>
      <c r="F1602" s="21"/>
      <c r="G1602" s="22"/>
      <c r="H1602" s="367"/>
      <c r="I1602" s="367"/>
      <c r="J1602" s="367"/>
      <c r="K1602" s="368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60</v>
      </c>
      <c r="C1606" s="46" t="s">
        <v>51</v>
      </c>
      <c r="D1606" s="93">
        <v>1</v>
      </c>
      <c r="E1606" s="110" t="s">
        <v>63</v>
      </c>
      <c r="F1606" s="48"/>
      <c r="G1606" s="49"/>
      <c r="H1606" s="50">
        <v>64800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3363120</v>
      </c>
      <c r="L1606" s="36"/>
    </row>
    <row r="1607" spans="1:12" s="10" customFormat="1" ht="14.1" customHeight="1" x14ac:dyDescent="0.25">
      <c r="A1607" s="45">
        <v>2</v>
      </c>
      <c r="B1607" s="46">
        <v>48</v>
      </c>
      <c r="C1607" s="46" t="s">
        <v>51</v>
      </c>
      <c r="D1607" s="93">
        <v>1</v>
      </c>
      <c r="E1607" s="110" t="s">
        <v>115</v>
      </c>
      <c r="F1607" s="48"/>
      <c r="G1607" s="49"/>
      <c r="H1607" s="50">
        <v>60000</v>
      </c>
      <c r="I1607" s="51">
        <v>0.13500000000000001</v>
      </c>
      <c r="J1607" s="51"/>
      <c r="K1607" s="52">
        <f t="shared" si="878"/>
        <v>2491200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3"/>
      <c r="K1623" s="344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5">
        <f>SUM(K1606:K1621)</f>
        <v>5854320</v>
      </c>
      <c r="K1624" s="346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7"/>
      <c r="K1625" s="347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4"/>
      <c r="K1627" s="344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8">
        <f>((J1624/1.11)+(K1626/1.11))*11%</f>
        <v>580157.83783783775</v>
      </c>
      <c r="K1628" s="349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4"/>
      <c r="K1629" s="344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5854320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50" t="s">
        <v>55</v>
      </c>
      <c r="K1632" s="351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50"/>
      <c r="K1633" s="351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23070015</v>
      </c>
      <c r="F1636" s="123"/>
      <c r="G1636" s="124" t="s">
        <v>2</v>
      </c>
      <c r="H1636" s="352" t="str">
        <f>H1598</f>
        <v>CV PELITA JAYA</v>
      </c>
      <c r="I1636" s="352"/>
      <c r="J1636" s="352"/>
      <c r="K1636" s="353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8" t="s">
        <v>3</v>
      </c>
      <c r="G1637" s="130"/>
      <c r="H1637" s="354"/>
      <c r="I1637" s="354"/>
      <c r="J1637" s="354"/>
      <c r="K1637" s="355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9">
        <f>D1600</f>
        <v>45118</v>
      </c>
      <c r="E1638" s="330"/>
      <c r="F1638" s="328"/>
      <c r="G1638" s="131"/>
      <c r="H1638" s="331" t="str">
        <f>H1600</f>
        <v>(ANUGERAH SEJAHTERA)</v>
      </c>
      <c r="I1638" s="331"/>
      <c r="J1638" s="331"/>
      <c r="K1638" s="332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8"/>
      <c r="G1639" s="131"/>
      <c r="H1639" s="333" t="str">
        <f>H1601</f>
        <v>PURWOKERTO</v>
      </c>
      <c r="I1639" s="333"/>
      <c r="J1639" s="333"/>
      <c r="K1639" s="33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4892</v>
      </c>
      <c r="E1640" s="122"/>
      <c r="F1640" s="133"/>
      <c r="G1640" s="134"/>
      <c r="H1640" s="335"/>
      <c r="I1640" s="335"/>
      <c r="J1640" s="335"/>
      <c r="K1640" s="33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60</v>
      </c>
      <c r="C1644" s="287" t="str">
        <f t="shared" si="879"/>
        <v>LSN</v>
      </c>
      <c r="D1644" s="288">
        <f t="shared" si="879"/>
        <v>1</v>
      </c>
      <c r="E1644" s="289" t="str">
        <f t="shared" si="879"/>
        <v>ISI CUTTER 18 MM KENKO L-150 (BESAR)</v>
      </c>
      <c r="F1644" s="158"/>
      <c r="G1644" s="159"/>
      <c r="H1644" s="160">
        <f t="shared" ref="H1644:J1644" si="880">H1606</f>
        <v>64800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3363120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48</v>
      </c>
      <c r="C1645" s="287" t="str">
        <f t="shared" si="882"/>
        <v>LSN</v>
      </c>
      <c r="D1645" s="288">
        <f t="shared" si="882"/>
        <v>1</v>
      </c>
      <c r="E1645" s="289" t="str">
        <f t="shared" si="882"/>
        <v>CORRECTION TAPE KENKO CT-902CL (12M x 5MM)</v>
      </c>
      <c r="F1645" s="158"/>
      <c r="G1645" s="159"/>
      <c r="H1645" s="160">
        <f t="shared" ref="H1645:J1645" si="883">H1607</f>
        <v>60000</v>
      </c>
      <c r="I1645" s="161">
        <f t="shared" si="883"/>
        <v>0.13500000000000001</v>
      </c>
      <c r="J1645" s="161">
        <f t="shared" si="883"/>
        <v>0</v>
      </c>
      <c r="K1645" s="162">
        <f t="shared" si="881"/>
        <v>2491200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7"/>
      <c r="K1661" s="311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8">
        <f>SUM(K1644:K1659)</f>
        <v>5854320</v>
      </c>
      <c r="K1662" s="339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0"/>
      <c r="K1663" s="340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1"/>
      <c r="K1665" s="311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1">
        <f>((J1662/1.11)+(K1664/1.11))*11%</f>
        <v>580157.83783783775</v>
      </c>
      <c r="K1666" s="342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1"/>
      <c r="K1667" s="311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5854320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12" t="str">
        <f>J1632</f>
        <v>NOVI / CONDRO</v>
      </c>
      <c r="K1670" s="313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12">
        <f>J1633</f>
        <v>0</v>
      </c>
      <c r="K1671" s="313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23070015</v>
      </c>
      <c r="F1674" s="200"/>
      <c r="G1674" s="201" t="s">
        <v>2</v>
      </c>
      <c r="H1674" s="314" t="str">
        <f>H1636</f>
        <v>CV PELITA JAYA</v>
      </c>
      <c r="I1674" s="314"/>
      <c r="J1674" s="314"/>
      <c r="K1674" s="315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8" t="s">
        <v>3</v>
      </c>
      <c r="G1675" s="207"/>
      <c r="H1675" s="316"/>
      <c r="I1675" s="316"/>
      <c r="J1675" s="316"/>
      <c r="K1675" s="317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9">
        <f>D1638</f>
        <v>45118</v>
      </c>
      <c r="E1676" s="320"/>
      <c r="F1676" s="318"/>
      <c r="G1676" s="208"/>
      <c r="H1676" s="321" t="str">
        <f>H1638</f>
        <v>(ANUGERAH SEJAHTERA)</v>
      </c>
      <c r="I1676" s="321"/>
      <c r="J1676" s="321"/>
      <c r="K1676" s="322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8"/>
      <c r="G1677" s="208"/>
      <c r="H1677" s="323" t="str">
        <f>H1639</f>
        <v>PURWOKERTO</v>
      </c>
      <c r="I1677" s="323"/>
      <c r="J1677" s="323"/>
      <c r="K1677" s="324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4892</v>
      </c>
      <c r="E1678" s="199"/>
      <c r="F1678" s="210"/>
      <c r="G1678" s="211"/>
      <c r="H1678" s="325"/>
      <c r="I1678" s="325"/>
      <c r="J1678" s="325"/>
      <c r="K1678" s="326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60</v>
      </c>
      <c r="C1682" s="292" t="str">
        <f t="shared" si="912"/>
        <v>LSN</v>
      </c>
      <c r="D1682" s="293">
        <f t="shared" si="912"/>
        <v>1</v>
      </c>
      <c r="E1682" s="294" t="str">
        <f t="shared" si="912"/>
        <v>ISI CUTTER 18 MM KENKO L-150 (BESAR)</v>
      </c>
      <c r="F1682" s="235"/>
      <c r="G1682" s="236"/>
      <c r="H1682" s="237">
        <f t="shared" ref="H1682:J1682" si="913">H1644</f>
        <v>64800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3363120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48</v>
      </c>
      <c r="C1683" s="292" t="str">
        <f t="shared" si="915"/>
        <v>LSN</v>
      </c>
      <c r="D1683" s="293">
        <f t="shared" si="915"/>
        <v>1</v>
      </c>
      <c r="E1683" s="294" t="str">
        <f t="shared" si="915"/>
        <v>CORRECTION TAPE KENKO CT-902CL (12M x 5MM)</v>
      </c>
      <c r="F1683" s="235"/>
      <c r="G1683" s="236"/>
      <c r="H1683" s="237">
        <f t="shared" ref="H1683:J1683" si="916">H1645</f>
        <v>60000</v>
      </c>
      <c r="I1683" s="238">
        <f t="shared" si="916"/>
        <v>0.13500000000000001</v>
      </c>
      <c r="J1683" s="238">
        <f t="shared" si="916"/>
        <v>0</v>
      </c>
      <c r="K1683" s="239">
        <f t="shared" si="914"/>
        <v>2491200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7"/>
      <c r="K1699" s="306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3">
        <f>SUM(K1682:K1697)</f>
        <v>5854320</v>
      </c>
      <c r="K1700" s="304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5"/>
      <c r="K1701" s="305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6"/>
      <c r="K1703" s="306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7">
        <f>((J1700/1.11)+(K1702/1.11))*11%</f>
        <v>580157.83783783775</v>
      </c>
      <c r="K1704" s="30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6"/>
      <c r="K1705" s="306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5854320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09" t="str">
        <f>J1670</f>
        <v>NOVI / CONDRO</v>
      </c>
      <c r="K1708" s="31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09">
        <f>J1671</f>
        <v>0</v>
      </c>
      <c r="K1709" s="31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23070016</v>
      </c>
      <c r="G1712" s="11" t="s">
        <v>2</v>
      </c>
      <c r="H1712" s="356" t="s">
        <v>40</v>
      </c>
      <c r="I1712" s="356"/>
      <c r="J1712" s="356"/>
      <c r="K1712" s="35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0" t="s">
        <v>3</v>
      </c>
      <c r="G1713" s="17"/>
      <c r="H1713" s="358"/>
      <c r="I1713" s="358"/>
      <c r="J1713" s="358"/>
      <c r="K1713" s="35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1">
        <v>45118</v>
      </c>
      <c r="E1714" s="362"/>
      <c r="F1714" s="360"/>
      <c r="G1714" s="18"/>
      <c r="H1714" s="363" t="s">
        <v>41</v>
      </c>
      <c r="I1714" s="363"/>
      <c r="J1714" s="363"/>
      <c r="K1714" s="364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0"/>
      <c r="G1715" s="18"/>
      <c r="H1715" s="365" t="s">
        <v>42</v>
      </c>
      <c r="I1715" s="365"/>
      <c r="J1715" s="365"/>
      <c r="K1715" s="366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116</v>
      </c>
      <c r="E1716" s="9"/>
      <c r="F1716" s="21"/>
      <c r="G1716" s="22"/>
      <c r="H1716" s="367"/>
      <c r="I1716" s="367"/>
      <c r="J1716" s="367"/>
      <c r="K1716" s="368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432</v>
      </c>
      <c r="C1720" s="46" t="s">
        <v>51</v>
      </c>
      <c r="D1720" s="93">
        <v>3</v>
      </c>
      <c r="E1720" s="110" t="s">
        <v>117</v>
      </c>
      <c r="F1720" s="48"/>
      <c r="G1720" s="49"/>
      <c r="H1720" s="50">
        <v>21600</v>
      </c>
      <c r="I1720" s="51">
        <v>0.125</v>
      </c>
      <c r="J1720" s="51"/>
      <c r="K1720" s="52">
        <f t="shared" ref="K1720:K1735" si="945">(B1720*H1720-((B1720*H1720)*I1720))-((B1720*H1720-((B1720*H1720)*I1720))*J1720)</f>
        <v>8164800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3"/>
      <c r="K1737" s="344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5">
        <f>SUM(K1720:K1735)</f>
        <v>8164800</v>
      </c>
      <c r="K1738" s="346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7"/>
      <c r="K1739" s="347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4"/>
      <c r="K1741" s="344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8">
        <f>((J1738/1.11)+(K1740/1.11))*11%</f>
        <v>809124.32432432426</v>
      </c>
      <c r="K1742" s="349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4"/>
      <c r="K1743" s="344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8164800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50" t="s">
        <v>55</v>
      </c>
      <c r="K1746" s="351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50"/>
      <c r="K1747" s="351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23070016</v>
      </c>
      <c r="F1750" s="123"/>
      <c r="G1750" s="124" t="s">
        <v>2</v>
      </c>
      <c r="H1750" s="352" t="str">
        <f>H1712</f>
        <v>GUNAWAN HARTONO KUSUMA</v>
      </c>
      <c r="I1750" s="352"/>
      <c r="J1750" s="352"/>
      <c r="K1750" s="353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8" t="s">
        <v>3</v>
      </c>
      <c r="G1751" s="130"/>
      <c r="H1751" s="354"/>
      <c r="I1751" s="354"/>
      <c r="J1751" s="354"/>
      <c r="K1751" s="355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9">
        <f>D1714</f>
        <v>45118</v>
      </c>
      <c r="E1752" s="330"/>
      <c r="F1752" s="328"/>
      <c r="G1752" s="131"/>
      <c r="H1752" s="331" t="str">
        <f>H1714</f>
        <v>( NIKI SAE )</v>
      </c>
      <c r="I1752" s="331"/>
      <c r="J1752" s="331"/>
      <c r="K1752" s="332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8"/>
      <c r="G1753" s="131"/>
      <c r="H1753" s="333" t="str">
        <f>H1715</f>
        <v>TULUNG AGUNG</v>
      </c>
      <c r="I1753" s="333"/>
      <c r="J1753" s="333"/>
      <c r="K1753" s="33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4963</v>
      </c>
      <c r="E1754" s="122"/>
      <c r="F1754" s="133"/>
      <c r="G1754" s="134"/>
      <c r="H1754" s="335"/>
      <c r="I1754" s="335"/>
      <c r="J1754" s="335"/>
      <c r="K1754" s="33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432</v>
      </c>
      <c r="C1758" s="287" t="str">
        <f t="shared" si="946"/>
        <v>LSN</v>
      </c>
      <c r="D1758" s="288">
        <f t="shared" si="946"/>
        <v>3</v>
      </c>
      <c r="E1758" s="289" t="str">
        <f t="shared" si="946"/>
        <v>GEL PEN KENKO KE-303 T-GEL TRIANGULAR HITAM</v>
      </c>
      <c r="F1758" s="158"/>
      <c r="G1758" s="159"/>
      <c r="H1758" s="160">
        <f t="shared" ref="H1758:J1758" si="947">H1720</f>
        <v>21600</v>
      </c>
      <c r="I1758" s="161">
        <f t="shared" si="947"/>
        <v>0.125</v>
      </c>
      <c r="J1758" s="161">
        <f t="shared" si="947"/>
        <v>0</v>
      </c>
      <c r="K1758" s="162">
        <f t="shared" ref="K1758:K1773" si="948">(B1758*H1758-((B1758*H1758)*I1758))-((B1758*H1758-((B1758*H1758)*I1758))*J1758)</f>
        <v>8164800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7"/>
      <c r="K1775" s="311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8">
        <f>SUM(K1758:K1773)</f>
        <v>8164800</v>
      </c>
      <c r="K1776" s="339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0"/>
      <c r="K1777" s="340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1"/>
      <c r="K1779" s="311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1">
        <f>((J1776/1.11)+(K1778/1.11))*11%</f>
        <v>809124.32432432426</v>
      </c>
      <c r="K1780" s="342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1"/>
      <c r="K1781" s="311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8164800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12" t="str">
        <f>J1746</f>
        <v>NOVI / CONDRO</v>
      </c>
      <c r="K1784" s="313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12">
        <f>J1747</f>
        <v>0</v>
      </c>
      <c r="K1785" s="313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23070016</v>
      </c>
      <c r="F1788" s="200"/>
      <c r="G1788" s="201" t="s">
        <v>2</v>
      </c>
      <c r="H1788" s="314" t="str">
        <f>H1750</f>
        <v>GUNAWAN HARTONO KUSUMA</v>
      </c>
      <c r="I1788" s="314"/>
      <c r="J1788" s="314"/>
      <c r="K1788" s="315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8" t="s">
        <v>3</v>
      </c>
      <c r="G1789" s="207"/>
      <c r="H1789" s="316"/>
      <c r="I1789" s="316"/>
      <c r="J1789" s="316"/>
      <c r="K1789" s="317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9">
        <f>D1752</f>
        <v>45118</v>
      </c>
      <c r="E1790" s="320"/>
      <c r="F1790" s="318"/>
      <c r="G1790" s="208"/>
      <c r="H1790" s="321" t="str">
        <f>H1752</f>
        <v>( NIKI SAE )</v>
      </c>
      <c r="I1790" s="321"/>
      <c r="J1790" s="321"/>
      <c r="K1790" s="322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8"/>
      <c r="G1791" s="208"/>
      <c r="H1791" s="323" t="str">
        <f>H1753</f>
        <v>TULUNG AGUNG</v>
      </c>
      <c r="I1791" s="323"/>
      <c r="J1791" s="323"/>
      <c r="K1791" s="324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4963</v>
      </c>
      <c r="E1792" s="199"/>
      <c r="F1792" s="210"/>
      <c r="G1792" s="211"/>
      <c r="H1792" s="325"/>
      <c r="I1792" s="325"/>
      <c r="J1792" s="325"/>
      <c r="K1792" s="326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432</v>
      </c>
      <c r="C1796" s="292" t="str">
        <f t="shared" si="979"/>
        <v>LSN</v>
      </c>
      <c r="D1796" s="293">
        <f t="shared" si="979"/>
        <v>3</v>
      </c>
      <c r="E1796" s="294" t="str">
        <f t="shared" si="979"/>
        <v>GEL PEN KENKO KE-303 T-GEL TRIANGULAR HITAM</v>
      </c>
      <c r="F1796" s="235"/>
      <c r="G1796" s="236"/>
      <c r="H1796" s="237">
        <f t="shared" ref="H1796:J1796" si="980">H1758</f>
        <v>21600</v>
      </c>
      <c r="I1796" s="238">
        <f t="shared" si="980"/>
        <v>0.125</v>
      </c>
      <c r="J1796" s="238">
        <f t="shared" si="980"/>
        <v>0</v>
      </c>
      <c r="K1796" s="239">
        <f t="shared" ref="K1796:K1811" si="981">(B1796*H1796-((B1796*H1796)*I1796))-((B1796*H1796-((B1796*H1796)*I1796))*J1796)</f>
        <v>8164800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7"/>
      <c r="K1813" s="306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3">
        <f>SUM(K1796:K1811)</f>
        <v>8164800</v>
      </c>
      <c r="K1814" s="304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5"/>
      <c r="K1815" s="305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6"/>
      <c r="K1817" s="306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7">
        <f>((J1814/1.11)+(K1816/1.11))*11%</f>
        <v>809124.32432432426</v>
      </c>
      <c r="K1818" s="30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6"/>
      <c r="K1819" s="306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8164800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09" t="str">
        <f>J1784</f>
        <v>NOVI / CONDRO</v>
      </c>
      <c r="K1822" s="31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09">
        <f>J1785</f>
        <v>0</v>
      </c>
      <c r="K1823" s="31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23070017</v>
      </c>
      <c r="G1826" s="11" t="s">
        <v>2</v>
      </c>
      <c r="H1826" s="356" t="s">
        <v>98</v>
      </c>
      <c r="I1826" s="356"/>
      <c r="J1826" s="356"/>
      <c r="K1826" s="35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0" t="s">
        <v>3</v>
      </c>
      <c r="G1827" s="17"/>
      <c r="H1827" s="358"/>
      <c r="I1827" s="358"/>
      <c r="J1827" s="358"/>
      <c r="K1827" s="35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1">
        <v>45119</v>
      </c>
      <c r="E1828" s="362"/>
      <c r="F1828" s="360"/>
      <c r="G1828" s="18"/>
      <c r="H1828" s="363" t="s">
        <v>32</v>
      </c>
      <c r="I1828" s="363"/>
      <c r="J1828" s="363"/>
      <c r="K1828" s="364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0"/>
      <c r="G1829" s="18"/>
      <c r="H1829" s="365" t="s">
        <v>99</v>
      </c>
      <c r="I1829" s="365"/>
      <c r="J1829" s="365"/>
      <c r="K1829" s="366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118</v>
      </c>
      <c r="E1830" s="9"/>
      <c r="F1830" s="21"/>
      <c r="G1830" s="22"/>
      <c r="H1830" s="367"/>
      <c r="I1830" s="367"/>
      <c r="J1830" s="367"/>
      <c r="K1830" s="368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51</v>
      </c>
      <c r="D1834" s="93">
        <v>3</v>
      </c>
      <c r="E1834" s="110" t="s">
        <v>119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4006800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37</v>
      </c>
      <c r="D1835" s="93">
        <v>3</v>
      </c>
      <c r="E1835" s="110" t="s">
        <v>120</v>
      </c>
      <c r="F1835" s="48"/>
      <c r="G1835" s="49"/>
      <c r="H1835" s="50">
        <v>34100</v>
      </c>
      <c r="I1835" s="51">
        <v>0.125</v>
      </c>
      <c r="J1835" s="51"/>
      <c r="K1835" s="52">
        <f t="shared" si="1012"/>
        <v>4475625</v>
      </c>
      <c r="L1835" s="36"/>
    </row>
    <row r="1836" spans="1:12" s="10" customFormat="1" ht="14.1" customHeight="1" x14ac:dyDescent="0.25">
      <c r="A1836" s="45">
        <v>3</v>
      </c>
      <c r="B1836" s="46">
        <v>150</v>
      </c>
      <c r="C1836" s="46" t="s">
        <v>37</v>
      </c>
      <c r="D1836" s="93">
        <v>3</v>
      </c>
      <c r="E1836" s="110" t="s">
        <v>121</v>
      </c>
      <c r="F1836" s="48"/>
      <c r="G1836" s="49"/>
      <c r="H1836" s="50">
        <v>32000</v>
      </c>
      <c r="I1836" s="51">
        <v>0.125</v>
      </c>
      <c r="J1836" s="51"/>
      <c r="K1836" s="52">
        <f t="shared" si="1012"/>
        <v>4200000</v>
      </c>
      <c r="L1836" s="36"/>
    </row>
    <row r="1837" spans="1:12" s="10" customFormat="1" ht="14.1" customHeight="1" x14ac:dyDescent="0.25">
      <c r="A1837" s="45">
        <v>4</v>
      </c>
      <c r="B1837" s="46">
        <v>150</v>
      </c>
      <c r="C1837" s="46" t="s">
        <v>64</v>
      </c>
      <c r="D1837" s="93">
        <v>5</v>
      </c>
      <c r="E1837" s="110" t="s">
        <v>122</v>
      </c>
      <c r="F1837" s="48"/>
      <c r="G1837" s="49"/>
      <c r="H1837" s="50">
        <v>104400</v>
      </c>
      <c r="I1837" s="51">
        <v>0.125</v>
      </c>
      <c r="J1837" s="51"/>
      <c r="K1837" s="52">
        <f t="shared" si="1012"/>
        <v>13702500</v>
      </c>
      <c r="L1837" s="36"/>
    </row>
    <row r="1838" spans="1:12" s="10" customFormat="1" ht="14.1" customHeight="1" x14ac:dyDescent="0.25">
      <c r="A1838" s="45">
        <v>5</v>
      </c>
      <c r="B1838" s="46">
        <v>144</v>
      </c>
      <c r="C1838" s="46" t="s">
        <v>58</v>
      </c>
      <c r="D1838" s="93">
        <v>3</v>
      </c>
      <c r="E1838" s="110" t="s">
        <v>123</v>
      </c>
      <c r="F1838" s="48"/>
      <c r="G1838" s="49"/>
      <c r="H1838" s="50">
        <v>19000</v>
      </c>
      <c r="I1838" s="51">
        <v>0.125</v>
      </c>
      <c r="J1838" s="51"/>
      <c r="K1838" s="52">
        <f t="shared" si="1012"/>
        <v>2394000</v>
      </c>
      <c r="L1838" s="36"/>
    </row>
    <row r="1839" spans="1:12" s="10" customFormat="1" ht="14.1" customHeight="1" x14ac:dyDescent="0.25">
      <c r="A1839" s="45">
        <v>6</v>
      </c>
      <c r="B1839" s="46">
        <v>1000</v>
      </c>
      <c r="C1839" s="46" t="s">
        <v>72</v>
      </c>
      <c r="D1839" s="93">
        <v>10</v>
      </c>
      <c r="E1839" s="110" t="s">
        <v>124</v>
      </c>
      <c r="F1839" s="48"/>
      <c r="G1839" s="49"/>
      <c r="H1839" s="50">
        <v>13250</v>
      </c>
      <c r="I1839" s="51"/>
      <c r="J1839" s="51"/>
      <c r="K1839" s="52">
        <f t="shared" si="1012"/>
        <v>13250000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3"/>
      <c r="K1851" s="344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5">
        <f>SUM(K1834:K1849)</f>
        <v>42028925</v>
      </c>
      <c r="K1852" s="346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7"/>
      <c r="K1853" s="347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4"/>
      <c r="K1855" s="344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8">
        <f>((J1852/1.11)+(K1854/1.11))*11%</f>
        <v>4165028.6036036029</v>
      </c>
      <c r="K1856" s="349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4"/>
      <c r="K1857" s="344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42028925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50" t="s">
        <v>55</v>
      </c>
      <c r="K1860" s="351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50"/>
      <c r="K1861" s="351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23070017</v>
      </c>
      <c r="F1864" s="123"/>
      <c r="G1864" s="124" t="s">
        <v>2</v>
      </c>
      <c r="H1864" s="352" t="str">
        <f>H1826</f>
        <v>CV LANCAR JAYA SENTOSA</v>
      </c>
      <c r="I1864" s="352"/>
      <c r="J1864" s="352"/>
      <c r="K1864" s="353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8" t="s">
        <v>3</v>
      </c>
      <c r="G1865" s="130"/>
      <c r="H1865" s="354"/>
      <c r="I1865" s="354"/>
      <c r="J1865" s="354"/>
      <c r="K1865" s="355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9">
        <f>D1828</f>
        <v>45119</v>
      </c>
      <c r="E1866" s="330"/>
      <c r="F1866" s="328"/>
      <c r="G1866" s="131"/>
      <c r="H1866" s="331" t="str">
        <f>H1828</f>
        <v/>
      </c>
      <c r="I1866" s="331"/>
      <c r="J1866" s="331"/>
      <c r="K1866" s="332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8"/>
      <c r="G1867" s="131"/>
      <c r="H1867" s="333" t="str">
        <f>H1829</f>
        <v>MALANG</v>
      </c>
      <c r="I1867" s="333"/>
      <c r="J1867" s="333"/>
      <c r="K1867" s="33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1295</v>
      </c>
      <c r="E1868" s="122"/>
      <c r="F1868" s="133"/>
      <c r="G1868" s="134"/>
      <c r="H1868" s="335"/>
      <c r="I1868" s="335"/>
      <c r="J1868" s="335"/>
      <c r="K1868" s="33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LSN</v>
      </c>
      <c r="D1872" s="288">
        <f t="shared" si="1013"/>
        <v>3</v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4006800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150</v>
      </c>
      <c r="C1873" s="287" t="str">
        <f t="shared" si="1016"/>
        <v>BOX</v>
      </c>
      <c r="D1873" s="288">
        <f t="shared" si="1016"/>
        <v>3</v>
      </c>
      <c r="E1873" s="289" t="str">
        <f t="shared" si="1016"/>
        <v>STIP / PENGHAPUS JOYKO 526-B20 PUTIH</v>
      </c>
      <c r="F1873" s="158"/>
      <c r="G1873" s="159"/>
      <c r="H1873" s="160">
        <f t="shared" ref="H1873:J1873" si="1017">H1835</f>
        <v>34100</v>
      </c>
      <c r="I1873" s="161">
        <f t="shared" si="1017"/>
        <v>0.125</v>
      </c>
      <c r="J1873" s="161">
        <f t="shared" si="1017"/>
        <v>0</v>
      </c>
      <c r="K1873" s="162">
        <f t="shared" si="1015"/>
        <v>4475625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150</v>
      </c>
      <c r="C1874" s="287" t="str">
        <f t="shared" si="1018"/>
        <v>BOX</v>
      </c>
      <c r="D1874" s="288">
        <f t="shared" si="1018"/>
        <v>3</v>
      </c>
      <c r="E1874" s="289" t="str">
        <f t="shared" si="1018"/>
        <v>STIP / PENGHAPUS JOYKO ER-30W PUTIH</v>
      </c>
      <c r="F1874" s="158"/>
      <c r="G1874" s="159"/>
      <c r="H1874" s="160">
        <f t="shared" ref="H1874:J1874" si="1019">H1836</f>
        <v>32000</v>
      </c>
      <c r="I1874" s="161">
        <f t="shared" si="1019"/>
        <v>0.125</v>
      </c>
      <c r="J1874" s="161">
        <f t="shared" si="1019"/>
        <v>0</v>
      </c>
      <c r="K1874" s="162">
        <f t="shared" si="1015"/>
        <v>4200000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150</v>
      </c>
      <c r="C1875" s="287" t="str">
        <f t="shared" si="1020"/>
        <v>GRS</v>
      </c>
      <c r="D1875" s="288">
        <f t="shared" si="1020"/>
        <v>5</v>
      </c>
      <c r="E1875" s="289" t="str">
        <f t="shared" si="1020"/>
        <v>PENSIL JOYKO 2B P-88</v>
      </c>
      <c r="F1875" s="158"/>
      <c r="G1875" s="159"/>
      <c r="H1875" s="160">
        <f t="shared" ref="H1875:J1875" si="1021">H1837</f>
        <v>104400</v>
      </c>
      <c r="I1875" s="161">
        <f t="shared" si="1021"/>
        <v>0.125</v>
      </c>
      <c r="J1875" s="161">
        <f t="shared" si="1021"/>
        <v>0</v>
      </c>
      <c r="K1875" s="162">
        <f t="shared" si="1015"/>
        <v>13702500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144</v>
      </c>
      <c r="C1876" s="287" t="str">
        <f t="shared" si="1022"/>
        <v>PCS</v>
      </c>
      <c r="D1876" s="288">
        <f t="shared" si="1022"/>
        <v>3</v>
      </c>
      <c r="E1876" s="289" t="str">
        <f t="shared" si="1022"/>
        <v>TAPE CUTTER JOYKO TD-103</v>
      </c>
      <c r="F1876" s="158"/>
      <c r="G1876" s="159"/>
      <c r="H1876" s="160">
        <f t="shared" ref="H1876:J1876" si="1023">H1838</f>
        <v>19000</v>
      </c>
      <c r="I1876" s="161">
        <f t="shared" si="1023"/>
        <v>0.125</v>
      </c>
      <c r="J1876" s="161">
        <f t="shared" si="1023"/>
        <v>0</v>
      </c>
      <c r="K1876" s="162">
        <f t="shared" si="1015"/>
        <v>2394000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1000</v>
      </c>
      <c r="C1877" s="287" t="str">
        <f t="shared" si="1024"/>
        <v>PAK</v>
      </c>
      <c r="D1877" s="288">
        <f t="shared" si="1024"/>
        <v>10</v>
      </c>
      <c r="E1877" s="289" t="str">
        <f t="shared" si="1024"/>
        <v>ISI STAPLER (STAPLES) GREATWALL GW-NO. 10 (KECIL)</v>
      </c>
      <c r="F1877" s="158"/>
      <c r="G1877" s="159"/>
      <c r="H1877" s="160">
        <f t="shared" ref="H1877:J1877" si="1025">H1839</f>
        <v>13250</v>
      </c>
      <c r="I1877" s="161">
        <f t="shared" si="1025"/>
        <v>0</v>
      </c>
      <c r="J1877" s="161">
        <f t="shared" si="1025"/>
        <v>0</v>
      </c>
      <c r="K1877" s="162">
        <f t="shared" si="1015"/>
        <v>13250000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7"/>
      <c r="K1889" s="311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8">
        <f>SUM(K1872:K1887)</f>
        <v>42028925</v>
      </c>
      <c r="K1890" s="339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0"/>
      <c r="K1891" s="340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1"/>
      <c r="K1893" s="311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1">
        <f>((J1890/1.11)+(K1892/1.11))*11%</f>
        <v>4165028.6036036029</v>
      </c>
      <c r="K1894" s="342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1"/>
      <c r="K1895" s="311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42028925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12" t="str">
        <f>J1860</f>
        <v>NOVI / CONDRO</v>
      </c>
      <c r="K1898" s="313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12">
        <f>J1861</f>
        <v>0</v>
      </c>
      <c r="K1899" s="313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23070017</v>
      </c>
      <c r="F1902" s="200"/>
      <c r="G1902" s="201" t="s">
        <v>2</v>
      </c>
      <c r="H1902" s="314" t="str">
        <f>H1864</f>
        <v>CV LANCAR JAYA SENTOSA</v>
      </c>
      <c r="I1902" s="314"/>
      <c r="J1902" s="314"/>
      <c r="K1902" s="315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8" t="s">
        <v>3</v>
      </c>
      <c r="G1903" s="207"/>
      <c r="H1903" s="316"/>
      <c r="I1903" s="316"/>
      <c r="J1903" s="316"/>
      <c r="K1903" s="317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9">
        <f>D1866</f>
        <v>45119</v>
      </c>
      <c r="E1904" s="320"/>
      <c r="F1904" s="318"/>
      <c r="G1904" s="208"/>
      <c r="H1904" s="321" t="str">
        <f>H1866</f>
        <v/>
      </c>
      <c r="I1904" s="321"/>
      <c r="J1904" s="321"/>
      <c r="K1904" s="322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8"/>
      <c r="G1905" s="208"/>
      <c r="H1905" s="323" t="str">
        <f>H1867</f>
        <v>MALANG</v>
      </c>
      <c r="I1905" s="323"/>
      <c r="J1905" s="323"/>
      <c r="K1905" s="324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1295</v>
      </c>
      <c r="E1906" s="199"/>
      <c r="F1906" s="210"/>
      <c r="G1906" s="211"/>
      <c r="H1906" s="325"/>
      <c r="I1906" s="325"/>
      <c r="J1906" s="325"/>
      <c r="K1906" s="326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LSN</v>
      </c>
      <c r="D1910" s="293">
        <f t="shared" si="1046"/>
        <v>3</v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4006800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150</v>
      </c>
      <c r="C1911" s="292" t="str">
        <f t="shared" si="1049"/>
        <v>BOX</v>
      </c>
      <c r="D1911" s="293">
        <f t="shared" si="1049"/>
        <v>3</v>
      </c>
      <c r="E1911" s="294" t="str">
        <f t="shared" si="1049"/>
        <v>STIP / PENGHAPUS JOYKO 526-B20 PUTIH</v>
      </c>
      <c r="F1911" s="235"/>
      <c r="G1911" s="236"/>
      <c r="H1911" s="237">
        <f t="shared" ref="H1911:J1911" si="1050">H1873</f>
        <v>34100</v>
      </c>
      <c r="I1911" s="238">
        <f t="shared" si="1050"/>
        <v>0.125</v>
      </c>
      <c r="J1911" s="238">
        <f t="shared" si="1050"/>
        <v>0</v>
      </c>
      <c r="K1911" s="239">
        <f t="shared" si="1048"/>
        <v>4475625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150</v>
      </c>
      <c r="C1912" s="292" t="str">
        <f t="shared" si="1051"/>
        <v>BOX</v>
      </c>
      <c r="D1912" s="293">
        <f t="shared" si="1051"/>
        <v>3</v>
      </c>
      <c r="E1912" s="294" t="str">
        <f t="shared" si="1051"/>
        <v>STIP / PENGHAPUS JOYKO ER-30W PUTIH</v>
      </c>
      <c r="F1912" s="235"/>
      <c r="G1912" s="236"/>
      <c r="H1912" s="237">
        <f t="shared" ref="H1912:J1912" si="1052">H1874</f>
        <v>32000</v>
      </c>
      <c r="I1912" s="238">
        <f t="shared" si="1052"/>
        <v>0.125</v>
      </c>
      <c r="J1912" s="238">
        <f t="shared" si="1052"/>
        <v>0</v>
      </c>
      <c r="K1912" s="239">
        <f t="shared" si="1048"/>
        <v>4200000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150</v>
      </c>
      <c r="C1913" s="292" t="str">
        <f t="shared" si="1053"/>
        <v>GRS</v>
      </c>
      <c r="D1913" s="293">
        <f t="shared" si="1053"/>
        <v>5</v>
      </c>
      <c r="E1913" s="294" t="str">
        <f t="shared" si="1053"/>
        <v>PENSIL JOYKO 2B P-88</v>
      </c>
      <c r="F1913" s="235"/>
      <c r="G1913" s="236"/>
      <c r="H1913" s="237">
        <f t="shared" ref="H1913:J1913" si="1054">H1875</f>
        <v>104400</v>
      </c>
      <c r="I1913" s="238">
        <f t="shared" si="1054"/>
        <v>0.125</v>
      </c>
      <c r="J1913" s="238">
        <f t="shared" si="1054"/>
        <v>0</v>
      </c>
      <c r="K1913" s="239">
        <f t="shared" si="1048"/>
        <v>13702500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144</v>
      </c>
      <c r="C1914" s="292" t="str">
        <f t="shared" si="1055"/>
        <v>PCS</v>
      </c>
      <c r="D1914" s="293">
        <f t="shared" si="1055"/>
        <v>3</v>
      </c>
      <c r="E1914" s="294" t="str">
        <f t="shared" si="1055"/>
        <v>TAPE CUTTER JOYKO TD-103</v>
      </c>
      <c r="F1914" s="235"/>
      <c r="G1914" s="236"/>
      <c r="H1914" s="237">
        <f t="shared" ref="H1914:J1914" si="1056">H1876</f>
        <v>19000</v>
      </c>
      <c r="I1914" s="238">
        <f t="shared" si="1056"/>
        <v>0.125</v>
      </c>
      <c r="J1914" s="238">
        <f t="shared" si="1056"/>
        <v>0</v>
      </c>
      <c r="K1914" s="239">
        <f t="shared" si="1048"/>
        <v>2394000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1000</v>
      </c>
      <c r="C1915" s="292" t="str">
        <f t="shared" si="1057"/>
        <v>PAK</v>
      </c>
      <c r="D1915" s="293">
        <f t="shared" si="1057"/>
        <v>10</v>
      </c>
      <c r="E1915" s="294" t="str">
        <f t="shared" si="1057"/>
        <v>ISI STAPLER (STAPLES) GREATWALL GW-NO. 10 (KECIL)</v>
      </c>
      <c r="F1915" s="235"/>
      <c r="G1915" s="236"/>
      <c r="H1915" s="237">
        <f t="shared" ref="H1915:J1915" si="1058">H1877</f>
        <v>13250</v>
      </c>
      <c r="I1915" s="238">
        <f t="shared" si="1058"/>
        <v>0</v>
      </c>
      <c r="J1915" s="238">
        <f t="shared" si="1058"/>
        <v>0</v>
      </c>
      <c r="K1915" s="239">
        <f t="shared" si="1048"/>
        <v>13250000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7"/>
      <c r="K1927" s="306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3">
        <f>SUM(K1910:K1925)</f>
        <v>42028925</v>
      </c>
      <c r="K1928" s="304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5"/>
      <c r="K1929" s="305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6"/>
      <c r="K1931" s="306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7">
        <f>((J1928/1.11)+(K1930/1.11))*11%</f>
        <v>4165028.6036036029</v>
      </c>
      <c r="K1932" s="30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6"/>
      <c r="K1933" s="306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42028925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09" t="str">
        <f>J1898</f>
        <v>NOVI / CONDRO</v>
      </c>
      <c r="K1936" s="31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09">
        <f>J1899</f>
        <v>0</v>
      </c>
      <c r="K1937" s="31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23070018</v>
      </c>
      <c r="G1940" s="11" t="s">
        <v>2</v>
      </c>
      <c r="H1940" s="356" t="s">
        <v>47</v>
      </c>
      <c r="I1940" s="356"/>
      <c r="J1940" s="356"/>
      <c r="K1940" s="35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0" t="s">
        <v>3</v>
      </c>
      <c r="G1941" s="17"/>
      <c r="H1941" s="358"/>
      <c r="I1941" s="358"/>
      <c r="J1941" s="358"/>
      <c r="K1941" s="35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1">
        <v>45119</v>
      </c>
      <c r="E1942" s="362"/>
      <c r="F1942" s="360"/>
      <c r="G1942" s="18"/>
      <c r="H1942" s="363" t="s">
        <v>48</v>
      </c>
      <c r="I1942" s="363"/>
      <c r="J1942" s="363"/>
      <c r="K1942" s="364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0"/>
      <c r="G1943" s="18"/>
      <c r="H1943" s="365" t="s">
        <v>49</v>
      </c>
      <c r="I1943" s="365"/>
      <c r="J1943" s="365"/>
      <c r="K1943" s="366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125</v>
      </c>
      <c r="E1944" s="9"/>
      <c r="F1944" s="21"/>
      <c r="G1944" s="22"/>
      <c r="H1944" s="367"/>
      <c r="I1944" s="367"/>
      <c r="J1944" s="367"/>
      <c r="K1944" s="368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</v>
      </c>
      <c r="C1948" s="46" t="s">
        <v>51</v>
      </c>
      <c r="D1948" s="93">
        <v>1</v>
      </c>
      <c r="E1948" s="110" t="s">
        <v>126</v>
      </c>
      <c r="F1948" s="48"/>
      <c r="G1948" s="49"/>
      <c r="H1948" s="50">
        <v>55800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3475224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51</v>
      </c>
      <c r="D1949" s="93">
        <v>2</v>
      </c>
      <c r="E1949" s="110" t="s">
        <v>63</v>
      </c>
      <c r="F1949" s="48"/>
      <c r="G1949" s="49"/>
      <c r="H1949" s="50">
        <v>64800</v>
      </c>
      <c r="I1949" s="51">
        <v>0.13500000000000001</v>
      </c>
      <c r="J1949" s="51"/>
      <c r="K1949" s="52">
        <f t="shared" si="1079"/>
        <v>6726240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51</v>
      </c>
      <c r="D1950" s="93">
        <v>2</v>
      </c>
      <c r="E1950" s="110" t="s">
        <v>127</v>
      </c>
      <c r="F1950" s="48"/>
      <c r="G1950" s="49"/>
      <c r="H1950" s="50">
        <v>69600</v>
      </c>
      <c r="I1950" s="51">
        <v>0.13500000000000001</v>
      </c>
      <c r="J1950" s="51"/>
      <c r="K1950" s="52">
        <f t="shared" si="1079"/>
        <v>3010200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72</v>
      </c>
      <c r="D1951" s="93">
        <v>3</v>
      </c>
      <c r="E1951" s="110" t="s">
        <v>128</v>
      </c>
      <c r="F1951" s="48"/>
      <c r="G1951" s="49"/>
      <c r="H1951" s="50">
        <v>42000</v>
      </c>
      <c r="I1951" s="51">
        <v>0.13500000000000001</v>
      </c>
      <c r="J1951" s="51"/>
      <c r="K1951" s="52">
        <f t="shared" si="1079"/>
        <v>2179800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3"/>
      <c r="K1965" s="344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5">
        <f>SUM(K1948:K1963)</f>
        <v>15391464</v>
      </c>
      <c r="K1966" s="346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7"/>
      <c r="K1967" s="347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4"/>
      <c r="K1969" s="344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8">
        <f>((J1966/1.11)+(K1968/1.11))*11%</f>
        <v>1525280.2162162161</v>
      </c>
      <c r="K1970" s="349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4"/>
      <c r="K1971" s="344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15391464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50" t="s">
        <v>55</v>
      </c>
      <c r="K1974" s="351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50"/>
      <c r="K1975" s="351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23070018</v>
      </c>
      <c r="F1978" s="123"/>
      <c r="G1978" s="124" t="s">
        <v>2</v>
      </c>
      <c r="H1978" s="352" t="str">
        <f>H1940</f>
        <v>CV PELITA JAYA</v>
      </c>
      <c r="I1978" s="352"/>
      <c r="J1978" s="352"/>
      <c r="K1978" s="353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8" t="s">
        <v>3</v>
      </c>
      <c r="G1979" s="130"/>
      <c r="H1979" s="354"/>
      <c r="I1979" s="354"/>
      <c r="J1979" s="354"/>
      <c r="K1979" s="355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9">
        <f>D1942</f>
        <v>45119</v>
      </c>
      <c r="E1980" s="330"/>
      <c r="F1980" s="328"/>
      <c r="G1980" s="131"/>
      <c r="H1980" s="331" t="str">
        <f>H1942</f>
        <v>(ANUGERAH SEJAHTERA)</v>
      </c>
      <c r="I1980" s="331"/>
      <c r="J1980" s="331"/>
      <c r="K1980" s="332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8"/>
      <c r="G1981" s="131"/>
      <c r="H1981" s="333" t="str">
        <f>H1943</f>
        <v>PURWOKERTO</v>
      </c>
      <c r="I1981" s="333"/>
      <c r="J1981" s="333"/>
      <c r="K1981" s="33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4897</v>
      </c>
      <c r="E1982" s="122"/>
      <c r="F1982" s="133"/>
      <c r="G1982" s="134"/>
      <c r="H1982" s="335"/>
      <c r="I1982" s="335"/>
      <c r="J1982" s="335"/>
      <c r="K1982" s="33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CORRECTION FLUID KENKO KE-107M</v>
      </c>
      <c r="F1986" s="158"/>
      <c r="G1986" s="159"/>
      <c r="H1986" s="160">
        <f t="shared" ref="H1986:J1986" si="1081">H1948</f>
        <v>55800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3475224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LSN</v>
      </c>
      <c r="D1987" s="288">
        <f t="shared" si="1083"/>
        <v>2</v>
      </c>
      <c r="E1987" s="289" t="str">
        <f t="shared" si="1083"/>
        <v>ISI CUTTER 18 MM KENKO L-150 (BESAR)</v>
      </c>
      <c r="F1987" s="158"/>
      <c r="G1987" s="159"/>
      <c r="H1987" s="160">
        <f t="shared" ref="H1987:J1987" si="1084">H1949</f>
        <v>64800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6726240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LSN</v>
      </c>
      <c r="D1988" s="288">
        <f t="shared" si="1085"/>
        <v>2</v>
      </c>
      <c r="E1988" s="289" t="str">
        <f t="shared" si="1085"/>
        <v>STAPLER KENKO HD-10S (MINI)</v>
      </c>
      <c r="F1988" s="158"/>
      <c r="G1988" s="159"/>
      <c r="H1988" s="160">
        <f t="shared" ref="H1988:J1988" si="1086">H1950</f>
        <v>69600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3010200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PAK</v>
      </c>
      <c r="D1989" s="288">
        <f t="shared" si="1087"/>
        <v>3</v>
      </c>
      <c r="E1989" s="289" t="str">
        <f t="shared" si="1087"/>
        <v>ISI STAPLER (STAPLES) KENKO 1210 PREMIUM (23/10)</v>
      </c>
      <c r="F1989" s="158"/>
      <c r="G1989" s="159"/>
      <c r="H1989" s="160">
        <f t="shared" ref="H1989:J1989" si="1088">H1951</f>
        <v>42000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2179800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7"/>
      <c r="K2003" s="311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8">
        <f>SUM(K1986:K2001)</f>
        <v>15391464</v>
      </c>
      <c r="K2004" s="339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0"/>
      <c r="K2005" s="340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1"/>
      <c r="K2007" s="311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1">
        <f>((J2004/1.11)+(K2006/1.11))*11%</f>
        <v>1525280.2162162161</v>
      </c>
      <c r="K2008" s="342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1"/>
      <c r="K2009" s="311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15391464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12" t="str">
        <f>J1974</f>
        <v>NOVI / CONDRO</v>
      </c>
      <c r="K2012" s="313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12">
        <f>J1975</f>
        <v>0</v>
      </c>
      <c r="K2013" s="313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23070018</v>
      </c>
      <c r="F2016" s="200"/>
      <c r="G2016" s="201" t="s">
        <v>2</v>
      </c>
      <c r="H2016" s="314" t="str">
        <f>H1978</f>
        <v>CV PELITA JAYA</v>
      </c>
      <c r="I2016" s="314"/>
      <c r="J2016" s="314"/>
      <c r="K2016" s="315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8" t="s">
        <v>3</v>
      </c>
      <c r="G2017" s="207"/>
      <c r="H2017" s="316"/>
      <c r="I2017" s="316"/>
      <c r="J2017" s="316"/>
      <c r="K2017" s="317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9">
        <f>D1980</f>
        <v>45119</v>
      </c>
      <c r="E2018" s="320"/>
      <c r="F2018" s="318"/>
      <c r="G2018" s="208"/>
      <c r="H2018" s="321" t="str">
        <f>H1980</f>
        <v>(ANUGERAH SEJAHTERA)</v>
      </c>
      <c r="I2018" s="321"/>
      <c r="J2018" s="321"/>
      <c r="K2018" s="322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8"/>
      <c r="G2019" s="208"/>
      <c r="H2019" s="323" t="str">
        <f>H1981</f>
        <v>PURWOKERTO</v>
      </c>
      <c r="I2019" s="323"/>
      <c r="J2019" s="323"/>
      <c r="K2019" s="324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4897</v>
      </c>
      <c r="E2020" s="199"/>
      <c r="F2020" s="210"/>
      <c r="G2020" s="211"/>
      <c r="H2020" s="325"/>
      <c r="I2020" s="325"/>
      <c r="J2020" s="325"/>
      <c r="K2020" s="326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CORRECTION FLUID KENKO KE-107M</v>
      </c>
      <c r="F2024" s="235"/>
      <c r="G2024" s="236"/>
      <c r="H2024" s="237">
        <f t="shared" ref="H2024:J2024" si="1114">H1986</f>
        <v>55800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3475224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LSN</v>
      </c>
      <c r="D2025" s="293">
        <f t="shared" si="1116"/>
        <v>2</v>
      </c>
      <c r="E2025" s="294" t="str">
        <f t="shared" si="1116"/>
        <v>ISI CUTTER 18 MM KENKO L-150 (BESAR)</v>
      </c>
      <c r="F2025" s="235"/>
      <c r="G2025" s="236"/>
      <c r="H2025" s="237">
        <f t="shared" ref="H2025:J2025" si="1117">H1987</f>
        <v>64800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6726240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LSN</v>
      </c>
      <c r="D2026" s="293">
        <f t="shared" si="1118"/>
        <v>2</v>
      </c>
      <c r="E2026" s="294" t="str">
        <f t="shared" si="1118"/>
        <v>STAPLER KENKO HD-10S (MINI)</v>
      </c>
      <c r="F2026" s="235"/>
      <c r="G2026" s="236"/>
      <c r="H2026" s="237">
        <f t="shared" ref="H2026:J2026" si="1119">H1988</f>
        <v>69600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3010200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PAK</v>
      </c>
      <c r="D2027" s="293">
        <f t="shared" si="1120"/>
        <v>3</v>
      </c>
      <c r="E2027" s="294" t="str">
        <f t="shared" si="1120"/>
        <v>ISI STAPLER (STAPLES) KENKO 1210 PREMIUM (23/10)</v>
      </c>
      <c r="F2027" s="235"/>
      <c r="G2027" s="236"/>
      <c r="H2027" s="237">
        <f t="shared" ref="H2027:J2027" si="1121">H1989</f>
        <v>42000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2179800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7"/>
      <c r="K2041" s="306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3">
        <f>SUM(K2024:K2039)</f>
        <v>15391464</v>
      </c>
      <c r="K2042" s="304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5"/>
      <c r="K2043" s="305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6"/>
      <c r="K2045" s="306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7">
        <f>((J2042/1.11)+(K2044/1.11))*11%</f>
        <v>1525280.2162162161</v>
      </c>
      <c r="K2046" s="30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6"/>
      <c r="K2047" s="306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15391464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09" t="str">
        <f>J2012</f>
        <v>NOVI / CONDRO</v>
      </c>
      <c r="K2050" s="31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09">
        <f>J2013</f>
        <v>0</v>
      </c>
      <c r="K2051" s="31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23070019</v>
      </c>
      <c r="G2054" s="11" t="s">
        <v>2</v>
      </c>
      <c r="H2054" s="356" t="s">
        <v>40</v>
      </c>
      <c r="I2054" s="356"/>
      <c r="J2054" s="356"/>
      <c r="K2054" s="35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0" t="s">
        <v>3</v>
      </c>
      <c r="G2055" s="17"/>
      <c r="H2055" s="358"/>
      <c r="I2055" s="358"/>
      <c r="J2055" s="358"/>
      <c r="K2055" s="35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1">
        <v>45121</v>
      </c>
      <c r="E2056" s="362"/>
      <c r="F2056" s="360"/>
      <c r="G2056" s="18"/>
      <c r="H2056" s="363" t="s">
        <v>41</v>
      </c>
      <c r="I2056" s="363"/>
      <c r="J2056" s="363"/>
      <c r="K2056" s="364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0"/>
      <c r="G2057" s="18"/>
      <c r="H2057" s="365" t="s">
        <v>42</v>
      </c>
      <c r="I2057" s="365"/>
      <c r="J2057" s="365"/>
      <c r="K2057" s="366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67"/>
      <c r="I2058" s="367"/>
      <c r="J2058" s="367"/>
      <c r="K2058" s="368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51</v>
      </c>
      <c r="D2062" s="93">
        <v>5</v>
      </c>
      <c r="E2062" s="110" t="s">
        <v>130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6520500</v>
      </c>
      <c r="L2062" s="36"/>
    </row>
    <row r="2063" spans="1:12" s="10" customFormat="1" ht="14.1" customHeight="1" x14ac:dyDescent="0.25">
      <c r="A2063" s="45">
        <v>2</v>
      </c>
      <c r="B2063" s="46">
        <v>180</v>
      </c>
      <c r="C2063" s="46" t="s">
        <v>51</v>
      </c>
      <c r="D2063" s="93">
        <v>5</v>
      </c>
      <c r="E2063" s="110" t="s">
        <v>131</v>
      </c>
      <c r="F2063" s="48"/>
      <c r="G2063" s="49"/>
      <c r="H2063" s="50">
        <v>43200</v>
      </c>
      <c r="I2063" s="51">
        <v>0.125</v>
      </c>
      <c r="J2063" s="51"/>
      <c r="K2063" s="52">
        <f t="shared" si="1146"/>
        <v>6804000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3"/>
      <c r="K2079" s="344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5">
        <f>SUM(K2062:K2077)</f>
        <v>13324500</v>
      </c>
      <c r="K2080" s="346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7"/>
      <c r="K2081" s="347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4"/>
      <c r="K2083" s="344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8">
        <f>((J2080/1.11)+(K2082/1.11))*11%</f>
        <v>1320445.9459459458</v>
      </c>
      <c r="K2084" s="349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4"/>
      <c r="K2085" s="344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13324500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50" t="s">
        <v>55</v>
      </c>
      <c r="K2088" s="351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50"/>
      <c r="K2089" s="351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23070019</v>
      </c>
      <c r="F2092" s="123"/>
      <c r="G2092" s="124" t="s">
        <v>2</v>
      </c>
      <c r="H2092" s="352" t="str">
        <f>H2054</f>
        <v>GUNAWAN HARTONO KUSUMA</v>
      </c>
      <c r="I2092" s="352"/>
      <c r="J2092" s="352"/>
      <c r="K2092" s="353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8" t="s">
        <v>3</v>
      </c>
      <c r="G2093" s="130"/>
      <c r="H2093" s="354"/>
      <c r="I2093" s="354"/>
      <c r="J2093" s="354"/>
      <c r="K2093" s="355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9">
        <f>D2056</f>
        <v>45121</v>
      </c>
      <c r="E2094" s="330"/>
      <c r="F2094" s="328"/>
      <c r="G2094" s="131"/>
      <c r="H2094" s="331" t="str">
        <f>H2056</f>
        <v>( NIKI SAE )</v>
      </c>
      <c r="I2094" s="331"/>
      <c r="J2094" s="331"/>
      <c r="K2094" s="332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8"/>
      <c r="G2095" s="131"/>
      <c r="H2095" s="333" t="str">
        <f>H2057</f>
        <v>TULUNG AGUNG</v>
      </c>
      <c r="I2095" s="333"/>
      <c r="J2095" s="333"/>
      <c r="K2095" s="33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4899</v>
      </c>
      <c r="E2096" s="122"/>
      <c r="F2096" s="133"/>
      <c r="G2096" s="134"/>
      <c r="H2096" s="335"/>
      <c r="I2096" s="335"/>
      <c r="J2096" s="335"/>
      <c r="K2096" s="33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6520500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180</v>
      </c>
      <c r="C2101" s="287" t="str">
        <f t="shared" si="1150"/>
        <v>LSN</v>
      </c>
      <c r="D2101" s="288">
        <f t="shared" si="1150"/>
        <v>5</v>
      </c>
      <c r="E2101" s="289" t="str">
        <f t="shared" si="1150"/>
        <v>CORRECTION FLUID JOYKO CF-S210</v>
      </c>
      <c r="F2101" s="158"/>
      <c r="G2101" s="159"/>
      <c r="H2101" s="160">
        <f t="shared" ref="H2101:J2101" si="1151">H2063</f>
        <v>43200</v>
      </c>
      <c r="I2101" s="161">
        <f t="shared" si="1151"/>
        <v>0.125</v>
      </c>
      <c r="J2101" s="161">
        <f t="shared" si="1151"/>
        <v>0</v>
      </c>
      <c r="K2101" s="162">
        <f t="shared" si="1149"/>
        <v>6804000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7"/>
      <c r="K2117" s="311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8">
        <f>SUM(K2100:K2115)</f>
        <v>13324500</v>
      </c>
      <c r="K2118" s="339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0"/>
      <c r="K2119" s="340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1"/>
      <c r="K2121" s="311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1">
        <f>((J2118/1.11)+(K2120/1.11))*11%</f>
        <v>1320445.9459459458</v>
      </c>
      <c r="K2122" s="342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1"/>
      <c r="K2123" s="311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13324500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12" t="str">
        <f>J2088</f>
        <v>NOVI / CONDRO</v>
      </c>
      <c r="K2126" s="313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12">
        <f>J2089</f>
        <v>0</v>
      </c>
      <c r="K2127" s="313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23070019</v>
      </c>
      <c r="F2130" s="200"/>
      <c r="G2130" s="201" t="s">
        <v>2</v>
      </c>
      <c r="H2130" s="314" t="str">
        <f>H2092</f>
        <v>GUNAWAN HARTONO KUSUMA</v>
      </c>
      <c r="I2130" s="314"/>
      <c r="J2130" s="314"/>
      <c r="K2130" s="315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8" t="s">
        <v>3</v>
      </c>
      <c r="G2131" s="207"/>
      <c r="H2131" s="316"/>
      <c r="I2131" s="316"/>
      <c r="J2131" s="316"/>
      <c r="K2131" s="317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9">
        <f>D2094</f>
        <v>45121</v>
      </c>
      <c r="E2132" s="320"/>
      <c r="F2132" s="318"/>
      <c r="G2132" s="208"/>
      <c r="H2132" s="321" t="str">
        <f>H2094</f>
        <v>( NIKI SAE )</v>
      </c>
      <c r="I2132" s="321"/>
      <c r="J2132" s="321"/>
      <c r="K2132" s="322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8"/>
      <c r="G2133" s="208"/>
      <c r="H2133" s="323" t="str">
        <f>H2095</f>
        <v>TULUNG AGUNG</v>
      </c>
      <c r="I2133" s="323"/>
      <c r="J2133" s="323"/>
      <c r="K2133" s="324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4899</v>
      </c>
      <c r="E2134" s="199"/>
      <c r="F2134" s="210"/>
      <c r="G2134" s="211"/>
      <c r="H2134" s="325"/>
      <c r="I2134" s="325"/>
      <c r="J2134" s="325"/>
      <c r="K2134" s="326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180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6520500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180</v>
      </c>
      <c r="C2139" s="292" t="str">
        <f t="shared" si="1183"/>
        <v>LSN</v>
      </c>
      <c r="D2139" s="293">
        <f t="shared" si="1183"/>
        <v>5</v>
      </c>
      <c r="E2139" s="294" t="str">
        <f t="shared" si="1183"/>
        <v>CORRECTION FLUID JOYKO CF-S210</v>
      </c>
      <c r="F2139" s="235"/>
      <c r="G2139" s="236"/>
      <c r="H2139" s="237">
        <f t="shared" ref="H2139:J2139" si="1184">H2101</f>
        <v>43200</v>
      </c>
      <c r="I2139" s="238">
        <f t="shared" si="1184"/>
        <v>0.125</v>
      </c>
      <c r="J2139" s="238">
        <f t="shared" si="1184"/>
        <v>0</v>
      </c>
      <c r="K2139" s="239">
        <f t="shared" si="1182"/>
        <v>6804000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7"/>
      <c r="K2155" s="306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3">
        <f>SUM(K2138:K2153)</f>
        <v>13324500</v>
      </c>
      <c r="K2156" s="304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5"/>
      <c r="K2157" s="305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6"/>
      <c r="K2159" s="306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7">
        <f>((J2156/1.11)+(K2158/1.11))*11%</f>
        <v>1320445.9459459458</v>
      </c>
      <c r="K2160" s="30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6"/>
      <c r="K2161" s="306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13324500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09" t="str">
        <f>J2126</f>
        <v>NOVI / CONDRO</v>
      </c>
      <c r="K2164" s="31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09">
        <f>J2127</f>
        <v>0</v>
      </c>
      <c r="K2165" s="31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23070020</v>
      </c>
      <c r="G2168" s="11" t="s">
        <v>2</v>
      </c>
      <c r="H2168" s="356" t="s">
        <v>107</v>
      </c>
      <c r="I2168" s="356"/>
      <c r="J2168" s="356"/>
      <c r="K2168" s="35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0" t="s">
        <v>3</v>
      </c>
      <c r="G2169" s="17"/>
      <c r="H2169" s="358"/>
      <c r="I2169" s="358"/>
      <c r="J2169" s="358"/>
      <c r="K2169" s="35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1">
        <v>45121</v>
      </c>
      <c r="E2170" s="362"/>
      <c r="F2170" s="360"/>
      <c r="G2170" s="18"/>
      <c r="H2170" s="363" t="s">
        <v>108</v>
      </c>
      <c r="I2170" s="363"/>
      <c r="J2170" s="363"/>
      <c r="K2170" s="364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0"/>
      <c r="G2171" s="18"/>
      <c r="H2171" s="365" t="s">
        <v>109</v>
      </c>
      <c r="I2171" s="365"/>
      <c r="J2171" s="365"/>
      <c r="K2171" s="366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132</v>
      </c>
      <c r="E2172" s="9"/>
      <c r="F2172" s="21"/>
      <c r="G2172" s="22"/>
      <c r="H2172" s="367"/>
      <c r="I2172" s="367"/>
      <c r="J2172" s="367"/>
      <c r="K2172" s="368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</v>
      </c>
      <c r="C2176" s="46" t="s">
        <v>64</v>
      </c>
      <c r="D2176" s="93">
        <v>1</v>
      </c>
      <c r="E2176" s="110" t="s">
        <v>90</v>
      </c>
      <c r="F2176" s="48"/>
      <c r="G2176" s="49"/>
      <c r="H2176" s="50">
        <v>69000</v>
      </c>
      <c r="I2176" s="51">
        <v>0.14000000000000001</v>
      </c>
      <c r="J2176" s="51"/>
      <c r="K2176" s="52">
        <f t="shared" ref="K2176:K2191" si="1213">(B2176*H2176-((B2176*H2176)*I2176))-((B2176*H2176-((B2176*H2176)*I2176))*J2176)</f>
        <v>1186800</v>
      </c>
      <c r="L2176" s="36"/>
    </row>
    <row r="2177" spans="1:12" s="10" customFormat="1" ht="14.1" customHeight="1" x14ac:dyDescent="0.25">
      <c r="A2177" s="45">
        <v>2</v>
      </c>
      <c r="B2177" s="46">
        <v>30</v>
      </c>
      <c r="C2177" s="46" t="s">
        <v>64</v>
      </c>
      <c r="D2177" s="93">
        <v>1</v>
      </c>
      <c r="E2177" s="110" t="s">
        <v>133</v>
      </c>
      <c r="F2177" s="48"/>
      <c r="G2177" s="49"/>
      <c r="H2177" s="50">
        <v>49200</v>
      </c>
      <c r="I2177" s="51">
        <v>0.14000000000000001</v>
      </c>
      <c r="J2177" s="51"/>
      <c r="K2177" s="52">
        <f t="shared" si="1213"/>
        <v>1269360</v>
      </c>
      <c r="L2177" s="36"/>
    </row>
    <row r="2178" spans="1:12" s="10" customFormat="1" ht="14.1" customHeight="1" x14ac:dyDescent="0.25">
      <c r="A2178" s="45">
        <v>3</v>
      </c>
      <c r="B2178" s="46">
        <v>36</v>
      </c>
      <c r="C2178" s="46" t="s">
        <v>37</v>
      </c>
      <c r="D2178" s="93">
        <v>1</v>
      </c>
      <c r="E2178" s="110" t="s">
        <v>134</v>
      </c>
      <c r="F2178" s="48"/>
      <c r="G2178" s="49"/>
      <c r="H2178" s="50">
        <v>72000</v>
      </c>
      <c r="I2178" s="51">
        <v>0.14000000000000001</v>
      </c>
      <c r="J2178" s="51"/>
      <c r="K2178" s="52">
        <f t="shared" si="1213"/>
        <v>2229120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3"/>
      <c r="K2193" s="344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5">
        <f>SUM(K2176:K2191)</f>
        <v>4685280</v>
      </c>
      <c r="K2194" s="346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7"/>
      <c r="K2195" s="347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4"/>
      <c r="K2197" s="344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8">
        <f>((J2194/1.11)+(K2196/1.11))*11%</f>
        <v>464307.02702702698</v>
      </c>
      <c r="K2198" s="349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4"/>
      <c r="K2199" s="344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4685280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50" t="s">
        <v>55</v>
      </c>
      <c r="K2202" s="351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50"/>
      <c r="K2203" s="351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23070020</v>
      </c>
      <c r="F2206" s="123"/>
      <c r="G2206" s="124" t="s">
        <v>2</v>
      </c>
      <c r="H2206" s="352" t="str">
        <f>H2168</f>
        <v>HARNOYO</v>
      </c>
      <c r="I2206" s="352"/>
      <c r="J2206" s="352"/>
      <c r="K2206" s="353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8" t="s">
        <v>3</v>
      </c>
      <c r="G2207" s="130"/>
      <c r="H2207" s="354"/>
      <c r="I2207" s="354"/>
      <c r="J2207" s="354"/>
      <c r="K2207" s="355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9">
        <f>D2170</f>
        <v>45121</v>
      </c>
      <c r="E2208" s="330"/>
      <c r="F2208" s="328"/>
      <c r="G2208" s="131"/>
      <c r="H2208" s="331" t="str">
        <f>H2170</f>
        <v>(BENDAN)</v>
      </c>
      <c r="I2208" s="331"/>
      <c r="J2208" s="331"/>
      <c r="K2208" s="332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8"/>
      <c r="G2209" s="131"/>
      <c r="H2209" s="333" t="str">
        <f>H2171</f>
        <v>PEKALONGAN</v>
      </c>
      <c r="I2209" s="333"/>
      <c r="J2209" s="333"/>
      <c r="K2209" s="33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4980</v>
      </c>
      <c r="E2210" s="122"/>
      <c r="F2210" s="133"/>
      <c r="G2210" s="134"/>
      <c r="H2210" s="335"/>
      <c r="I2210" s="335"/>
      <c r="J2210" s="335"/>
      <c r="K2210" s="33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</v>
      </c>
      <c r="C2214" s="287" t="str">
        <f t="shared" si="1214"/>
        <v>GRS</v>
      </c>
      <c r="D2214" s="288">
        <f t="shared" si="1214"/>
        <v>1</v>
      </c>
      <c r="E2214" s="289" t="str">
        <f t="shared" si="1214"/>
        <v>BINDER CLIP KENKO NO. 155</v>
      </c>
      <c r="F2214" s="158"/>
      <c r="G2214" s="159"/>
      <c r="H2214" s="160">
        <f t="shared" ref="H2214:J2214" si="1215">H2176</f>
        <v>69000</v>
      </c>
      <c r="I2214" s="161">
        <f t="shared" si="1215"/>
        <v>0.14000000000000001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1186800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30</v>
      </c>
      <c r="C2215" s="287" t="str">
        <f t="shared" si="1217"/>
        <v>GRS</v>
      </c>
      <c r="D2215" s="288">
        <f t="shared" si="1217"/>
        <v>1</v>
      </c>
      <c r="E2215" s="289" t="str">
        <f t="shared" si="1217"/>
        <v>BINDER CLIP KENKO NO. 111</v>
      </c>
      <c r="F2215" s="158"/>
      <c r="G2215" s="159"/>
      <c r="H2215" s="160">
        <f t="shared" ref="H2215:J2215" si="1218">H2177</f>
        <v>49200</v>
      </c>
      <c r="I2215" s="161">
        <f t="shared" si="1218"/>
        <v>0.14000000000000001</v>
      </c>
      <c r="J2215" s="161">
        <f t="shared" si="1218"/>
        <v>0</v>
      </c>
      <c r="K2215" s="162">
        <f t="shared" si="1216"/>
        <v>1269360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36</v>
      </c>
      <c r="C2216" s="287" t="str">
        <f t="shared" si="1219"/>
        <v>BOX</v>
      </c>
      <c r="D2216" s="288">
        <f t="shared" si="1219"/>
        <v>1</v>
      </c>
      <c r="E2216" s="289" t="str">
        <f t="shared" si="1219"/>
        <v>LEM STICK KENKO 15 GR (TANGGUNG) isi 20 pc</v>
      </c>
      <c r="F2216" s="158"/>
      <c r="G2216" s="159"/>
      <c r="H2216" s="160">
        <f t="shared" ref="H2216:J2216" si="1220">H2178</f>
        <v>72000</v>
      </c>
      <c r="I2216" s="161">
        <f t="shared" si="1220"/>
        <v>0.14000000000000001</v>
      </c>
      <c r="J2216" s="161">
        <f t="shared" si="1220"/>
        <v>0</v>
      </c>
      <c r="K2216" s="162">
        <f t="shared" si="1216"/>
        <v>2229120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7"/>
      <c r="K2231" s="311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8">
        <f>SUM(K2214:K2229)</f>
        <v>4685280</v>
      </c>
      <c r="K2232" s="339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0"/>
      <c r="K2233" s="340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1"/>
      <c r="K2235" s="311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1">
        <f>((J2232/1.11)+(K2234/1.11))*11%</f>
        <v>464307.02702702698</v>
      </c>
      <c r="K2236" s="342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1"/>
      <c r="K2237" s="311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4685280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12" t="str">
        <f>J2202</f>
        <v>NOVI / CONDRO</v>
      </c>
      <c r="K2240" s="313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12">
        <f>J2203</f>
        <v>0</v>
      </c>
      <c r="K2241" s="313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23070020</v>
      </c>
      <c r="F2244" s="200"/>
      <c r="G2244" s="201" t="s">
        <v>2</v>
      </c>
      <c r="H2244" s="314" t="str">
        <f>H2206</f>
        <v>HARNOYO</v>
      </c>
      <c r="I2244" s="314"/>
      <c r="J2244" s="314"/>
      <c r="K2244" s="315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8" t="s">
        <v>3</v>
      </c>
      <c r="G2245" s="207"/>
      <c r="H2245" s="316"/>
      <c r="I2245" s="316"/>
      <c r="J2245" s="316"/>
      <c r="K2245" s="317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9">
        <f>D2208</f>
        <v>45121</v>
      </c>
      <c r="E2246" s="320"/>
      <c r="F2246" s="318"/>
      <c r="G2246" s="208"/>
      <c r="H2246" s="321" t="str">
        <f>H2208</f>
        <v>(BENDAN)</v>
      </c>
      <c r="I2246" s="321"/>
      <c r="J2246" s="321"/>
      <c r="K2246" s="322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8"/>
      <c r="G2247" s="208"/>
      <c r="H2247" s="323" t="str">
        <f>H2209</f>
        <v>PEKALONGAN</v>
      </c>
      <c r="I2247" s="323"/>
      <c r="J2247" s="323"/>
      <c r="K2247" s="324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4980</v>
      </c>
      <c r="E2248" s="199"/>
      <c r="F2248" s="210"/>
      <c r="G2248" s="211"/>
      <c r="H2248" s="325"/>
      <c r="I2248" s="325"/>
      <c r="J2248" s="325"/>
      <c r="K2248" s="326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</v>
      </c>
      <c r="C2252" s="292" t="str">
        <f t="shared" si="1247"/>
        <v>GRS</v>
      </c>
      <c r="D2252" s="293">
        <f t="shared" si="1247"/>
        <v>1</v>
      </c>
      <c r="E2252" s="294" t="str">
        <f t="shared" si="1247"/>
        <v>BINDER CLIP KENKO NO. 155</v>
      </c>
      <c r="F2252" s="235"/>
      <c r="G2252" s="236"/>
      <c r="H2252" s="237">
        <f t="shared" ref="H2252:J2252" si="1248">H2214</f>
        <v>69000</v>
      </c>
      <c r="I2252" s="238">
        <f t="shared" si="1248"/>
        <v>0.14000000000000001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1186800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30</v>
      </c>
      <c r="C2253" s="292" t="str">
        <f t="shared" si="1250"/>
        <v>GRS</v>
      </c>
      <c r="D2253" s="293">
        <f t="shared" si="1250"/>
        <v>1</v>
      </c>
      <c r="E2253" s="294" t="str">
        <f t="shared" si="1250"/>
        <v>BINDER CLIP KENKO NO. 111</v>
      </c>
      <c r="F2253" s="235"/>
      <c r="G2253" s="236"/>
      <c r="H2253" s="237">
        <f t="shared" ref="H2253:J2253" si="1251">H2215</f>
        <v>49200</v>
      </c>
      <c r="I2253" s="238">
        <f t="shared" si="1251"/>
        <v>0.14000000000000001</v>
      </c>
      <c r="J2253" s="238">
        <f t="shared" si="1251"/>
        <v>0</v>
      </c>
      <c r="K2253" s="239">
        <f t="shared" si="1249"/>
        <v>1269360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36</v>
      </c>
      <c r="C2254" s="292" t="str">
        <f t="shared" si="1252"/>
        <v>BOX</v>
      </c>
      <c r="D2254" s="293">
        <f t="shared" si="1252"/>
        <v>1</v>
      </c>
      <c r="E2254" s="294" t="str">
        <f t="shared" si="1252"/>
        <v>LEM STICK KENKO 15 GR (TANGGUNG) isi 20 pc</v>
      </c>
      <c r="F2254" s="235"/>
      <c r="G2254" s="236"/>
      <c r="H2254" s="237">
        <f t="shared" ref="H2254:J2254" si="1253">H2216</f>
        <v>72000</v>
      </c>
      <c r="I2254" s="238">
        <f t="shared" si="1253"/>
        <v>0.14000000000000001</v>
      </c>
      <c r="J2254" s="238">
        <f t="shared" si="1253"/>
        <v>0</v>
      </c>
      <c r="K2254" s="239">
        <f t="shared" si="1249"/>
        <v>2229120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7"/>
      <c r="K2269" s="306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3">
        <f>SUM(K2252:K2267)</f>
        <v>4685280</v>
      </c>
      <c r="K2270" s="304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5"/>
      <c r="K2271" s="305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6"/>
      <c r="K2273" s="306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7">
        <f>((J2270/1.11)+(K2272/1.11))*11%</f>
        <v>464307.02702702698</v>
      </c>
      <c r="K2274" s="30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6"/>
      <c r="K2275" s="306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4685280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09" t="str">
        <f>J2240</f>
        <v>NOVI / CONDRO</v>
      </c>
      <c r="K2278" s="31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09">
        <f>J2241</f>
        <v>0</v>
      </c>
      <c r="K2279" s="31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23070021</v>
      </c>
      <c r="G2282" s="11" t="s">
        <v>2</v>
      </c>
      <c r="H2282" s="356" t="s">
        <v>98</v>
      </c>
      <c r="I2282" s="356"/>
      <c r="J2282" s="356"/>
      <c r="K2282" s="35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0" t="s">
        <v>3</v>
      </c>
      <c r="G2283" s="17"/>
      <c r="H2283" s="358"/>
      <c r="I2283" s="358"/>
      <c r="J2283" s="358"/>
      <c r="K2283" s="35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1">
        <v>45114</v>
      </c>
      <c r="E2284" s="362"/>
      <c r="F2284" s="360"/>
      <c r="G2284" s="18"/>
      <c r="H2284" s="363" t="s">
        <v>32</v>
      </c>
      <c r="I2284" s="363"/>
      <c r="J2284" s="363"/>
      <c r="K2284" s="364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0"/>
      <c r="G2285" s="18"/>
      <c r="H2285" s="365" t="s">
        <v>99</v>
      </c>
      <c r="I2285" s="365"/>
      <c r="J2285" s="365"/>
      <c r="K2285" s="366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135</v>
      </c>
      <c r="E2286" s="9"/>
      <c r="F2286" s="21"/>
      <c r="G2286" s="22"/>
      <c r="H2286" s="367"/>
      <c r="I2286" s="367"/>
      <c r="J2286" s="367"/>
      <c r="K2286" s="368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58</v>
      </c>
      <c r="D2290" s="93">
        <v>1</v>
      </c>
      <c r="E2290" s="110" t="s">
        <v>136</v>
      </c>
      <c r="F2290" s="48"/>
      <c r="G2290" s="49"/>
      <c r="H2290" s="50">
        <v>6500</v>
      </c>
      <c r="I2290" s="51">
        <v>0.125</v>
      </c>
      <c r="J2290" s="51"/>
      <c r="K2290" s="52">
        <f t="shared" ref="K2290:K2305" si="1280">(B2290*H2290-((B2290*H2290)*I2290))-((B2290*H2290-((B2290*H2290)*I2290))*J2290)</f>
        <v>1638000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3"/>
      <c r="K2307" s="344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5">
        <f>SUM(K2290:K2305)</f>
        <v>1638000</v>
      </c>
      <c r="K2308" s="346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7"/>
      <c r="K2309" s="347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4"/>
      <c r="K2311" s="344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8">
        <f>((J2308/1.11)+(K2310/1.11))*11%</f>
        <v>162324.32432432432</v>
      </c>
      <c r="K2312" s="349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4"/>
      <c r="K2313" s="344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1638000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50" t="s">
        <v>55</v>
      </c>
      <c r="K2316" s="351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50"/>
      <c r="K2317" s="351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23070021</v>
      </c>
      <c r="F2320" s="123"/>
      <c r="G2320" s="124" t="s">
        <v>2</v>
      </c>
      <c r="H2320" s="352" t="str">
        <f>H2282</f>
        <v>CV LANCAR JAYA SENTOSA</v>
      </c>
      <c r="I2320" s="352"/>
      <c r="J2320" s="352"/>
      <c r="K2320" s="353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8" t="s">
        <v>3</v>
      </c>
      <c r="G2321" s="130"/>
      <c r="H2321" s="354"/>
      <c r="I2321" s="354"/>
      <c r="J2321" s="354"/>
      <c r="K2321" s="355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9">
        <f>D2284</f>
        <v>45114</v>
      </c>
      <c r="E2322" s="330"/>
      <c r="F2322" s="328"/>
      <c r="G2322" s="131"/>
      <c r="H2322" s="331" t="str">
        <f>H2284</f>
        <v/>
      </c>
      <c r="I2322" s="331"/>
      <c r="J2322" s="331"/>
      <c r="K2322" s="332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8"/>
      <c r="G2323" s="131"/>
      <c r="H2323" s="333" t="str">
        <f>H2285</f>
        <v>MALANG</v>
      </c>
      <c r="I2323" s="333"/>
      <c r="J2323" s="333"/>
      <c r="K2323" s="33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4817</v>
      </c>
      <c r="E2324" s="122"/>
      <c r="F2324" s="133"/>
      <c r="G2324" s="134"/>
      <c r="H2324" s="335"/>
      <c r="I2324" s="335"/>
      <c r="J2324" s="335"/>
      <c r="K2324" s="33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PCS</v>
      </c>
      <c r="D2328" s="288">
        <f t="shared" si="1281"/>
        <v>1</v>
      </c>
      <c r="E2328" s="289" t="str">
        <f t="shared" si="1281"/>
        <v>GUNTING JOYKO SC-838</v>
      </c>
      <c r="F2328" s="158"/>
      <c r="G2328" s="159"/>
      <c r="H2328" s="160">
        <f t="shared" ref="H2328:J2328" si="1282">H2290</f>
        <v>6500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1638000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7"/>
      <c r="K2345" s="311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8">
        <f>SUM(K2328:K2343)</f>
        <v>1638000</v>
      </c>
      <c r="K2346" s="339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0"/>
      <c r="K2347" s="340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1"/>
      <c r="K2349" s="311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1">
        <f>((J2346/1.11)+(K2348/1.11))*11%</f>
        <v>162324.32432432432</v>
      </c>
      <c r="K2350" s="342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1"/>
      <c r="K2351" s="311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1638000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12" t="str">
        <f>J2316</f>
        <v>NOVI / CONDRO</v>
      </c>
      <c r="K2354" s="313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12">
        <f>J2317</f>
        <v>0</v>
      </c>
      <c r="K2355" s="313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23070021</v>
      </c>
      <c r="F2358" s="200"/>
      <c r="G2358" s="201" t="s">
        <v>2</v>
      </c>
      <c r="H2358" s="314" t="str">
        <f>H2320</f>
        <v>CV LANCAR JAYA SENTOSA</v>
      </c>
      <c r="I2358" s="314"/>
      <c r="J2358" s="314"/>
      <c r="K2358" s="315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8" t="s">
        <v>3</v>
      </c>
      <c r="G2359" s="207"/>
      <c r="H2359" s="316"/>
      <c r="I2359" s="316"/>
      <c r="J2359" s="316"/>
      <c r="K2359" s="317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9">
        <f>D2322</f>
        <v>45114</v>
      </c>
      <c r="E2360" s="320"/>
      <c r="F2360" s="318"/>
      <c r="G2360" s="208"/>
      <c r="H2360" s="321" t="str">
        <f>H2322</f>
        <v/>
      </c>
      <c r="I2360" s="321"/>
      <c r="J2360" s="321"/>
      <c r="K2360" s="322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8"/>
      <c r="G2361" s="208"/>
      <c r="H2361" s="323" t="str">
        <f>H2323</f>
        <v>MALANG</v>
      </c>
      <c r="I2361" s="323"/>
      <c r="J2361" s="323"/>
      <c r="K2361" s="324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4817</v>
      </c>
      <c r="E2362" s="199"/>
      <c r="F2362" s="210"/>
      <c r="G2362" s="211"/>
      <c r="H2362" s="325"/>
      <c r="I2362" s="325"/>
      <c r="J2362" s="325"/>
      <c r="K2362" s="326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PCS</v>
      </c>
      <c r="D2366" s="293">
        <f t="shared" si="1314"/>
        <v>1</v>
      </c>
      <c r="E2366" s="294" t="str">
        <f t="shared" si="1314"/>
        <v>GUNTING JOYKO SC-838</v>
      </c>
      <c r="F2366" s="235"/>
      <c r="G2366" s="236"/>
      <c r="H2366" s="237">
        <f t="shared" ref="H2366:J2366" si="1315">H2328</f>
        <v>6500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1638000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7"/>
      <c r="K2383" s="306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3">
        <f>SUM(K2366:K2381)</f>
        <v>1638000</v>
      </c>
      <c r="K2384" s="304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5"/>
      <c r="K2385" s="305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6"/>
      <c r="K2387" s="306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7">
        <f>((J2384/1.11)+(K2386/1.11))*11%</f>
        <v>162324.32432432432</v>
      </c>
      <c r="K2388" s="30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6"/>
      <c r="K2389" s="306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1638000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09" t="str">
        <f>J2354</f>
        <v>NOVI / CONDRO</v>
      </c>
      <c r="K2392" s="31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09">
        <f>J2355</f>
        <v>0</v>
      </c>
      <c r="K2393" s="31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23070022</v>
      </c>
      <c r="G2396" s="11" t="s">
        <v>2</v>
      </c>
      <c r="H2396" s="356" t="s">
        <v>40</v>
      </c>
      <c r="I2396" s="356"/>
      <c r="J2396" s="356"/>
      <c r="K2396" s="357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0" t="s">
        <v>3</v>
      </c>
      <c r="G2397" s="17"/>
      <c r="H2397" s="358"/>
      <c r="I2397" s="358"/>
      <c r="J2397" s="358"/>
      <c r="K2397" s="359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1">
        <v>45122</v>
      </c>
      <c r="E2398" s="362"/>
      <c r="F2398" s="360"/>
      <c r="G2398" s="18"/>
      <c r="H2398" s="363" t="s">
        <v>41</v>
      </c>
      <c r="I2398" s="363"/>
      <c r="J2398" s="363"/>
      <c r="K2398" s="364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0"/>
      <c r="G2399" s="18"/>
      <c r="H2399" s="365" t="s">
        <v>42</v>
      </c>
      <c r="I2399" s="365"/>
      <c r="J2399" s="365"/>
      <c r="K2399" s="366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137</v>
      </c>
      <c r="E2400" s="9"/>
      <c r="F2400" s="21"/>
      <c r="G2400" s="22"/>
      <c r="H2400" s="367"/>
      <c r="I2400" s="367"/>
      <c r="J2400" s="367"/>
      <c r="K2400" s="368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432</v>
      </c>
      <c r="C2404" s="46" t="s">
        <v>51</v>
      </c>
      <c r="D2404" s="93">
        <v>3</v>
      </c>
      <c r="E2404" s="110" t="s">
        <v>138</v>
      </c>
      <c r="F2404" s="48"/>
      <c r="G2404" s="49"/>
      <c r="H2404" s="50">
        <v>26100</v>
      </c>
      <c r="I2404" s="51">
        <v>0.125</v>
      </c>
      <c r="J2404" s="51"/>
      <c r="K2404" s="52">
        <f t="shared" ref="K2404:K2419" si="1347">(B2404*H2404-((B2404*H2404)*I2404))-((B2404*H2404-((B2404*H2404)*I2404))*J2404)</f>
        <v>9865800</v>
      </c>
      <c r="L2404" s="36"/>
    </row>
    <row r="2405" spans="1:12" s="10" customFormat="1" ht="14.1" customHeight="1" x14ac:dyDescent="0.25">
      <c r="A2405" s="45">
        <v>2</v>
      </c>
      <c r="B2405" s="46">
        <v>108</v>
      </c>
      <c r="C2405" s="46" t="s">
        <v>51</v>
      </c>
      <c r="D2405" s="93">
        <v>3</v>
      </c>
      <c r="E2405" s="110" t="s">
        <v>126</v>
      </c>
      <c r="F2405" s="48"/>
      <c r="G2405" s="49"/>
      <c r="H2405" s="50">
        <v>55800</v>
      </c>
      <c r="I2405" s="51">
        <v>0.125</v>
      </c>
      <c r="J2405" s="51"/>
      <c r="K2405" s="52">
        <f t="shared" si="1347"/>
        <v>5273100</v>
      </c>
      <c r="L2405" s="36"/>
    </row>
    <row r="2406" spans="1:12" s="10" customFormat="1" ht="14.1" customHeight="1" x14ac:dyDescent="0.25">
      <c r="A2406" s="45">
        <v>3</v>
      </c>
      <c r="B2406" s="46">
        <v>36</v>
      </c>
      <c r="C2406" s="46" t="s">
        <v>37</v>
      </c>
      <c r="D2406" s="93">
        <v>1</v>
      </c>
      <c r="E2406" s="110" t="s">
        <v>92</v>
      </c>
      <c r="F2406" s="48"/>
      <c r="G2406" s="49"/>
      <c r="H2406" s="50">
        <v>66000</v>
      </c>
      <c r="I2406" s="51">
        <v>0.125</v>
      </c>
      <c r="J2406" s="51"/>
      <c r="K2406" s="52">
        <f t="shared" si="1347"/>
        <v>2079000</v>
      </c>
      <c r="L2406" s="36"/>
    </row>
    <row r="2407" spans="1:12" s="10" customFormat="1" ht="14.1" customHeight="1" x14ac:dyDescent="0.25">
      <c r="A2407" s="45">
        <v>4</v>
      </c>
      <c r="B2407" s="46">
        <v>36</v>
      </c>
      <c r="C2407" s="46" t="s">
        <v>37</v>
      </c>
      <c r="D2407" s="93">
        <v>1</v>
      </c>
      <c r="E2407" s="110" t="s">
        <v>134</v>
      </c>
      <c r="F2407" s="48"/>
      <c r="G2407" s="49"/>
      <c r="H2407" s="50">
        <v>72000</v>
      </c>
      <c r="I2407" s="51">
        <v>0.125</v>
      </c>
      <c r="J2407" s="51"/>
      <c r="K2407" s="52">
        <f t="shared" si="1347"/>
        <v>2268000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3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  <c r="M2417" s="301"/>
    </row>
    <row r="2418" spans="1:13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3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3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3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3"/>
      <c r="K2421" s="344"/>
    </row>
    <row r="2422" spans="1:13" s="10" customFormat="1" ht="16.5" customHeight="1" x14ac:dyDescent="0.3">
      <c r="A2422" s="5"/>
      <c r="B2422" s="65"/>
      <c r="C2422" s="65"/>
      <c r="D2422" s="25"/>
      <c r="I2422" s="66" t="s">
        <v>14</v>
      </c>
      <c r="J2422" s="345">
        <f>SUM(K2404:K2419)</f>
        <v>19485900</v>
      </c>
      <c r="K2422" s="346"/>
      <c r="L2422" s="36"/>
    </row>
    <row r="2423" spans="1:13" s="10" customFormat="1" ht="5.0999999999999996" customHeight="1" x14ac:dyDescent="0.3">
      <c r="A2423" s="5"/>
      <c r="B2423" s="65"/>
      <c r="C2423" s="65"/>
      <c r="D2423" s="25"/>
      <c r="I2423" s="67"/>
      <c r="J2423" s="347"/>
      <c r="K2423" s="347"/>
    </row>
    <row r="2424" spans="1:13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3" s="10" customFormat="1" ht="5.0999999999999996" customHeight="1" x14ac:dyDescent="0.3">
      <c r="A2425" s="5"/>
      <c r="B2425" s="65"/>
      <c r="C2425" s="65"/>
      <c r="D2425" s="25"/>
      <c r="I2425" s="67"/>
      <c r="J2425" s="344"/>
      <c r="K2425" s="344"/>
    </row>
    <row r="2426" spans="1:13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8">
        <f>((J2422/1.11)+(K2424/1.11))*11%</f>
        <v>1931035.1351351349</v>
      </c>
      <c r="K2426" s="349"/>
      <c r="L2426" s="72"/>
    </row>
    <row r="2427" spans="1:13" s="10" customFormat="1" ht="5.0999999999999996" customHeight="1" x14ac:dyDescent="0.3">
      <c r="A2427" s="5"/>
      <c r="B2427" s="65"/>
      <c r="C2427" s="65"/>
      <c r="D2427" s="25"/>
      <c r="I2427" s="67"/>
      <c r="J2427" s="344"/>
      <c r="K2427" s="344"/>
    </row>
    <row r="2428" spans="1:13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19485900</v>
      </c>
      <c r="L2428" s="72"/>
    </row>
    <row r="2429" spans="1:13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3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50" t="s">
        <v>55</v>
      </c>
      <c r="K2430" s="351"/>
    </row>
    <row r="2431" spans="1:13" s="10" customFormat="1" ht="13.5" customHeight="1" x14ac:dyDescent="0.25">
      <c r="A2431" s="78"/>
      <c r="B2431" s="268"/>
      <c r="D2431" s="48"/>
      <c r="H2431" s="269"/>
      <c r="I2431" s="271" t="s">
        <v>28</v>
      </c>
      <c r="J2431" s="350"/>
      <c r="K2431" s="351"/>
      <c r="L2431" s="63"/>
    </row>
    <row r="2432" spans="1:13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23070022</v>
      </c>
      <c r="F2434" s="123"/>
      <c r="G2434" s="124" t="s">
        <v>2</v>
      </c>
      <c r="H2434" s="352" t="str">
        <f>H2396</f>
        <v>GUNAWAN HARTONO KUSUMA</v>
      </c>
      <c r="I2434" s="352"/>
      <c r="J2434" s="352"/>
      <c r="K2434" s="353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8" t="s">
        <v>3</v>
      </c>
      <c r="G2435" s="130"/>
      <c r="H2435" s="354"/>
      <c r="I2435" s="354"/>
      <c r="J2435" s="354"/>
      <c r="K2435" s="355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9">
        <f>D2398</f>
        <v>45122</v>
      </c>
      <c r="E2436" s="330"/>
      <c r="F2436" s="328"/>
      <c r="G2436" s="131"/>
      <c r="H2436" s="331" t="str">
        <f>H2398</f>
        <v>( NIKI SAE )</v>
      </c>
      <c r="I2436" s="331"/>
      <c r="J2436" s="331"/>
      <c r="K2436" s="332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8"/>
      <c r="G2437" s="131"/>
      <c r="H2437" s="333" t="str">
        <f>H2399</f>
        <v>TULUNG AGUNG</v>
      </c>
      <c r="I2437" s="333"/>
      <c r="J2437" s="333"/>
      <c r="K2437" s="33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2359</v>
      </c>
      <c r="E2438" s="122"/>
      <c r="F2438" s="133"/>
      <c r="G2438" s="134"/>
      <c r="H2438" s="335"/>
      <c r="I2438" s="335"/>
      <c r="J2438" s="335"/>
      <c r="K2438" s="33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432</v>
      </c>
      <c r="C2442" s="287" t="str">
        <f t="shared" si="1348"/>
        <v>LSN</v>
      </c>
      <c r="D2442" s="288">
        <f t="shared" si="1348"/>
        <v>3</v>
      </c>
      <c r="E2442" s="289" t="str">
        <f t="shared" si="1348"/>
        <v>GEL PEN KENKO KE-16 DOT N DOT HITAM</v>
      </c>
      <c r="F2442" s="158"/>
      <c r="G2442" s="159"/>
      <c r="H2442" s="160">
        <f t="shared" ref="H2442:J2442" si="1349">H2404</f>
        <v>26100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9865800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108</v>
      </c>
      <c r="C2443" s="287" t="str">
        <f t="shared" si="1351"/>
        <v>LSN</v>
      </c>
      <c r="D2443" s="288">
        <f t="shared" si="1351"/>
        <v>3</v>
      </c>
      <c r="E2443" s="289" t="str">
        <f t="shared" si="1351"/>
        <v>CORRECTION FLUID KENKO KE-107M</v>
      </c>
      <c r="F2443" s="158"/>
      <c r="G2443" s="159"/>
      <c r="H2443" s="160">
        <f t="shared" ref="H2443:J2443" si="1352">H2405</f>
        <v>55800</v>
      </c>
      <c r="I2443" s="161">
        <f t="shared" si="1352"/>
        <v>0.125</v>
      </c>
      <c r="J2443" s="161">
        <f t="shared" si="1352"/>
        <v>0</v>
      </c>
      <c r="K2443" s="162">
        <f t="shared" si="1350"/>
        <v>5273100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36</v>
      </c>
      <c r="C2444" s="287" t="str">
        <f t="shared" si="1353"/>
        <v>BOX</v>
      </c>
      <c r="D2444" s="288">
        <f t="shared" si="1353"/>
        <v>1</v>
      </c>
      <c r="E2444" s="289" t="str">
        <f t="shared" si="1353"/>
        <v>LEM STICK KENKO 8 GR (KECIL) isi 30 pc</v>
      </c>
      <c r="F2444" s="158"/>
      <c r="G2444" s="159"/>
      <c r="H2444" s="160">
        <f t="shared" ref="H2444:J2444" si="1354">H2406</f>
        <v>66000</v>
      </c>
      <c r="I2444" s="161">
        <f t="shared" si="1354"/>
        <v>0.125</v>
      </c>
      <c r="J2444" s="161">
        <f t="shared" si="1354"/>
        <v>0</v>
      </c>
      <c r="K2444" s="162">
        <f t="shared" si="1350"/>
        <v>2079000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36</v>
      </c>
      <c r="C2445" s="287" t="str">
        <f t="shared" si="1355"/>
        <v>BOX</v>
      </c>
      <c r="D2445" s="288">
        <f t="shared" si="1355"/>
        <v>1</v>
      </c>
      <c r="E2445" s="289" t="str">
        <f t="shared" si="1355"/>
        <v>LEM STICK KENKO 15 GR (TANGGUNG) isi 20 pc</v>
      </c>
      <c r="F2445" s="158"/>
      <c r="G2445" s="159"/>
      <c r="H2445" s="160">
        <f t="shared" ref="H2445:J2445" si="1356">H2407</f>
        <v>72000</v>
      </c>
      <c r="I2445" s="161">
        <f t="shared" si="1356"/>
        <v>0.125</v>
      </c>
      <c r="J2445" s="161">
        <f t="shared" si="1356"/>
        <v>0</v>
      </c>
      <c r="K2445" s="162">
        <f t="shared" si="1350"/>
        <v>2268000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7"/>
      <c r="K2459" s="311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8">
        <f>SUM(K2442:K2457)</f>
        <v>19485900</v>
      </c>
      <c r="K2460" s="339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0"/>
      <c r="K2461" s="340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1"/>
      <c r="K2463" s="311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1">
        <f>((J2460/1.11)+(K2462/1.11))*11%</f>
        <v>1931035.1351351349</v>
      </c>
      <c r="K2464" s="342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1"/>
      <c r="K2465" s="311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19485900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12" t="str">
        <f>J2430</f>
        <v>NOVI / CONDRO</v>
      </c>
      <c r="K2468" s="313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12">
        <f>J2431</f>
        <v>0</v>
      </c>
      <c r="K2469" s="313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23070022</v>
      </c>
      <c r="F2472" s="200"/>
      <c r="G2472" s="201" t="s">
        <v>2</v>
      </c>
      <c r="H2472" s="314" t="str">
        <f>H2434</f>
        <v>GUNAWAN HARTONO KUSUMA</v>
      </c>
      <c r="I2472" s="314"/>
      <c r="J2472" s="314"/>
      <c r="K2472" s="315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8" t="s">
        <v>3</v>
      </c>
      <c r="G2473" s="207"/>
      <c r="H2473" s="316"/>
      <c r="I2473" s="316"/>
      <c r="J2473" s="316"/>
      <c r="K2473" s="317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9">
        <f>D2436</f>
        <v>45122</v>
      </c>
      <c r="E2474" s="320"/>
      <c r="F2474" s="318"/>
      <c r="G2474" s="208"/>
      <c r="H2474" s="321" t="str">
        <f>H2436</f>
        <v>( NIKI SAE )</v>
      </c>
      <c r="I2474" s="321"/>
      <c r="J2474" s="321"/>
      <c r="K2474" s="322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8"/>
      <c r="G2475" s="208"/>
      <c r="H2475" s="323" t="str">
        <f>H2437</f>
        <v>TULUNG AGUNG</v>
      </c>
      <c r="I2475" s="323"/>
      <c r="J2475" s="323"/>
      <c r="K2475" s="324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2359</v>
      </c>
      <c r="E2476" s="199"/>
      <c r="F2476" s="210"/>
      <c r="G2476" s="211"/>
      <c r="H2476" s="325"/>
      <c r="I2476" s="325"/>
      <c r="J2476" s="325"/>
      <c r="K2476" s="326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432</v>
      </c>
      <c r="C2480" s="292" t="str">
        <f t="shared" si="1381"/>
        <v>LSN</v>
      </c>
      <c r="D2480" s="293">
        <f t="shared" si="1381"/>
        <v>3</v>
      </c>
      <c r="E2480" s="294" t="str">
        <f t="shared" si="1381"/>
        <v>GEL PEN KENKO KE-16 DOT N DOT HITAM</v>
      </c>
      <c r="F2480" s="235"/>
      <c r="G2480" s="236"/>
      <c r="H2480" s="237">
        <f t="shared" ref="H2480:J2480" si="1382">H2442</f>
        <v>26100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9865800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108</v>
      </c>
      <c r="C2481" s="292" t="str">
        <f t="shared" si="1384"/>
        <v>LSN</v>
      </c>
      <c r="D2481" s="293">
        <f t="shared" si="1384"/>
        <v>3</v>
      </c>
      <c r="E2481" s="294" t="str">
        <f t="shared" si="1384"/>
        <v>CORRECTION FLUID KENKO KE-107M</v>
      </c>
      <c r="F2481" s="235"/>
      <c r="G2481" s="236"/>
      <c r="H2481" s="237">
        <f t="shared" ref="H2481:J2481" si="1385">H2443</f>
        <v>55800</v>
      </c>
      <c r="I2481" s="238">
        <f t="shared" si="1385"/>
        <v>0.125</v>
      </c>
      <c r="J2481" s="238">
        <f t="shared" si="1385"/>
        <v>0</v>
      </c>
      <c r="K2481" s="239">
        <f t="shared" si="1383"/>
        <v>5273100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36</v>
      </c>
      <c r="C2482" s="292" t="str">
        <f t="shared" si="1386"/>
        <v>BOX</v>
      </c>
      <c r="D2482" s="293">
        <f t="shared" si="1386"/>
        <v>1</v>
      </c>
      <c r="E2482" s="294" t="str">
        <f t="shared" si="1386"/>
        <v>LEM STICK KENKO 8 GR (KECIL) isi 30 pc</v>
      </c>
      <c r="F2482" s="235"/>
      <c r="G2482" s="236"/>
      <c r="H2482" s="237">
        <f t="shared" ref="H2482:J2482" si="1387">H2444</f>
        <v>66000</v>
      </c>
      <c r="I2482" s="238">
        <f t="shared" si="1387"/>
        <v>0.125</v>
      </c>
      <c r="J2482" s="238">
        <f t="shared" si="1387"/>
        <v>0</v>
      </c>
      <c r="K2482" s="239">
        <f t="shared" si="1383"/>
        <v>2079000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36</v>
      </c>
      <c r="C2483" s="292" t="str">
        <f t="shared" si="1388"/>
        <v>BOX</v>
      </c>
      <c r="D2483" s="293">
        <f t="shared" si="1388"/>
        <v>1</v>
      </c>
      <c r="E2483" s="294" t="str">
        <f t="shared" si="1388"/>
        <v>LEM STICK KENKO 15 GR (TANGGUNG) isi 20 pc</v>
      </c>
      <c r="F2483" s="235"/>
      <c r="G2483" s="236"/>
      <c r="H2483" s="237">
        <f t="shared" ref="H2483:J2483" si="1389">H2445</f>
        <v>72000</v>
      </c>
      <c r="I2483" s="238">
        <f t="shared" si="1389"/>
        <v>0.125</v>
      </c>
      <c r="J2483" s="238">
        <f t="shared" si="1389"/>
        <v>0</v>
      </c>
      <c r="K2483" s="239">
        <f t="shared" si="1383"/>
        <v>2268000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7"/>
      <c r="K2497" s="306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3">
        <f>SUM(K2480:K2495)</f>
        <v>19485900</v>
      </c>
      <c r="K2498" s="304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5"/>
      <c r="K2499" s="305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6"/>
      <c r="K2501" s="306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7">
        <f>((J2498/1.11)+(K2500/1.11))*11%</f>
        <v>1931035.1351351349</v>
      </c>
      <c r="K2502" s="30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6"/>
      <c r="K2503" s="306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19485900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09" t="str">
        <f>J2468</f>
        <v>NOVI / CONDRO</v>
      </c>
      <c r="K2506" s="31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09">
        <f>J2469</f>
        <v>0</v>
      </c>
      <c r="K2507" s="31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23070023</v>
      </c>
      <c r="G2510" s="11" t="s">
        <v>2</v>
      </c>
      <c r="H2510" s="356" t="s">
        <v>47</v>
      </c>
      <c r="I2510" s="356"/>
      <c r="J2510" s="356"/>
      <c r="K2510" s="357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0" t="s">
        <v>3</v>
      </c>
      <c r="G2511" s="17"/>
      <c r="H2511" s="358"/>
      <c r="I2511" s="358"/>
      <c r="J2511" s="358"/>
      <c r="K2511" s="359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1">
        <v>45122</v>
      </c>
      <c r="E2512" s="362"/>
      <c r="F2512" s="360"/>
      <c r="G2512" s="18"/>
      <c r="H2512" s="363" t="s">
        <v>48</v>
      </c>
      <c r="I2512" s="363"/>
      <c r="J2512" s="363"/>
      <c r="K2512" s="364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0"/>
      <c r="G2513" s="18"/>
      <c r="H2513" s="365" t="s">
        <v>49</v>
      </c>
      <c r="I2513" s="365"/>
      <c r="J2513" s="365"/>
      <c r="K2513" s="366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139</v>
      </c>
      <c r="E2514" s="9"/>
      <c r="F2514" s="21"/>
      <c r="G2514" s="22"/>
      <c r="H2514" s="367"/>
      <c r="I2514" s="367"/>
      <c r="J2514" s="367"/>
      <c r="K2514" s="368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37</v>
      </c>
      <c r="D2518" s="93">
        <v>1</v>
      </c>
      <c r="E2518" s="110" t="s">
        <v>134</v>
      </c>
      <c r="F2518" s="48"/>
      <c r="G2518" s="49"/>
      <c r="H2518" s="50">
        <v>72000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2242080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3"/>
      <c r="K2535" s="344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5">
        <f>SUM(K2518:K2533)</f>
        <v>2242080</v>
      </c>
      <c r="K2536" s="346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7"/>
      <c r="K2537" s="347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4"/>
      <c r="K2539" s="344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8">
        <f>((J2536/1.11)+(K2538/1.11))*11%</f>
        <v>222188.10810810808</v>
      </c>
      <c r="K2540" s="349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4"/>
      <c r="K2541" s="344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2242080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50" t="s">
        <v>55</v>
      </c>
      <c r="K2544" s="351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50"/>
      <c r="K2545" s="351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23070023</v>
      </c>
      <c r="F2548" s="123"/>
      <c r="G2548" s="124" t="s">
        <v>2</v>
      </c>
      <c r="H2548" s="352" t="str">
        <f>H2510</f>
        <v>CV PELITA JAYA</v>
      </c>
      <c r="I2548" s="352"/>
      <c r="J2548" s="352"/>
      <c r="K2548" s="353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8" t="s">
        <v>3</v>
      </c>
      <c r="G2549" s="130"/>
      <c r="H2549" s="354"/>
      <c r="I2549" s="354"/>
      <c r="J2549" s="354"/>
      <c r="K2549" s="355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9">
        <f>D2512</f>
        <v>45122</v>
      </c>
      <c r="E2550" s="330"/>
      <c r="F2550" s="328"/>
      <c r="G2550" s="131"/>
      <c r="H2550" s="331" t="str">
        <f>H2512</f>
        <v>(ANUGERAH SEJAHTERA)</v>
      </c>
      <c r="I2550" s="331"/>
      <c r="J2550" s="331"/>
      <c r="K2550" s="332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8"/>
      <c r="G2551" s="131"/>
      <c r="H2551" s="333" t="str">
        <f>H2513</f>
        <v>PURWOKERTO</v>
      </c>
      <c r="I2551" s="333"/>
      <c r="J2551" s="333"/>
      <c r="K2551" s="33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2366</v>
      </c>
      <c r="E2552" s="122"/>
      <c r="F2552" s="133"/>
      <c r="G2552" s="134"/>
      <c r="H2552" s="335"/>
      <c r="I2552" s="335"/>
      <c r="J2552" s="335"/>
      <c r="K2552" s="33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36</v>
      </c>
      <c r="C2556" s="287" t="str">
        <f t="shared" si="1415"/>
        <v>BOX</v>
      </c>
      <c r="D2556" s="288">
        <f t="shared" si="1415"/>
        <v>1</v>
      </c>
      <c r="E2556" s="289" t="str">
        <f t="shared" si="1415"/>
        <v>LEM STICK KENKO 15 GR (TANGGUNG) isi 20 pc</v>
      </c>
      <c r="F2556" s="158"/>
      <c r="G2556" s="159"/>
      <c r="H2556" s="160">
        <f t="shared" ref="H2556:J2556" si="1416">H2518</f>
        <v>72000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2242080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7"/>
      <c r="K2573" s="311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8">
        <f>SUM(K2556:K2571)</f>
        <v>2242080</v>
      </c>
      <c r="K2574" s="339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0"/>
      <c r="K2575" s="340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1"/>
      <c r="K2577" s="311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1">
        <f>((J2574/1.11)+(K2576/1.11))*11%</f>
        <v>222188.10810810808</v>
      </c>
      <c r="K2578" s="342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1"/>
      <c r="K2579" s="311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2242080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12" t="str">
        <f>J2544</f>
        <v>NOVI / CONDRO</v>
      </c>
      <c r="K2582" s="313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12">
        <f>J2545</f>
        <v>0</v>
      </c>
      <c r="K2583" s="313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23070023</v>
      </c>
      <c r="F2586" s="200"/>
      <c r="G2586" s="201" t="s">
        <v>2</v>
      </c>
      <c r="H2586" s="314" t="str">
        <f>H2548</f>
        <v>CV PELITA JAYA</v>
      </c>
      <c r="I2586" s="314"/>
      <c r="J2586" s="314"/>
      <c r="K2586" s="315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8" t="s">
        <v>3</v>
      </c>
      <c r="G2587" s="207"/>
      <c r="H2587" s="316"/>
      <c r="I2587" s="316"/>
      <c r="J2587" s="316"/>
      <c r="K2587" s="317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9">
        <f>D2550</f>
        <v>45122</v>
      </c>
      <c r="E2588" s="320"/>
      <c r="F2588" s="318"/>
      <c r="G2588" s="208"/>
      <c r="H2588" s="321" t="str">
        <f>H2550</f>
        <v>(ANUGERAH SEJAHTERA)</v>
      </c>
      <c r="I2588" s="321"/>
      <c r="J2588" s="321"/>
      <c r="K2588" s="322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8"/>
      <c r="G2589" s="208"/>
      <c r="H2589" s="323" t="str">
        <f>H2551</f>
        <v>PURWOKERTO</v>
      </c>
      <c r="I2589" s="323"/>
      <c r="J2589" s="323"/>
      <c r="K2589" s="324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2366</v>
      </c>
      <c r="E2590" s="199"/>
      <c r="F2590" s="210"/>
      <c r="G2590" s="211"/>
      <c r="H2590" s="325"/>
      <c r="I2590" s="325"/>
      <c r="J2590" s="325"/>
      <c r="K2590" s="326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36</v>
      </c>
      <c r="C2594" s="292" t="str">
        <f t="shared" si="1448"/>
        <v>BOX</v>
      </c>
      <c r="D2594" s="293">
        <f t="shared" si="1448"/>
        <v>1</v>
      </c>
      <c r="E2594" s="294" t="str">
        <f t="shared" si="1448"/>
        <v>LEM STICK KENKO 15 GR (TANGGUNG) isi 20 pc</v>
      </c>
      <c r="F2594" s="235"/>
      <c r="G2594" s="236"/>
      <c r="H2594" s="237">
        <f t="shared" ref="H2594:J2594" si="1449">H2556</f>
        <v>72000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2242080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7"/>
      <c r="K2611" s="306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3">
        <f>SUM(K2594:K2609)</f>
        <v>2242080</v>
      </c>
      <c r="K2612" s="304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5"/>
      <c r="K2613" s="305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6"/>
      <c r="K2615" s="306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7">
        <f>((J2612/1.11)+(K2614/1.11))*11%</f>
        <v>222188.10810810808</v>
      </c>
      <c r="K2616" s="30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6"/>
      <c r="K2617" s="306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2242080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09" t="str">
        <f>J2582</f>
        <v>NOVI / CONDRO</v>
      </c>
      <c r="K2620" s="31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09">
        <f>J2583</f>
        <v>0</v>
      </c>
      <c r="K2621" s="31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23070024</v>
      </c>
      <c r="G2624" s="11" t="s">
        <v>2</v>
      </c>
      <c r="H2624" s="356" t="s">
        <v>140</v>
      </c>
      <c r="I2624" s="356"/>
      <c r="J2624" s="356"/>
      <c r="K2624" s="357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0" t="s">
        <v>3</v>
      </c>
      <c r="G2625" s="17"/>
      <c r="H2625" s="358"/>
      <c r="I2625" s="358"/>
      <c r="J2625" s="358"/>
      <c r="K2625" s="359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1">
        <v>45122</v>
      </c>
      <c r="E2626" s="362"/>
      <c r="F2626" s="360"/>
      <c r="G2626" s="18"/>
      <c r="H2626" s="363" t="s">
        <v>32</v>
      </c>
      <c r="I2626" s="363"/>
      <c r="J2626" s="363"/>
      <c r="K2626" s="364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0"/>
      <c r="G2627" s="18"/>
      <c r="H2627" s="365" t="s">
        <v>42</v>
      </c>
      <c r="I2627" s="365"/>
      <c r="J2627" s="365"/>
      <c r="K2627" s="366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141</v>
      </c>
      <c r="E2628" s="9"/>
      <c r="F2628" s="21"/>
      <c r="G2628" s="22"/>
      <c r="H2628" s="367"/>
      <c r="I2628" s="367"/>
      <c r="J2628" s="367"/>
      <c r="K2628" s="368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51</v>
      </c>
      <c r="D2632" s="93">
        <v>1</v>
      </c>
      <c r="E2632" s="110" t="s">
        <v>142</v>
      </c>
      <c r="F2632" s="48"/>
      <c r="G2632" s="49"/>
      <c r="H2632" s="50">
        <v>21600</v>
      </c>
      <c r="I2632" s="51">
        <v>0.125</v>
      </c>
      <c r="J2632" s="51"/>
      <c r="K2632" s="52">
        <f t="shared" ref="K2632:K2647" si="1481">(B2632*H2632-((B2632*H2632)*I2632))-((B2632*H2632-((B2632*H2632)*I2632))*J2632)</f>
        <v>2721600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3"/>
      <c r="K2649" s="344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5">
        <f>SUM(K2632:K2647)</f>
        <v>2721600</v>
      </c>
      <c r="K2650" s="346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7"/>
      <c r="K2651" s="347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4"/>
      <c r="K2653" s="344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8">
        <f>((J2650/1.11)+(K2652/1.11))*11%</f>
        <v>269708.10810810811</v>
      </c>
      <c r="K2654" s="349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4"/>
      <c r="K2655" s="344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2721600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50" t="s">
        <v>55</v>
      </c>
      <c r="K2658" s="351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50"/>
      <c r="K2659" s="351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23070024</v>
      </c>
      <c r="F2662" s="123"/>
      <c r="G2662" s="124" t="s">
        <v>2</v>
      </c>
      <c r="H2662" s="352" t="str">
        <f>H2624</f>
        <v>CV UTAMA PUTRA</v>
      </c>
      <c r="I2662" s="352"/>
      <c r="J2662" s="352"/>
      <c r="K2662" s="353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8" t="s">
        <v>3</v>
      </c>
      <c r="G2663" s="130"/>
      <c r="H2663" s="354"/>
      <c r="I2663" s="354"/>
      <c r="J2663" s="354"/>
      <c r="K2663" s="355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9">
        <f>D2626</f>
        <v>45122</v>
      </c>
      <c r="E2664" s="330"/>
      <c r="F2664" s="328"/>
      <c r="G2664" s="131"/>
      <c r="H2664" s="331" t="str">
        <f>H2626</f>
        <v/>
      </c>
      <c r="I2664" s="331"/>
      <c r="J2664" s="331"/>
      <c r="K2664" s="332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8"/>
      <c r="G2665" s="131"/>
      <c r="H2665" s="333" t="str">
        <f>H2627</f>
        <v>TULUNG AGUNG</v>
      </c>
      <c r="I2665" s="333"/>
      <c r="J2665" s="333"/>
      <c r="K2665" s="33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4964</v>
      </c>
      <c r="E2666" s="122"/>
      <c r="F2666" s="133"/>
      <c r="G2666" s="134"/>
      <c r="H2666" s="335"/>
      <c r="I2666" s="335"/>
      <c r="J2666" s="335"/>
      <c r="K2666" s="33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KENKO KE-303 T-GEL TRIANGULAR BIRU</v>
      </c>
      <c r="F2670" s="158"/>
      <c r="G2670" s="159"/>
      <c r="H2670" s="160">
        <f t="shared" ref="H2670:J2670" si="1483">H2632</f>
        <v>21600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2721600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7"/>
      <c r="K2687" s="311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8">
        <f>SUM(K2670:K2685)</f>
        <v>2721600</v>
      </c>
      <c r="K2688" s="339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0"/>
      <c r="K2689" s="340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1"/>
      <c r="K2691" s="311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1">
        <f>((J2688/1.11)+(K2690/1.11))*11%</f>
        <v>269708.10810810811</v>
      </c>
      <c r="K2692" s="342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1"/>
      <c r="K2693" s="311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2721600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12" t="str">
        <f>J2658</f>
        <v>NOVI / CONDRO</v>
      </c>
      <c r="K2696" s="313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12">
        <f>J2659</f>
        <v>0</v>
      </c>
      <c r="K2697" s="313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23070024</v>
      </c>
      <c r="F2700" s="200"/>
      <c r="G2700" s="201" t="s">
        <v>2</v>
      </c>
      <c r="H2700" s="314" t="str">
        <f>H2662</f>
        <v>CV UTAMA PUTRA</v>
      </c>
      <c r="I2700" s="314"/>
      <c r="J2700" s="314"/>
      <c r="K2700" s="315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8" t="s">
        <v>3</v>
      </c>
      <c r="G2701" s="207"/>
      <c r="H2701" s="316"/>
      <c r="I2701" s="316"/>
      <c r="J2701" s="316"/>
      <c r="K2701" s="317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9">
        <f>D2664</f>
        <v>45122</v>
      </c>
      <c r="E2702" s="320"/>
      <c r="F2702" s="318"/>
      <c r="G2702" s="208"/>
      <c r="H2702" s="321" t="str">
        <f>H2664</f>
        <v/>
      </c>
      <c r="I2702" s="321"/>
      <c r="J2702" s="321"/>
      <c r="K2702" s="322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8"/>
      <c r="G2703" s="208"/>
      <c r="H2703" s="323" t="str">
        <f>H2665</f>
        <v>TULUNG AGUNG</v>
      </c>
      <c r="I2703" s="323"/>
      <c r="J2703" s="323"/>
      <c r="K2703" s="324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4964</v>
      </c>
      <c r="E2704" s="199"/>
      <c r="F2704" s="210"/>
      <c r="G2704" s="211"/>
      <c r="H2704" s="325"/>
      <c r="I2704" s="325"/>
      <c r="J2704" s="325"/>
      <c r="K2704" s="326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KENKO KE-303 T-GEL TRIANGULAR BIRU</v>
      </c>
      <c r="F2708" s="235"/>
      <c r="G2708" s="236"/>
      <c r="H2708" s="237">
        <f t="shared" ref="H2708:J2708" si="1516">H2670</f>
        <v>21600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2721600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7"/>
      <c r="K2725" s="306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3">
        <f>SUM(K2708:K2723)</f>
        <v>2721600</v>
      </c>
      <c r="K2726" s="304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5"/>
      <c r="K2727" s="305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6"/>
      <c r="K2729" s="306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7">
        <f>((J2726/1.11)+(K2728/1.11))*11%</f>
        <v>269708.10810810811</v>
      </c>
      <c r="K2730" s="30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6"/>
      <c r="K2731" s="306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2721600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09" t="str">
        <f>J2696</f>
        <v>NOVI / CONDRO</v>
      </c>
      <c r="K2734" s="31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09">
        <f>J2697</f>
        <v>0</v>
      </c>
      <c r="K2735" s="31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23070025</v>
      </c>
      <c r="G2738" s="11" t="s">
        <v>2</v>
      </c>
      <c r="H2738" s="356" t="s">
        <v>47</v>
      </c>
      <c r="I2738" s="356"/>
      <c r="J2738" s="356"/>
      <c r="K2738" s="357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0" t="s">
        <v>3</v>
      </c>
      <c r="G2739" s="17"/>
      <c r="H2739" s="358"/>
      <c r="I2739" s="358"/>
      <c r="J2739" s="358"/>
      <c r="K2739" s="359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1">
        <v>45124</v>
      </c>
      <c r="E2740" s="362"/>
      <c r="F2740" s="360"/>
      <c r="G2740" s="18"/>
      <c r="H2740" s="363" t="s">
        <v>48</v>
      </c>
      <c r="I2740" s="363"/>
      <c r="J2740" s="363"/>
      <c r="K2740" s="364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0"/>
      <c r="G2741" s="18"/>
      <c r="H2741" s="365" t="s">
        <v>49</v>
      </c>
      <c r="I2741" s="365"/>
      <c r="J2741" s="365"/>
      <c r="K2741" s="366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143</v>
      </c>
      <c r="E2742" s="9"/>
      <c r="F2742" s="21"/>
      <c r="G2742" s="22"/>
      <c r="H2742" s="367"/>
      <c r="I2742" s="367"/>
      <c r="J2742" s="367"/>
      <c r="K2742" s="368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20</v>
      </c>
      <c r="C2746" s="46" t="s">
        <v>36</v>
      </c>
      <c r="D2746" s="93">
        <v>1</v>
      </c>
      <c r="E2746" s="302" t="s">
        <v>144</v>
      </c>
      <c r="F2746" s="48"/>
      <c r="G2746" s="49"/>
      <c r="H2746" s="50">
        <v>300000</v>
      </c>
      <c r="I2746" s="51">
        <v>0.125</v>
      </c>
      <c r="J2746" s="51"/>
      <c r="K2746" s="52">
        <f t="shared" ref="K2746:K2761" si="1548">(B2746*H2746-((B2746*H2746)*I2746))-((B2746*H2746-((B2746*H2746)*I2746))*J2746)</f>
        <v>5250000</v>
      </c>
      <c r="L2746" s="36"/>
    </row>
    <row r="2747" spans="1:12" s="10" customFormat="1" ht="14.1" customHeight="1" x14ac:dyDescent="0.25">
      <c r="A2747" s="45">
        <v>2</v>
      </c>
      <c r="B2747" s="46">
        <v>72</v>
      </c>
      <c r="C2747" s="46" t="s">
        <v>36</v>
      </c>
      <c r="D2747" s="93">
        <v>1</v>
      </c>
      <c r="E2747" s="63" t="s">
        <v>145</v>
      </c>
      <c r="F2747" s="48"/>
      <c r="G2747" s="49"/>
      <c r="H2747" s="50">
        <v>47100</v>
      </c>
      <c r="I2747" s="51">
        <v>0.125</v>
      </c>
      <c r="J2747" s="51"/>
      <c r="K2747" s="52">
        <f t="shared" si="1548"/>
        <v>2967300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3"/>
      <c r="K2763" s="344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5">
        <f>SUM(K2746:K2761)</f>
        <v>8217300</v>
      </c>
      <c r="K2764" s="346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7"/>
      <c r="K2765" s="347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4"/>
      <c r="K2767" s="344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8">
        <f>((J2764/1.11)+(K2766/1.11))*11%</f>
        <v>814327.02702702698</v>
      </c>
      <c r="K2768" s="349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4"/>
      <c r="K2769" s="344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8217300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50" t="s">
        <v>46</v>
      </c>
      <c r="K2772" s="351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50"/>
      <c r="K2773" s="351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23070025</v>
      </c>
      <c r="F2776" s="123"/>
      <c r="G2776" s="124" t="s">
        <v>2</v>
      </c>
      <c r="H2776" s="352" t="str">
        <f>H2738</f>
        <v>CV PELITA JAYA</v>
      </c>
      <c r="I2776" s="352"/>
      <c r="J2776" s="352"/>
      <c r="K2776" s="353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8" t="s">
        <v>3</v>
      </c>
      <c r="G2777" s="130"/>
      <c r="H2777" s="354"/>
      <c r="I2777" s="354"/>
      <c r="J2777" s="354"/>
      <c r="K2777" s="355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9">
        <f>D2740</f>
        <v>45124</v>
      </c>
      <c r="E2778" s="330"/>
      <c r="F2778" s="328"/>
      <c r="G2778" s="131"/>
      <c r="H2778" s="331" t="str">
        <f>H2740</f>
        <v>(ANUGERAH SEJAHTERA)</v>
      </c>
      <c r="I2778" s="331"/>
      <c r="J2778" s="331"/>
      <c r="K2778" s="332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8"/>
      <c r="G2779" s="131"/>
      <c r="H2779" s="333" t="str">
        <f>H2741</f>
        <v>PURWOKERTO</v>
      </c>
      <c r="I2779" s="333"/>
      <c r="J2779" s="333"/>
      <c r="K2779" s="33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4993</v>
      </c>
      <c r="E2780" s="122"/>
      <c r="F2780" s="133"/>
      <c r="G2780" s="134"/>
      <c r="H2780" s="335"/>
      <c r="I2780" s="335"/>
      <c r="J2780" s="335"/>
      <c r="K2780" s="33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20</v>
      </c>
      <c r="C2784" s="287" t="str">
        <f t="shared" si="1549"/>
        <v>LS</v>
      </c>
      <c r="D2784" s="288">
        <f t="shared" si="1549"/>
        <v>1</v>
      </c>
      <c r="E2784" s="289" t="str">
        <f t="shared" si="1549"/>
        <v>STAPLER SDI 1123</v>
      </c>
      <c r="F2784" s="158"/>
      <c r="G2784" s="159"/>
      <c r="H2784" s="160">
        <f t="shared" ref="H2784:J2784" si="1550">H2746</f>
        <v>300000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5250000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72</v>
      </c>
      <c r="C2785" s="287" t="str">
        <f t="shared" si="1552"/>
        <v>LS</v>
      </c>
      <c r="D2785" s="288">
        <f t="shared" si="1552"/>
        <v>1</v>
      </c>
      <c r="E2785" s="289" t="str">
        <f t="shared" si="1552"/>
        <v>CORRECTION FLUID KENKO KE-108</v>
      </c>
      <c r="F2785" s="158"/>
      <c r="G2785" s="159"/>
      <c r="H2785" s="160">
        <f t="shared" ref="H2785:J2785" si="1553">H2747</f>
        <v>47100</v>
      </c>
      <c r="I2785" s="161">
        <f t="shared" si="1553"/>
        <v>0.125</v>
      </c>
      <c r="J2785" s="161">
        <f t="shared" si="1553"/>
        <v>0</v>
      </c>
      <c r="K2785" s="162">
        <f t="shared" si="1551"/>
        <v>2967300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7"/>
      <c r="K2801" s="311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8">
        <f>SUM(K2784:K2799)</f>
        <v>8217300</v>
      </c>
      <c r="K2802" s="339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0"/>
      <c r="K2803" s="340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1"/>
      <c r="K2805" s="311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1">
        <f>((J2802/1.11)+(K2804/1.11))*11%</f>
        <v>814327.02702702698</v>
      </c>
      <c r="K2806" s="342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1"/>
      <c r="K2807" s="311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8217300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12" t="str">
        <f>J2772</f>
        <v>NOVI / YO</v>
      </c>
      <c r="K2810" s="313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12">
        <f>J2773</f>
        <v>0</v>
      </c>
      <c r="K2811" s="313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23070025</v>
      </c>
      <c r="F2814" s="200"/>
      <c r="G2814" s="201" t="s">
        <v>2</v>
      </c>
      <c r="H2814" s="314" t="str">
        <f>H2776</f>
        <v>CV PELITA JAYA</v>
      </c>
      <c r="I2814" s="314"/>
      <c r="J2814" s="314"/>
      <c r="K2814" s="315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8" t="s">
        <v>3</v>
      </c>
      <c r="G2815" s="207"/>
      <c r="H2815" s="316"/>
      <c r="I2815" s="316"/>
      <c r="J2815" s="316"/>
      <c r="K2815" s="317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9">
        <f>D2778</f>
        <v>45124</v>
      </c>
      <c r="E2816" s="320"/>
      <c r="F2816" s="318"/>
      <c r="G2816" s="208"/>
      <c r="H2816" s="321" t="str">
        <f>H2778</f>
        <v>(ANUGERAH SEJAHTERA)</v>
      </c>
      <c r="I2816" s="321"/>
      <c r="J2816" s="321"/>
      <c r="K2816" s="322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8"/>
      <c r="G2817" s="208"/>
      <c r="H2817" s="323" t="str">
        <f>H2779</f>
        <v>PURWOKERTO</v>
      </c>
      <c r="I2817" s="323"/>
      <c r="J2817" s="323"/>
      <c r="K2817" s="324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4993</v>
      </c>
      <c r="E2818" s="199"/>
      <c r="F2818" s="210"/>
      <c r="G2818" s="211"/>
      <c r="H2818" s="325"/>
      <c r="I2818" s="325"/>
      <c r="J2818" s="325"/>
      <c r="K2818" s="326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20</v>
      </c>
      <c r="C2822" s="292" t="str">
        <f t="shared" si="1582"/>
        <v>LS</v>
      </c>
      <c r="D2822" s="293">
        <f t="shared" si="1582"/>
        <v>1</v>
      </c>
      <c r="E2822" s="294" t="str">
        <f t="shared" si="1582"/>
        <v>STAPLER SDI 1123</v>
      </c>
      <c r="F2822" s="235"/>
      <c r="G2822" s="236"/>
      <c r="H2822" s="237">
        <f t="shared" ref="H2822:J2822" si="1583">H2784</f>
        <v>300000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5250000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72</v>
      </c>
      <c r="C2823" s="292" t="str">
        <f t="shared" si="1585"/>
        <v>LS</v>
      </c>
      <c r="D2823" s="293">
        <f t="shared" si="1585"/>
        <v>1</v>
      </c>
      <c r="E2823" s="294" t="str">
        <f t="shared" si="1585"/>
        <v>CORRECTION FLUID KENKO KE-108</v>
      </c>
      <c r="F2823" s="235"/>
      <c r="G2823" s="236"/>
      <c r="H2823" s="237">
        <f t="shared" ref="H2823:J2823" si="1586">H2785</f>
        <v>47100</v>
      </c>
      <c r="I2823" s="238">
        <f t="shared" si="1586"/>
        <v>0.125</v>
      </c>
      <c r="J2823" s="238">
        <f t="shared" si="1586"/>
        <v>0</v>
      </c>
      <c r="K2823" s="239">
        <f t="shared" si="1584"/>
        <v>2967300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7"/>
      <c r="K2839" s="306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3">
        <f>SUM(K2822:K2837)</f>
        <v>8217300</v>
      </c>
      <c r="K2840" s="304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5"/>
      <c r="K2841" s="305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6"/>
      <c r="K2843" s="306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7">
        <f>((J2840/1.11)+(K2842/1.11))*11%</f>
        <v>814327.02702702698</v>
      </c>
      <c r="K2844" s="30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6"/>
      <c r="K2845" s="306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8217300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09" t="str">
        <f>J2810</f>
        <v>NOVI / YO</v>
      </c>
      <c r="K2848" s="31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09">
        <f>J2811</f>
        <v>0</v>
      </c>
      <c r="K2849" s="31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23070026</v>
      </c>
      <c r="G2852" s="11" t="s">
        <v>2</v>
      </c>
      <c r="H2852" s="356"/>
      <c r="I2852" s="356"/>
      <c r="J2852" s="356"/>
      <c r="K2852" s="357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0" t="s">
        <v>3</v>
      </c>
      <c r="G2853" s="17"/>
      <c r="H2853" s="358"/>
      <c r="I2853" s="358"/>
      <c r="J2853" s="358"/>
      <c r="K2853" s="359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1"/>
      <c r="E2854" s="362"/>
      <c r="F2854" s="360"/>
      <c r="G2854" s="18"/>
      <c r="H2854" s="363"/>
      <c r="I2854" s="363"/>
      <c r="J2854" s="363"/>
      <c r="K2854" s="364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0"/>
      <c r="G2855" s="18"/>
      <c r="H2855" s="365"/>
      <c r="I2855" s="365"/>
      <c r="J2855" s="365"/>
      <c r="K2855" s="366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7"/>
      <c r="I2856" s="367"/>
      <c r="J2856" s="367"/>
      <c r="K2856" s="368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3"/>
      <c r="K2877" s="344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5">
        <f>SUM(K2860:K2875)</f>
        <v>0</v>
      </c>
      <c r="K2878" s="346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7"/>
      <c r="K2879" s="347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4"/>
      <c r="K2881" s="344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8">
        <f>((J2878/1.11)+(K2880/1.11))*11%</f>
        <v>0</v>
      </c>
      <c r="K2882" s="349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4"/>
      <c r="K2883" s="344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50"/>
      <c r="K2886" s="351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50"/>
      <c r="K2887" s="351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23070026</v>
      </c>
      <c r="F2890" s="123"/>
      <c r="G2890" s="124" t="s">
        <v>2</v>
      </c>
      <c r="H2890" s="352">
        <f>H2852</f>
        <v>0</v>
      </c>
      <c r="I2890" s="352"/>
      <c r="J2890" s="352"/>
      <c r="K2890" s="353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8" t="s">
        <v>3</v>
      </c>
      <c r="G2891" s="130"/>
      <c r="H2891" s="354"/>
      <c r="I2891" s="354"/>
      <c r="J2891" s="354"/>
      <c r="K2891" s="355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9">
        <f>D2854</f>
        <v>0</v>
      </c>
      <c r="E2892" s="330"/>
      <c r="F2892" s="328"/>
      <c r="G2892" s="131"/>
      <c r="H2892" s="331">
        <f>H2854</f>
        <v>0</v>
      </c>
      <c r="I2892" s="331"/>
      <c r="J2892" s="331"/>
      <c r="K2892" s="332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8"/>
      <c r="G2893" s="131"/>
      <c r="H2893" s="333">
        <f>H2855</f>
        <v>0</v>
      </c>
      <c r="I2893" s="333"/>
      <c r="J2893" s="333"/>
      <c r="K2893" s="33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35"/>
      <c r="I2894" s="335"/>
      <c r="J2894" s="335"/>
      <c r="K2894" s="33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7"/>
      <c r="K2915" s="311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8">
        <f>SUM(K2898:K2913)</f>
        <v>0</v>
      </c>
      <c r="K2916" s="339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0"/>
      <c r="K2917" s="340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1"/>
      <c r="K2919" s="311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1">
        <f>((J2916/1.11)+(K2918/1.11))*11%</f>
        <v>0</v>
      </c>
      <c r="K2920" s="342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1"/>
      <c r="K2921" s="311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12">
        <f>J2886</f>
        <v>0</v>
      </c>
      <c r="K2924" s="313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12">
        <f>J2887</f>
        <v>0</v>
      </c>
      <c r="K2925" s="313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23070026</v>
      </c>
      <c r="F2928" s="200"/>
      <c r="G2928" s="201" t="s">
        <v>2</v>
      </c>
      <c r="H2928" s="314">
        <f>H2890</f>
        <v>0</v>
      </c>
      <c r="I2928" s="314"/>
      <c r="J2928" s="314"/>
      <c r="K2928" s="315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8" t="s">
        <v>3</v>
      </c>
      <c r="G2929" s="207"/>
      <c r="H2929" s="316"/>
      <c r="I2929" s="316"/>
      <c r="J2929" s="316"/>
      <c r="K2929" s="317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9">
        <f>D2892</f>
        <v>0</v>
      </c>
      <c r="E2930" s="320"/>
      <c r="F2930" s="318"/>
      <c r="G2930" s="208"/>
      <c r="H2930" s="321">
        <f>H2892</f>
        <v>0</v>
      </c>
      <c r="I2930" s="321"/>
      <c r="J2930" s="321"/>
      <c r="K2930" s="322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8"/>
      <c r="G2931" s="208"/>
      <c r="H2931" s="323">
        <f>H2893</f>
        <v>0</v>
      </c>
      <c r="I2931" s="323"/>
      <c r="J2931" s="323"/>
      <c r="K2931" s="324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5"/>
      <c r="I2932" s="325"/>
      <c r="J2932" s="325"/>
      <c r="K2932" s="326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7"/>
      <c r="K2953" s="306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3">
        <f>SUM(K2936:K2951)</f>
        <v>0</v>
      </c>
      <c r="K2954" s="304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5"/>
      <c r="K2955" s="305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6"/>
      <c r="K2957" s="306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7">
        <f>((J2954/1.11)+(K2956/1.11))*11%</f>
        <v>0</v>
      </c>
      <c r="K2958" s="30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6"/>
      <c r="K2959" s="306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09">
        <f>J2924</f>
        <v>0</v>
      </c>
      <c r="K2962" s="31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09">
        <f>J2925</f>
        <v>0</v>
      </c>
      <c r="K2963" s="31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23070027</v>
      </c>
      <c r="G2966" s="11" t="s">
        <v>2</v>
      </c>
      <c r="H2966" s="356"/>
      <c r="I2966" s="356"/>
      <c r="J2966" s="356"/>
      <c r="K2966" s="357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0" t="s">
        <v>3</v>
      </c>
      <c r="G2967" s="17"/>
      <c r="H2967" s="358"/>
      <c r="I2967" s="358"/>
      <c r="J2967" s="358"/>
      <c r="K2967" s="359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1"/>
      <c r="E2968" s="362"/>
      <c r="F2968" s="360"/>
      <c r="G2968" s="18"/>
      <c r="H2968" s="363"/>
      <c r="I2968" s="363"/>
      <c r="J2968" s="363"/>
      <c r="K2968" s="364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0"/>
      <c r="G2969" s="18"/>
      <c r="H2969" s="365"/>
      <c r="I2969" s="365"/>
      <c r="J2969" s="365"/>
      <c r="K2969" s="366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7"/>
      <c r="I2970" s="367"/>
      <c r="J2970" s="367"/>
      <c r="K2970" s="368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3"/>
      <c r="K2991" s="344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5">
        <f>SUM(K2974:K2989)</f>
        <v>0</v>
      </c>
      <c r="K2992" s="346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7"/>
      <c r="K2993" s="347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4"/>
      <c r="K2995" s="344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8">
        <f>((J2992/1.11)+(K2994/1.11))*11%</f>
        <v>0</v>
      </c>
      <c r="K2996" s="349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4"/>
      <c r="K2997" s="344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50"/>
      <c r="K3000" s="351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50"/>
      <c r="K3001" s="351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23070027</v>
      </c>
      <c r="F3004" s="123"/>
      <c r="G3004" s="124" t="s">
        <v>2</v>
      </c>
      <c r="H3004" s="352">
        <f>H2966</f>
        <v>0</v>
      </c>
      <c r="I3004" s="352"/>
      <c r="J3004" s="352"/>
      <c r="K3004" s="353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8" t="s">
        <v>3</v>
      </c>
      <c r="G3005" s="130"/>
      <c r="H3005" s="354"/>
      <c r="I3005" s="354"/>
      <c r="J3005" s="354"/>
      <c r="K3005" s="355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9">
        <f>D2968</f>
        <v>0</v>
      </c>
      <c r="E3006" s="330"/>
      <c r="F3006" s="328"/>
      <c r="G3006" s="131"/>
      <c r="H3006" s="331">
        <f>H2968</f>
        <v>0</v>
      </c>
      <c r="I3006" s="331"/>
      <c r="J3006" s="331"/>
      <c r="K3006" s="332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8"/>
      <c r="G3007" s="131"/>
      <c r="H3007" s="333">
        <f>H2969</f>
        <v>0</v>
      </c>
      <c r="I3007" s="333"/>
      <c r="J3007" s="333"/>
      <c r="K3007" s="33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35"/>
      <c r="I3008" s="335"/>
      <c r="J3008" s="335"/>
      <c r="K3008" s="33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7"/>
      <c r="K3029" s="311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8">
        <f>SUM(K3012:K3027)</f>
        <v>0</v>
      </c>
      <c r="K3030" s="339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0"/>
      <c r="K3031" s="340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1"/>
      <c r="K3033" s="311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1">
        <f>((J3030/1.11)+(K3032/1.11))*11%</f>
        <v>0</v>
      </c>
      <c r="K3034" s="342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1"/>
      <c r="K3035" s="311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12">
        <f>J3000</f>
        <v>0</v>
      </c>
      <c r="K3038" s="313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12">
        <f>J3001</f>
        <v>0</v>
      </c>
      <c r="K3039" s="313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23070027</v>
      </c>
      <c r="F3042" s="200"/>
      <c r="G3042" s="201" t="s">
        <v>2</v>
      </c>
      <c r="H3042" s="314">
        <f>H3004</f>
        <v>0</v>
      </c>
      <c r="I3042" s="314"/>
      <c r="J3042" s="314"/>
      <c r="K3042" s="315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8" t="s">
        <v>3</v>
      </c>
      <c r="G3043" s="207"/>
      <c r="H3043" s="316"/>
      <c r="I3043" s="316"/>
      <c r="J3043" s="316"/>
      <c r="K3043" s="317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9">
        <f>D3006</f>
        <v>0</v>
      </c>
      <c r="E3044" s="320"/>
      <c r="F3044" s="318"/>
      <c r="G3044" s="208"/>
      <c r="H3044" s="321">
        <f>H3006</f>
        <v>0</v>
      </c>
      <c r="I3044" s="321"/>
      <c r="J3044" s="321"/>
      <c r="K3044" s="322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8"/>
      <c r="G3045" s="208"/>
      <c r="H3045" s="323">
        <f>H3007</f>
        <v>0</v>
      </c>
      <c r="I3045" s="323"/>
      <c r="J3045" s="323"/>
      <c r="K3045" s="324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5"/>
      <c r="I3046" s="325"/>
      <c r="J3046" s="325"/>
      <c r="K3046" s="326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7"/>
      <c r="K3067" s="306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3">
        <f>SUM(K3050:K3065)</f>
        <v>0</v>
      </c>
      <c r="K3068" s="304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5"/>
      <c r="K3069" s="305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6"/>
      <c r="K3071" s="306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7">
        <f>((J3068/1.11)+(K3070/1.11))*11%</f>
        <v>0</v>
      </c>
      <c r="K3072" s="30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6"/>
      <c r="K3073" s="306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09">
        <f>J3038</f>
        <v>0</v>
      </c>
      <c r="K3076" s="31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09">
        <f>J3039</f>
        <v>0</v>
      </c>
      <c r="K3077" s="31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23070028</v>
      </c>
      <c r="G3080" s="11" t="s">
        <v>2</v>
      </c>
      <c r="H3080" s="356"/>
      <c r="I3080" s="356"/>
      <c r="J3080" s="356"/>
      <c r="K3080" s="35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0" t="s">
        <v>3</v>
      </c>
      <c r="G3081" s="17"/>
      <c r="H3081" s="358"/>
      <c r="I3081" s="358"/>
      <c r="J3081" s="358"/>
      <c r="K3081" s="35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1"/>
      <c r="E3082" s="362"/>
      <c r="F3082" s="360"/>
      <c r="G3082" s="18"/>
      <c r="H3082" s="363"/>
      <c r="I3082" s="363"/>
      <c r="J3082" s="363"/>
      <c r="K3082" s="364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0"/>
      <c r="G3083" s="18"/>
      <c r="H3083" s="365"/>
      <c r="I3083" s="365"/>
      <c r="J3083" s="365"/>
      <c r="K3083" s="366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7"/>
      <c r="I3084" s="367"/>
      <c r="J3084" s="367"/>
      <c r="K3084" s="368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3"/>
      <c r="K3105" s="344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5">
        <f>SUM(K3088:K3103)</f>
        <v>0</v>
      </c>
      <c r="K3106" s="346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7"/>
      <c r="K3107" s="347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4"/>
      <c r="K3109" s="344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8">
        <f>((J3106/1.11)+(K3108/1.11))*11%</f>
        <v>0</v>
      </c>
      <c r="K3110" s="349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4"/>
      <c r="K3111" s="344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50"/>
      <c r="K3114" s="351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50"/>
      <c r="K3115" s="351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23070028</v>
      </c>
      <c r="F3118" s="123"/>
      <c r="G3118" s="124" t="s">
        <v>2</v>
      </c>
      <c r="H3118" s="352">
        <f>H3080</f>
        <v>0</v>
      </c>
      <c r="I3118" s="352"/>
      <c r="J3118" s="352"/>
      <c r="K3118" s="353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8" t="s">
        <v>3</v>
      </c>
      <c r="G3119" s="130"/>
      <c r="H3119" s="354"/>
      <c r="I3119" s="354"/>
      <c r="J3119" s="354"/>
      <c r="K3119" s="355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9">
        <f>D3082</f>
        <v>0</v>
      </c>
      <c r="E3120" s="330"/>
      <c r="F3120" s="328"/>
      <c r="G3120" s="131"/>
      <c r="H3120" s="331">
        <f>H3082</f>
        <v>0</v>
      </c>
      <c r="I3120" s="331"/>
      <c r="J3120" s="331"/>
      <c r="K3120" s="332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8"/>
      <c r="G3121" s="131"/>
      <c r="H3121" s="333">
        <f>H3083</f>
        <v>0</v>
      </c>
      <c r="I3121" s="333"/>
      <c r="J3121" s="333"/>
      <c r="K3121" s="33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35"/>
      <c r="I3122" s="335"/>
      <c r="J3122" s="335"/>
      <c r="K3122" s="33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7"/>
      <c r="K3143" s="311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8">
        <f>SUM(K3126:K3141)</f>
        <v>0</v>
      </c>
      <c r="K3144" s="339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0"/>
      <c r="K3145" s="340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1"/>
      <c r="K3147" s="311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1">
        <f>((J3144/1.11)+(K3146/1.11))*11%</f>
        <v>0</v>
      </c>
      <c r="K3148" s="342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1"/>
      <c r="K3149" s="311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12">
        <f>J3114</f>
        <v>0</v>
      </c>
      <c r="K3152" s="313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12">
        <f>J3115</f>
        <v>0</v>
      </c>
      <c r="K3153" s="313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23070028</v>
      </c>
      <c r="F3156" s="200"/>
      <c r="G3156" s="201" t="s">
        <v>2</v>
      </c>
      <c r="H3156" s="314">
        <f>H3118</f>
        <v>0</v>
      </c>
      <c r="I3156" s="314"/>
      <c r="J3156" s="314"/>
      <c r="K3156" s="315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8" t="s">
        <v>3</v>
      </c>
      <c r="G3157" s="207"/>
      <c r="H3157" s="316"/>
      <c r="I3157" s="316"/>
      <c r="J3157" s="316"/>
      <c r="K3157" s="317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9">
        <f>D3120</f>
        <v>0</v>
      </c>
      <c r="E3158" s="320"/>
      <c r="F3158" s="318"/>
      <c r="G3158" s="208"/>
      <c r="H3158" s="321">
        <f>H3120</f>
        <v>0</v>
      </c>
      <c r="I3158" s="321"/>
      <c r="J3158" s="321"/>
      <c r="K3158" s="322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8"/>
      <c r="G3159" s="208"/>
      <c r="H3159" s="323">
        <f>H3121</f>
        <v>0</v>
      </c>
      <c r="I3159" s="323"/>
      <c r="J3159" s="323"/>
      <c r="K3159" s="324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5"/>
      <c r="I3160" s="325"/>
      <c r="J3160" s="325"/>
      <c r="K3160" s="326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7"/>
      <c r="K3181" s="306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3">
        <f>SUM(K3164:K3179)</f>
        <v>0</v>
      </c>
      <c r="K3182" s="304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5"/>
      <c r="K3183" s="305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6"/>
      <c r="K3185" s="306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7">
        <f>((J3182/1.11)+(K3184/1.11))*11%</f>
        <v>0</v>
      </c>
      <c r="K3186" s="30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6"/>
      <c r="K3187" s="306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09">
        <f>J3152</f>
        <v>0</v>
      </c>
      <c r="K3190" s="31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09">
        <f>J3153</f>
        <v>0</v>
      </c>
      <c r="K3191" s="31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23070029</v>
      </c>
      <c r="G3194" s="11" t="s">
        <v>2</v>
      </c>
      <c r="H3194" s="356"/>
      <c r="I3194" s="356"/>
      <c r="J3194" s="356"/>
      <c r="K3194" s="357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0" t="s">
        <v>3</v>
      </c>
      <c r="G3195" s="17"/>
      <c r="H3195" s="358"/>
      <c r="I3195" s="358"/>
      <c r="J3195" s="358"/>
      <c r="K3195" s="359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1"/>
      <c r="E3196" s="362"/>
      <c r="F3196" s="360"/>
      <c r="G3196" s="18"/>
      <c r="H3196" s="363"/>
      <c r="I3196" s="363"/>
      <c r="J3196" s="363"/>
      <c r="K3196" s="364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0"/>
      <c r="G3197" s="18"/>
      <c r="H3197" s="365"/>
      <c r="I3197" s="365"/>
      <c r="J3197" s="365"/>
      <c r="K3197" s="366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7"/>
      <c r="I3198" s="367"/>
      <c r="J3198" s="367"/>
      <c r="K3198" s="368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3"/>
      <c r="K3219" s="344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5">
        <f>SUM(K3202:K3217)</f>
        <v>0</v>
      </c>
      <c r="K3220" s="346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7"/>
      <c r="K3221" s="347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4"/>
      <c r="K3223" s="344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8">
        <f>((J3220/1.11)+(K3222/1.11))*11%</f>
        <v>0</v>
      </c>
      <c r="K3224" s="349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4"/>
      <c r="K3225" s="344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50"/>
      <c r="K3228" s="351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50"/>
      <c r="K3229" s="351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23070029</v>
      </c>
      <c r="F3232" s="123"/>
      <c r="G3232" s="124" t="s">
        <v>2</v>
      </c>
      <c r="H3232" s="352">
        <f>H3194</f>
        <v>0</v>
      </c>
      <c r="I3232" s="352"/>
      <c r="J3232" s="352"/>
      <c r="K3232" s="353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8" t="s">
        <v>3</v>
      </c>
      <c r="G3233" s="130"/>
      <c r="H3233" s="354"/>
      <c r="I3233" s="354"/>
      <c r="J3233" s="354"/>
      <c r="K3233" s="355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9">
        <f>D3196</f>
        <v>0</v>
      </c>
      <c r="E3234" s="330"/>
      <c r="F3234" s="328"/>
      <c r="G3234" s="131"/>
      <c r="H3234" s="331">
        <f>H3196</f>
        <v>0</v>
      </c>
      <c r="I3234" s="331"/>
      <c r="J3234" s="331"/>
      <c r="K3234" s="332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8"/>
      <c r="G3235" s="131"/>
      <c r="H3235" s="333">
        <f>H3197</f>
        <v>0</v>
      </c>
      <c r="I3235" s="333"/>
      <c r="J3235" s="333"/>
      <c r="K3235" s="33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5"/>
      <c r="I3236" s="335"/>
      <c r="J3236" s="335"/>
      <c r="K3236" s="33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7"/>
      <c r="K3257" s="311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8">
        <f>SUM(K3240:K3255)</f>
        <v>0</v>
      </c>
      <c r="K3258" s="339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0"/>
      <c r="K3259" s="340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1"/>
      <c r="K3261" s="311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1">
        <f>((J3258/1.11)+(K3260/1.11))*11%</f>
        <v>0</v>
      </c>
      <c r="K3262" s="342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1"/>
      <c r="K3263" s="311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12">
        <f>J3228</f>
        <v>0</v>
      </c>
      <c r="K3266" s="313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12">
        <f>J3229</f>
        <v>0</v>
      </c>
      <c r="K3267" s="313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23070029</v>
      </c>
      <c r="F3270" s="200"/>
      <c r="G3270" s="201" t="s">
        <v>2</v>
      </c>
      <c r="H3270" s="314">
        <f>H3232</f>
        <v>0</v>
      </c>
      <c r="I3270" s="314"/>
      <c r="J3270" s="314"/>
      <c r="K3270" s="315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8" t="s">
        <v>3</v>
      </c>
      <c r="G3271" s="207"/>
      <c r="H3271" s="316"/>
      <c r="I3271" s="316"/>
      <c r="J3271" s="316"/>
      <c r="K3271" s="317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9">
        <f>D3234</f>
        <v>0</v>
      </c>
      <c r="E3272" s="320"/>
      <c r="F3272" s="318"/>
      <c r="G3272" s="208"/>
      <c r="H3272" s="321">
        <f>H3234</f>
        <v>0</v>
      </c>
      <c r="I3272" s="321"/>
      <c r="J3272" s="321"/>
      <c r="K3272" s="322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8"/>
      <c r="G3273" s="208"/>
      <c r="H3273" s="323">
        <f>H3235</f>
        <v>0</v>
      </c>
      <c r="I3273" s="323"/>
      <c r="J3273" s="323"/>
      <c r="K3273" s="324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5"/>
      <c r="I3274" s="325"/>
      <c r="J3274" s="325"/>
      <c r="K3274" s="326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7"/>
      <c r="K3295" s="306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3">
        <f>SUM(K3278:K3293)</f>
        <v>0</v>
      </c>
      <c r="K3296" s="304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5"/>
      <c r="K3297" s="305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6"/>
      <c r="K3299" s="306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7">
        <f>((J3296/1.11)+(K3298/1.11))*11%</f>
        <v>0</v>
      </c>
      <c r="K3300" s="30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6"/>
      <c r="K3301" s="306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09">
        <f>J3266</f>
        <v>0</v>
      </c>
      <c r="K3304" s="31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09">
        <f>J3267</f>
        <v>0</v>
      </c>
      <c r="K3305" s="31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23070030</v>
      </c>
      <c r="G3308" s="11" t="s">
        <v>2</v>
      </c>
      <c r="H3308" s="356"/>
      <c r="I3308" s="356"/>
      <c r="J3308" s="356"/>
      <c r="K3308" s="357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0" t="s">
        <v>3</v>
      </c>
      <c r="G3309" s="17"/>
      <c r="H3309" s="358"/>
      <c r="I3309" s="358"/>
      <c r="J3309" s="358"/>
      <c r="K3309" s="359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1"/>
      <c r="E3310" s="362"/>
      <c r="F3310" s="360"/>
      <c r="G3310" s="18"/>
      <c r="H3310" s="363"/>
      <c r="I3310" s="363"/>
      <c r="J3310" s="363"/>
      <c r="K3310" s="364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0"/>
      <c r="G3311" s="18"/>
      <c r="H3311" s="365"/>
      <c r="I3311" s="365"/>
      <c r="J3311" s="365"/>
      <c r="K3311" s="366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7"/>
      <c r="I3312" s="367"/>
      <c r="J3312" s="367"/>
      <c r="K3312" s="368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3"/>
      <c r="K3333" s="344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5">
        <f>SUM(K3316:K3331)</f>
        <v>0</v>
      </c>
      <c r="K3334" s="346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7"/>
      <c r="K3335" s="347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4"/>
      <c r="K3337" s="344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8">
        <f>((J3334/1.11)+(K3336/1.11))*11%</f>
        <v>0</v>
      </c>
      <c r="K3338" s="349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4"/>
      <c r="K3339" s="344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50"/>
      <c r="K3342" s="351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50"/>
      <c r="K3343" s="351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23070030</v>
      </c>
      <c r="F3346" s="123"/>
      <c r="G3346" s="124" t="s">
        <v>2</v>
      </c>
      <c r="H3346" s="352">
        <f>H3308</f>
        <v>0</v>
      </c>
      <c r="I3346" s="352"/>
      <c r="J3346" s="352"/>
      <c r="K3346" s="353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8" t="s">
        <v>3</v>
      </c>
      <c r="G3347" s="130"/>
      <c r="H3347" s="354"/>
      <c r="I3347" s="354"/>
      <c r="J3347" s="354"/>
      <c r="K3347" s="355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9">
        <f>D3310</f>
        <v>0</v>
      </c>
      <c r="E3348" s="330"/>
      <c r="F3348" s="328"/>
      <c r="G3348" s="131"/>
      <c r="H3348" s="331">
        <f>H3310</f>
        <v>0</v>
      </c>
      <c r="I3348" s="331"/>
      <c r="J3348" s="331"/>
      <c r="K3348" s="332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8"/>
      <c r="G3349" s="131"/>
      <c r="H3349" s="333">
        <f>H3311</f>
        <v>0</v>
      </c>
      <c r="I3349" s="333"/>
      <c r="J3349" s="333"/>
      <c r="K3349" s="33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5"/>
      <c r="I3350" s="335"/>
      <c r="J3350" s="335"/>
      <c r="K3350" s="33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7"/>
      <c r="K3371" s="311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8">
        <f>SUM(K3354:K3369)</f>
        <v>0</v>
      </c>
      <c r="K3372" s="339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0"/>
      <c r="K3373" s="340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1"/>
      <c r="K3375" s="311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1">
        <f>((J3372/1.11)+(K3374/1.11))*11%</f>
        <v>0</v>
      </c>
      <c r="K3376" s="342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1"/>
      <c r="K3377" s="311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12">
        <f>J3342</f>
        <v>0</v>
      </c>
      <c r="K3380" s="313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12">
        <f>J3343</f>
        <v>0</v>
      </c>
      <c r="K3381" s="313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23070030</v>
      </c>
      <c r="F3384" s="200"/>
      <c r="G3384" s="201" t="s">
        <v>2</v>
      </c>
      <c r="H3384" s="314">
        <f>H3346</f>
        <v>0</v>
      </c>
      <c r="I3384" s="314"/>
      <c r="J3384" s="314"/>
      <c r="K3384" s="315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8" t="s">
        <v>3</v>
      </c>
      <c r="G3385" s="207"/>
      <c r="H3385" s="316"/>
      <c r="I3385" s="316"/>
      <c r="J3385" s="316"/>
      <c r="K3385" s="317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9">
        <f>D3348</f>
        <v>0</v>
      </c>
      <c r="E3386" s="320"/>
      <c r="F3386" s="318"/>
      <c r="G3386" s="208"/>
      <c r="H3386" s="321">
        <f>H3348</f>
        <v>0</v>
      </c>
      <c r="I3386" s="321"/>
      <c r="J3386" s="321"/>
      <c r="K3386" s="322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8"/>
      <c r="G3387" s="208"/>
      <c r="H3387" s="323">
        <f>H3349</f>
        <v>0</v>
      </c>
      <c r="I3387" s="323"/>
      <c r="J3387" s="323"/>
      <c r="K3387" s="324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5"/>
      <c r="I3388" s="325"/>
      <c r="J3388" s="325"/>
      <c r="K3388" s="326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7"/>
      <c r="K3409" s="306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3">
        <f>SUM(K3392:K3407)</f>
        <v>0</v>
      </c>
      <c r="K3410" s="304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5"/>
      <c r="K3411" s="305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6"/>
      <c r="K3413" s="306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7">
        <f>((J3410/1.11)+(K3412/1.11))*11%</f>
        <v>0</v>
      </c>
      <c r="K3414" s="30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6"/>
      <c r="K3415" s="306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09">
        <f>J3380</f>
        <v>0</v>
      </c>
      <c r="K3418" s="31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09">
        <f>J3381</f>
        <v>0</v>
      </c>
      <c r="K3419" s="31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23070031</v>
      </c>
      <c r="G3422" s="11" t="s">
        <v>2</v>
      </c>
      <c r="H3422" s="356"/>
      <c r="I3422" s="356"/>
      <c r="J3422" s="356"/>
      <c r="K3422" s="357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0" t="s">
        <v>3</v>
      </c>
      <c r="G3423" s="17"/>
      <c r="H3423" s="358"/>
      <c r="I3423" s="358"/>
      <c r="J3423" s="358"/>
      <c r="K3423" s="359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1"/>
      <c r="E3424" s="362"/>
      <c r="F3424" s="360"/>
      <c r="G3424" s="18"/>
      <c r="H3424" s="363"/>
      <c r="I3424" s="363"/>
      <c r="J3424" s="363"/>
      <c r="K3424" s="364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0"/>
      <c r="G3425" s="18"/>
      <c r="H3425" s="365"/>
      <c r="I3425" s="365"/>
      <c r="J3425" s="365"/>
      <c r="K3425" s="366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7"/>
      <c r="I3426" s="367"/>
      <c r="J3426" s="367"/>
      <c r="K3426" s="368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3"/>
      <c r="K3447" s="344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5">
        <f>SUM(K3430:K3445)</f>
        <v>0</v>
      </c>
      <c r="K3448" s="346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7"/>
      <c r="K3449" s="347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4"/>
      <c r="K3451" s="344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8">
        <f>((J3448/1.11)+(K3450/1.11))*11%</f>
        <v>0</v>
      </c>
      <c r="K3452" s="349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4"/>
      <c r="K3453" s="344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50"/>
      <c r="K3456" s="351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50"/>
      <c r="K3457" s="351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23070031</v>
      </c>
      <c r="F3460" s="123"/>
      <c r="G3460" s="124" t="s">
        <v>2</v>
      </c>
      <c r="H3460" s="352">
        <f>H3422</f>
        <v>0</v>
      </c>
      <c r="I3460" s="352"/>
      <c r="J3460" s="352"/>
      <c r="K3460" s="353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8" t="s">
        <v>3</v>
      </c>
      <c r="G3461" s="130"/>
      <c r="H3461" s="354"/>
      <c r="I3461" s="354"/>
      <c r="J3461" s="354"/>
      <c r="K3461" s="355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9">
        <f>D3424</f>
        <v>0</v>
      </c>
      <c r="E3462" s="330"/>
      <c r="F3462" s="328"/>
      <c r="G3462" s="131"/>
      <c r="H3462" s="331">
        <f>H3424</f>
        <v>0</v>
      </c>
      <c r="I3462" s="331"/>
      <c r="J3462" s="331"/>
      <c r="K3462" s="332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8"/>
      <c r="G3463" s="131"/>
      <c r="H3463" s="333">
        <f>H3425</f>
        <v>0</v>
      </c>
      <c r="I3463" s="333"/>
      <c r="J3463" s="333"/>
      <c r="K3463" s="33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5"/>
      <c r="I3464" s="335"/>
      <c r="J3464" s="335"/>
      <c r="K3464" s="33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7"/>
      <c r="K3485" s="311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8">
        <f>SUM(K3468:K3483)</f>
        <v>0</v>
      </c>
      <c r="K3486" s="339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0"/>
      <c r="K3487" s="340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1"/>
      <c r="K3489" s="311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1">
        <f>((J3486/1.11)+(K3488/1.11))*11%</f>
        <v>0</v>
      </c>
      <c r="K3490" s="342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1"/>
      <c r="K3491" s="311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12">
        <f>J3456</f>
        <v>0</v>
      </c>
      <c r="K3494" s="313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12">
        <f>J3457</f>
        <v>0</v>
      </c>
      <c r="K3495" s="313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23070031</v>
      </c>
      <c r="F3498" s="200"/>
      <c r="G3498" s="201" t="s">
        <v>2</v>
      </c>
      <c r="H3498" s="314">
        <f>H3460</f>
        <v>0</v>
      </c>
      <c r="I3498" s="314"/>
      <c r="J3498" s="314"/>
      <c r="K3498" s="315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8" t="s">
        <v>3</v>
      </c>
      <c r="G3499" s="207"/>
      <c r="H3499" s="316"/>
      <c r="I3499" s="316"/>
      <c r="J3499" s="316"/>
      <c r="K3499" s="317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9">
        <f>D3462</f>
        <v>0</v>
      </c>
      <c r="E3500" s="320"/>
      <c r="F3500" s="318"/>
      <c r="G3500" s="208"/>
      <c r="H3500" s="321">
        <f>H3462</f>
        <v>0</v>
      </c>
      <c r="I3500" s="321"/>
      <c r="J3500" s="321"/>
      <c r="K3500" s="322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8"/>
      <c r="G3501" s="208"/>
      <c r="H3501" s="323">
        <f>H3463</f>
        <v>0</v>
      </c>
      <c r="I3501" s="323"/>
      <c r="J3501" s="323"/>
      <c r="K3501" s="324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5"/>
      <c r="I3502" s="325"/>
      <c r="J3502" s="325"/>
      <c r="K3502" s="326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7"/>
      <c r="K3523" s="306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3">
        <f>SUM(K3506:K3521)</f>
        <v>0</v>
      </c>
      <c r="K3524" s="304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5"/>
      <c r="K3525" s="305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6"/>
      <c r="K3527" s="306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7">
        <f>((J3524/1.11)+(K3526/1.11))*11%</f>
        <v>0</v>
      </c>
      <c r="K3528" s="30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6"/>
      <c r="K3529" s="306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09">
        <f>J3494</f>
        <v>0</v>
      </c>
      <c r="K3532" s="31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09">
        <f>J3495</f>
        <v>0</v>
      </c>
      <c r="K3533" s="31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23070032</v>
      </c>
      <c r="G3536" s="11" t="s">
        <v>2</v>
      </c>
      <c r="H3536" s="356"/>
      <c r="I3536" s="356"/>
      <c r="J3536" s="356"/>
      <c r="K3536" s="357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0" t="s">
        <v>3</v>
      </c>
      <c r="G3537" s="17"/>
      <c r="H3537" s="358"/>
      <c r="I3537" s="358"/>
      <c r="J3537" s="358"/>
      <c r="K3537" s="359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1"/>
      <c r="E3538" s="362"/>
      <c r="F3538" s="360"/>
      <c r="G3538" s="18"/>
      <c r="H3538" s="363"/>
      <c r="I3538" s="363"/>
      <c r="J3538" s="363"/>
      <c r="K3538" s="364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0"/>
      <c r="G3539" s="18"/>
      <c r="H3539" s="365"/>
      <c r="I3539" s="365"/>
      <c r="J3539" s="365"/>
      <c r="K3539" s="366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7"/>
      <c r="I3540" s="367"/>
      <c r="J3540" s="367"/>
      <c r="K3540" s="368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3"/>
      <c r="K3561" s="344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5">
        <f>SUM(K3544:K3559)</f>
        <v>0</v>
      </c>
      <c r="K3562" s="346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7"/>
      <c r="K3563" s="347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4"/>
      <c r="K3565" s="344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8">
        <f>((J3562/1.11)+(K3564/1.11))*11%</f>
        <v>0</v>
      </c>
      <c r="K3566" s="349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4"/>
      <c r="K3567" s="344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50"/>
      <c r="K3570" s="351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50"/>
      <c r="K3571" s="351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23070032</v>
      </c>
      <c r="F3574" s="123"/>
      <c r="G3574" s="124" t="s">
        <v>2</v>
      </c>
      <c r="H3574" s="352">
        <f>H3536</f>
        <v>0</v>
      </c>
      <c r="I3574" s="352"/>
      <c r="J3574" s="352"/>
      <c r="K3574" s="353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8" t="s">
        <v>3</v>
      </c>
      <c r="G3575" s="130"/>
      <c r="H3575" s="354"/>
      <c r="I3575" s="354"/>
      <c r="J3575" s="354"/>
      <c r="K3575" s="355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9">
        <f>D3538</f>
        <v>0</v>
      </c>
      <c r="E3576" s="330"/>
      <c r="F3576" s="328"/>
      <c r="G3576" s="131"/>
      <c r="H3576" s="331">
        <f>H3538</f>
        <v>0</v>
      </c>
      <c r="I3576" s="331"/>
      <c r="J3576" s="331"/>
      <c r="K3576" s="332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8"/>
      <c r="G3577" s="131"/>
      <c r="H3577" s="333">
        <f>H3539</f>
        <v>0</v>
      </c>
      <c r="I3577" s="333"/>
      <c r="J3577" s="333"/>
      <c r="K3577" s="33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5"/>
      <c r="I3578" s="335"/>
      <c r="J3578" s="335"/>
      <c r="K3578" s="33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7"/>
      <c r="K3599" s="311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8">
        <f>SUM(K3582:K3597)</f>
        <v>0</v>
      </c>
      <c r="K3600" s="339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0"/>
      <c r="K3601" s="340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1"/>
      <c r="K3603" s="311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1">
        <f>((J3600/1.11)+(K3602/1.11))*11%</f>
        <v>0</v>
      </c>
      <c r="K3604" s="342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1"/>
      <c r="K3605" s="311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12">
        <f>J3570</f>
        <v>0</v>
      </c>
      <c r="K3608" s="313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12">
        <f>J3571</f>
        <v>0</v>
      </c>
      <c r="K3609" s="313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23070032</v>
      </c>
      <c r="F3612" s="200"/>
      <c r="G3612" s="201" t="s">
        <v>2</v>
      </c>
      <c r="H3612" s="314">
        <f>H3574</f>
        <v>0</v>
      </c>
      <c r="I3612" s="314"/>
      <c r="J3612" s="314"/>
      <c r="K3612" s="315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8" t="s">
        <v>3</v>
      </c>
      <c r="G3613" s="207"/>
      <c r="H3613" s="316"/>
      <c r="I3613" s="316"/>
      <c r="J3613" s="316"/>
      <c r="K3613" s="317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9">
        <f>D3576</f>
        <v>0</v>
      </c>
      <c r="E3614" s="320"/>
      <c r="F3614" s="318"/>
      <c r="G3614" s="208"/>
      <c r="H3614" s="321">
        <f>H3576</f>
        <v>0</v>
      </c>
      <c r="I3614" s="321"/>
      <c r="J3614" s="321"/>
      <c r="K3614" s="322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8"/>
      <c r="G3615" s="208"/>
      <c r="H3615" s="323">
        <f>H3577</f>
        <v>0</v>
      </c>
      <c r="I3615" s="323"/>
      <c r="J3615" s="323"/>
      <c r="K3615" s="324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5"/>
      <c r="I3616" s="325"/>
      <c r="J3616" s="325"/>
      <c r="K3616" s="326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7"/>
      <c r="K3637" s="306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3">
        <f>SUM(K3620:K3635)</f>
        <v>0</v>
      </c>
      <c r="K3638" s="304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5"/>
      <c r="K3639" s="305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6"/>
      <c r="K3641" s="306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7">
        <f>((J3638/1.11)+(K3640/1.11))*11%</f>
        <v>0</v>
      </c>
      <c r="K3642" s="30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6"/>
      <c r="K3643" s="306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09">
        <f>J3608</f>
        <v>0</v>
      </c>
      <c r="K3646" s="31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09">
        <f>J3609</f>
        <v>0</v>
      </c>
      <c r="K3647" s="31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23070033</v>
      </c>
      <c r="G3650" s="11" t="s">
        <v>2</v>
      </c>
      <c r="H3650" s="356"/>
      <c r="I3650" s="356"/>
      <c r="J3650" s="356"/>
      <c r="K3650" s="357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0" t="s">
        <v>3</v>
      </c>
      <c r="G3651" s="17"/>
      <c r="H3651" s="358"/>
      <c r="I3651" s="358"/>
      <c r="J3651" s="358"/>
      <c r="K3651" s="359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1"/>
      <c r="E3652" s="362"/>
      <c r="F3652" s="360"/>
      <c r="G3652" s="18"/>
      <c r="H3652" s="363"/>
      <c r="I3652" s="363"/>
      <c r="J3652" s="363"/>
      <c r="K3652" s="364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0"/>
      <c r="G3653" s="18"/>
      <c r="H3653" s="365"/>
      <c r="I3653" s="365"/>
      <c r="J3653" s="365"/>
      <c r="K3653" s="366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7"/>
      <c r="I3654" s="367"/>
      <c r="J3654" s="367"/>
      <c r="K3654" s="368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3"/>
      <c r="K3675" s="344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5">
        <f>SUM(K3658:K3673)</f>
        <v>0</v>
      </c>
      <c r="K3676" s="346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7"/>
      <c r="K3677" s="347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4"/>
      <c r="K3679" s="344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8">
        <f>((J3676/1.11)+(K3678/1.11))*11%</f>
        <v>0</v>
      </c>
      <c r="K3680" s="349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4"/>
      <c r="K3681" s="344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50"/>
      <c r="K3684" s="351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50"/>
      <c r="K3685" s="351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23070033</v>
      </c>
      <c r="F3688" s="123"/>
      <c r="G3688" s="124" t="s">
        <v>2</v>
      </c>
      <c r="H3688" s="352">
        <f>H3650</f>
        <v>0</v>
      </c>
      <c r="I3688" s="352"/>
      <c r="J3688" s="352"/>
      <c r="K3688" s="353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8" t="s">
        <v>3</v>
      </c>
      <c r="G3689" s="130"/>
      <c r="H3689" s="354"/>
      <c r="I3689" s="354"/>
      <c r="J3689" s="354"/>
      <c r="K3689" s="355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9">
        <f>D3652</f>
        <v>0</v>
      </c>
      <c r="E3690" s="330"/>
      <c r="F3690" s="328"/>
      <c r="G3690" s="131"/>
      <c r="H3690" s="331">
        <f>H3652</f>
        <v>0</v>
      </c>
      <c r="I3690" s="331"/>
      <c r="J3690" s="331"/>
      <c r="K3690" s="332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8"/>
      <c r="G3691" s="131"/>
      <c r="H3691" s="333">
        <f>H3653</f>
        <v>0</v>
      </c>
      <c r="I3691" s="333"/>
      <c r="J3691" s="333"/>
      <c r="K3691" s="33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5"/>
      <c r="I3692" s="335"/>
      <c r="J3692" s="335"/>
      <c r="K3692" s="33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7"/>
      <c r="K3713" s="311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8">
        <f>SUM(K3696:K3711)</f>
        <v>0</v>
      </c>
      <c r="K3714" s="339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0"/>
      <c r="K3715" s="340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1"/>
      <c r="K3717" s="311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1">
        <f>((J3714/1.11)+(K3716/1.11))*11%</f>
        <v>0</v>
      </c>
      <c r="K3718" s="342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1"/>
      <c r="K3719" s="311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12">
        <f>J3684</f>
        <v>0</v>
      </c>
      <c r="K3722" s="313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12">
        <f>J3685</f>
        <v>0</v>
      </c>
      <c r="K3723" s="313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23070033</v>
      </c>
      <c r="F3726" s="200"/>
      <c r="G3726" s="201" t="s">
        <v>2</v>
      </c>
      <c r="H3726" s="314">
        <f>H3688</f>
        <v>0</v>
      </c>
      <c r="I3726" s="314"/>
      <c r="J3726" s="314"/>
      <c r="K3726" s="315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8" t="s">
        <v>3</v>
      </c>
      <c r="G3727" s="207"/>
      <c r="H3727" s="316"/>
      <c r="I3727" s="316"/>
      <c r="J3727" s="316"/>
      <c r="K3727" s="317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9">
        <f>D3690</f>
        <v>0</v>
      </c>
      <c r="E3728" s="320"/>
      <c r="F3728" s="318"/>
      <c r="G3728" s="208"/>
      <c r="H3728" s="321">
        <f>H3690</f>
        <v>0</v>
      </c>
      <c r="I3728" s="321"/>
      <c r="J3728" s="321"/>
      <c r="K3728" s="322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8"/>
      <c r="G3729" s="208"/>
      <c r="H3729" s="323">
        <f>H3691</f>
        <v>0</v>
      </c>
      <c r="I3729" s="323"/>
      <c r="J3729" s="323"/>
      <c r="K3729" s="324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5"/>
      <c r="I3730" s="325"/>
      <c r="J3730" s="325"/>
      <c r="K3730" s="326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7"/>
      <c r="K3751" s="306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3">
        <f>SUM(K3734:K3749)</f>
        <v>0</v>
      </c>
      <c r="K3752" s="304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5"/>
      <c r="K3753" s="305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6"/>
      <c r="K3755" s="306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7">
        <f>((J3752/1.11)+(K3754/1.11))*11%</f>
        <v>0</v>
      </c>
      <c r="K3756" s="30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6"/>
      <c r="K3757" s="306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09">
        <f>J3722</f>
        <v>0</v>
      </c>
      <c r="K3760" s="31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09">
        <f>J3723</f>
        <v>0</v>
      </c>
      <c r="K3761" s="31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23070034</v>
      </c>
      <c r="G3764" s="11" t="s">
        <v>2</v>
      </c>
      <c r="H3764" s="356"/>
      <c r="I3764" s="356"/>
      <c r="J3764" s="356"/>
      <c r="K3764" s="357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0" t="s">
        <v>3</v>
      </c>
      <c r="G3765" s="17"/>
      <c r="H3765" s="358"/>
      <c r="I3765" s="358"/>
      <c r="J3765" s="358"/>
      <c r="K3765" s="359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1"/>
      <c r="E3766" s="362"/>
      <c r="F3766" s="360"/>
      <c r="G3766" s="18"/>
      <c r="H3766" s="363"/>
      <c r="I3766" s="363"/>
      <c r="J3766" s="363"/>
      <c r="K3766" s="364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0"/>
      <c r="G3767" s="18"/>
      <c r="H3767" s="365"/>
      <c r="I3767" s="365"/>
      <c r="J3767" s="365"/>
      <c r="K3767" s="366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7"/>
      <c r="I3768" s="367"/>
      <c r="J3768" s="367"/>
      <c r="K3768" s="368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3"/>
      <c r="K3789" s="344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5">
        <f>SUM(K3772:K3787)</f>
        <v>0</v>
      </c>
      <c r="K3790" s="346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7"/>
      <c r="K3791" s="347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4"/>
      <c r="K3793" s="344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8">
        <f>((J3790/1.11)+(K3792/1.11))*11%</f>
        <v>0</v>
      </c>
      <c r="K3794" s="349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4"/>
      <c r="K3795" s="344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50"/>
      <c r="K3798" s="351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50"/>
      <c r="K3799" s="351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23070034</v>
      </c>
      <c r="F3802" s="123"/>
      <c r="G3802" s="124" t="s">
        <v>2</v>
      </c>
      <c r="H3802" s="352">
        <f>H3764</f>
        <v>0</v>
      </c>
      <c r="I3802" s="352"/>
      <c r="J3802" s="352"/>
      <c r="K3802" s="353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8" t="s">
        <v>3</v>
      </c>
      <c r="G3803" s="130"/>
      <c r="H3803" s="354"/>
      <c r="I3803" s="354"/>
      <c r="J3803" s="354"/>
      <c r="K3803" s="355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9">
        <f>D3766</f>
        <v>0</v>
      </c>
      <c r="E3804" s="330"/>
      <c r="F3804" s="328"/>
      <c r="G3804" s="131"/>
      <c r="H3804" s="331">
        <f>H3766</f>
        <v>0</v>
      </c>
      <c r="I3804" s="331"/>
      <c r="J3804" s="331"/>
      <c r="K3804" s="332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8"/>
      <c r="G3805" s="131"/>
      <c r="H3805" s="333">
        <f>H3767</f>
        <v>0</v>
      </c>
      <c r="I3805" s="333"/>
      <c r="J3805" s="333"/>
      <c r="K3805" s="33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5"/>
      <c r="I3806" s="335"/>
      <c r="J3806" s="335"/>
      <c r="K3806" s="33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7"/>
      <c r="K3827" s="311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8">
        <f>SUM(K3810:K3825)</f>
        <v>0</v>
      </c>
      <c r="K3828" s="339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0"/>
      <c r="K3829" s="340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1"/>
      <c r="K3831" s="311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1">
        <f>((J3828/1.11)+(K3830/1.11))*11%</f>
        <v>0</v>
      </c>
      <c r="K3832" s="342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1"/>
      <c r="K3833" s="311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12">
        <f>J3798</f>
        <v>0</v>
      </c>
      <c r="K3836" s="313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12">
        <f>J3799</f>
        <v>0</v>
      </c>
      <c r="K3837" s="313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23070034</v>
      </c>
      <c r="F3840" s="200"/>
      <c r="G3840" s="201" t="s">
        <v>2</v>
      </c>
      <c r="H3840" s="314">
        <f>H3802</f>
        <v>0</v>
      </c>
      <c r="I3840" s="314"/>
      <c r="J3840" s="314"/>
      <c r="K3840" s="315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8" t="s">
        <v>3</v>
      </c>
      <c r="G3841" s="207"/>
      <c r="H3841" s="316"/>
      <c r="I3841" s="316"/>
      <c r="J3841" s="316"/>
      <c r="K3841" s="317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9">
        <f>D3804</f>
        <v>0</v>
      </c>
      <c r="E3842" s="320"/>
      <c r="F3842" s="318"/>
      <c r="G3842" s="208"/>
      <c r="H3842" s="321">
        <f>H3804</f>
        <v>0</v>
      </c>
      <c r="I3842" s="321"/>
      <c r="J3842" s="321"/>
      <c r="K3842" s="322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8"/>
      <c r="G3843" s="208"/>
      <c r="H3843" s="323">
        <f>H3805</f>
        <v>0</v>
      </c>
      <c r="I3843" s="323"/>
      <c r="J3843" s="323"/>
      <c r="K3843" s="324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5"/>
      <c r="I3844" s="325"/>
      <c r="J3844" s="325"/>
      <c r="K3844" s="326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7"/>
      <c r="K3865" s="306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3">
        <f>SUM(K3848:K3863)</f>
        <v>0</v>
      </c>
      <c r="K3866" s="304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5"/>
      <c r="K3867" s="305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6"/>
      <c r="K3869" s="306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7">
        <f>((J3866/1.11)+(K3868/1.11))*11%</f>
        <v>0</v>
      </c>
      <c r="K3870" s="30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6"/>
      <c r="K3871" s="306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09">
        <f>J3836</f>
        <v>0</v>
      </c>
      <c r="K3874" s="31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09">
        <f>J3837</f>
        <v>0</v>
      </c>
      <c r="K3875" s="31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23070035</v>
      </c>
      <c r="G3878" s="11" t="s">
        <v>2</v>
      </c>
      <c r="H3878" s="356"/>
      <c r="I3878" s="356"/>
      <c r="J3878" s="356"/>
      <c r="K3878" s="35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0" t="s">
        <v>3</v>
      </c>
      <c r="G3879" s="17"/>
      <c r="H3879" s="358"/>
      <c r="I3879" s="358"/>
      <c r="J3879" s="358"/>
      <c r="K3879" s="35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1"/>
      <c r="E3880" s="362"/>
      <c r="F3880" s="360"/>
      <c r="G3880" s="18"/>
      <c r="H3880" s="363"/>
      <c r="I3880" s="363"/>
      <c r="J3880" s="363"/>
      <c r="K3880" s="364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0"/>
      <c r="G3881" s="18"/>
      <c r="H3881" s="365"/>
      <c r="I3881" s="365"/>
      <c r="J3881" s="365"/>
      <c r="K3881" s="366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7"/>
      <c r="I3882" s="367"/>
      <c r="J3882" s="367"/>
      <c r="K3882" s="368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3"/>
      <c r="K3903" s="344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5">
        <f>SUM(K3886:K3901)</f>
        <v>0</v>
      </c>
      <c r="K3904" s="346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7"/>
      <c r="K3905" s="347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4"/>
      <c r="K3907" s="344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8">
        <f>((J3904/1.11)+(K3906/1.11))*11%</f>
        <v>0</v>
      </c>
      <c r="K3908" s="349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4"/>
      <c r="K3909" s="344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50"/>
      <c r="K3912" s="351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50"/>
      <c r="K3913" s="351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23070035</v>
      </c>
      <c r="F3916" s="123"/>
      <c r="G3916" s="124" t="s">
        <v>2</v>
      </c>
      <c r="H3916" s="352">
        <f>H3878</f>
        <v>0</v>
      </c>
      <c r="I3916" s="352"/>
      <c r="J3916" s="352"/>
      <c r="K3916" s="353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8" t="s">
        <v>3</v>
      </c>
      <c r="G3917" s="130"/>
      <c r="H3917" s="354"/>
      <c r="I3917" s="354"/>
      <c r="J3917" s="354"/>
      <c r="K3917" s="355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9">
        <f>D3880</f>
        <v>0</v>
      </c>
      <c r="E3918" s="330"/>
      <c r="F3918" s="328"/>
      <c r="G3918" s="131"/>
      <c r="H3918" s="331">
        <f>H3880</f>
        <v>0</v>
      </c>
      <c r="I3918" s="331"/>
      <c r="J3918" s="331"/>
      <c r="K3918" s="332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8"/>
      <c r="G3919" s="131"/>
      <c r="H3919" s="333">
        <f>H3881</f>
        <v>0</v>
      </c>
      <c r="I3919" s="333"/>
      <c r="J3919" s="333"/>
      <c r="K3919" s="33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5"/>
      <c r="I3920" s="335"/>
      <c r="J3920" s="335"/>
      <c r="K3920" s="33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7"/>
      <c r="K3941" s="311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8">
        <f>SUM(K3924:K3939)</f>
        <v>0</v>
      </c>
      <c r="K3942" s="339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0"/>
      <c r="K3943" s="340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1"/>
      <c r="K3945" s="311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1">
        <f>((J3942/1.11)+(K3944/1.11))*11%</f>
        <v>0</v>
      </c>
      <c r="K3946" s="342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1"/>
      <c r="K3947" s="311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12">
        <f>J3912</f>
        <v>0</v>
      </c>
      <c r="K3950" s="313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12">
        <f>J3913</f>
        <v>0</v>
      </c>
      <c r="K3951" s="313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23070035</v>
      </c>
      <c r="F3954" s="200"/>
      <c r="G3954" s="201" t="s">
        <v>2</v>
      </c>
      <c r="H3954" s="314">
        <f>H3916</f>
        <v>0</v>
      </c>
      <c r="I3954" s="314"/>
      <c r="J3954" s="314"/>
      <c r="K3954" s="315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8" t="s">
        <v>3</v>
      </c>
      <c r="G3955" s="207"/>
      <c r="H3955" s="316"/>
      <c r="I3955" s="316"/>
      <c r="J3955" s="316"/>
      <c r="K3955" s="317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9">
        <f>D3918</f>
        <v>0</v>
      </c>
      <c r="E3956" s="320"/>
      <c r="F3956" s="318"/>
      <c r="G3956" s="208"/>
      <c r="H3956" s="321">
        <f>H3918</f>
        <v>0</v>
      </c>
      <c r="I3956" s="321"/>
      <c r="J3956" s="321"/>
      <c r="K3956" s="322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8"/>
      <c r="G3957" s="208"/>
      <c r="H3957" s="323">
        <f>H3919</f>
        <v>0</v>
      </c>
      <c r="I3957" s="323"/>
      <c r="J3957" s="323"/>
      <c r="K3957" s="324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5"/>
      <c r="I3958" s="325"/>
      <c r="J3958" s="325"/>
      <c r="K3958" s="326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7"/>
      <c r="K3979" s="306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3">
        <f>SUM(K3962:K3977)</f>
        <v>0</v>
      </c>
      <c r="K3980" s="304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5"/>
      <c r="K3981" s="305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6"/>
      <c r="K3983" s="306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7">
        <f>((J3980/1.11)+(K3982/1.11))*11%</f>
        <v>0</v>
      </c>
      <c r="K3984" s="30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6"/>
      <c r="K3985" s="306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09">
        <f>J3950</f>
        <v>0</v>
      </c>
      <c r="K3988" s="31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09">
        <f>J3951</f>
        <v>0</v>
      </c>
      <c r="K3989" s="31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23070036</v>
      </c>
      <c r="G3992" s="11" t="s">
        <v>2</v>
      </c>
      <c r="H3992" s="356"/>
      <c r="I3992" s="356"/>
      <c r="J3992" s="356"/>
      <c r="K3992" s="35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0" t="s">
        <v>3</v>
      </c>
      <c r="G3993" s="17"/>
      <c r="H3993" s="358"/>
      <c r="I3993" s="358"/>
      <c r="J3993" s="358"/>
      <c r="K3993" s="35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1"/>
      <c r="E3994" s="362"/>
      <c r="F3994" s="360"/>
      <c r="G3994" s="18"/>
      <c r="H3994" s="363"/>
      <c r="I3994" s="363"/>
      <c r="J3994" s="363"/>
      <c r="K3994" s="364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0"/>
      <c r="G3995" s="18"/>
      <c r="H3995" s="365"/>
      <c r="I3995" s="365"/>
      <c r="J3995" s="365"/>
      <c r="K3995" s="366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7"/>
      <c r="I3996" s="367"/>
      <c r="J3996" s="367"/>
      <c r="K3996" s="368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3"/>
      <c r="K4017" s="344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5">
        <f>SUM(K4000:K4015)</f>
        <v>0</v>
      </c>
      <c r="K4018" s="346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7"/>
      <c r="K4019" s="347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4"/>
      <c r="K4021" s="344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8">
        <f>((J4018/1.11)+(K4020/1.11))*11%</f>
        <v>0</v>
      </c>
      <c r="K4022" s="349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4"/>
      <c r="K4023" s="344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50"/>
      <c r="K4026" s="351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50"/>
      <c r="K4027" s="351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23070036</v>
      </c>
      <c r="F4030" s="123"/>
      <c r="G4030" s="124" t="s">
        <v>2</v>
      </c>
      <c r="H4030" s="352">
        <f>H3992</f>
        <v>0</v>
      </c>
      <c r="I4030" s="352"/>
      <c r="J4030" s="352"/>
      <c r="K4030" s="353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8" t="s">
        <v>3</v>
      </c>
      <c r="G4031" s="130"/>
      <c r="H4031" s="354"/>
      <c r="I4031" s="354"/>
      <c r="J4031" s="354"/>
      <c r="K4031" s="355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9">
        <f>D3994</f>
        <v>0</v>
      </c>
      <c r="E4032" s="330"/>
      <c r="F4032" s="328"/>
      <c r="G4032" s="131"/>
      <c r="H4032" s="331">
        <f>H3994</f>
        <v>0</v>
      </c>
      <c r="I4032" s="331"/>
      <c r="J4032" s="331"/>
      <c r="K4032" s="332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8"/>
      <c r="G4033" s="131"/>
      <c r="H4033" s="333">
        <f>H3995</f>
        <v>0</v>
      </c>
      <c r="I4033" s="333"/>
      <c r="J4033" s="333"/>
      <c r="K4033" s="33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5"/>
      <c r="I4034" s="335"/>
      <c r="J4034" s="335"/>
      <c r="K4034" s="33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7"/>
      <c r="K4055" s="311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8">
        <f>SUM(K4038:K4053)</f>
        <v>0</v>
      </c>
      <c r="K4056" s="339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0"/>
      <c r="K4057" s="340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1"/>
      <c r="K4059" s="311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1">
        <f>((J4056/1.11)+(K4058/1.11))*11%</f>
        <v>0</v>
      </c>
      <c r="K4060" s="342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1"/>
      <c r="K4061" s="311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12">
        <f>J4026</f>
        <v>0</v>
      </c>
      <c r="K4064" s="313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12">
        <f>J4027</f>
        <v>0</v>
      </c>
      <c r="K4065" s="313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23070036</v>
      </c>
      <c r="F4068" s="200"/>
      <c r="G4068" s="201" t="s">
        <v>2</v>
      </c>
      <c r="H4068" s="314">
        <f>H4030</f>
        <v>0</v>
      </c>
      <c r="I4068" s="314"/>
      <c r="J4068" s="314"/>
      <c r="K4068" s="315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8" t="s">
        <v>3</v>
      </c>
      <c r="G4069" s="207"/>
      <c r="H4069" s="316"/>
      <c r="I4069" s="316"/>
      <c r="J4069" s="316"/>
      <c r="K4069" s="317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9">
        <f>D4032</f>
        <v>0</v>
      </c>
      <c r="E4070" s="320"/>
      <c r="F4070" s="318"/>
      <c r="G4070" s="208"/>
      <c r="H4070" s="321">
        <f>H4032</f>
        <v>0</v>
      </c>
      <c r="I4070" s="321"/>
      <c r="J4070" s="321"/>
      <c r="K4070" s="322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8"/>
      <c r="G4071" s="208"/>
      <c r="H4071" s="323">
        <f>H4033</f>
        <v>0</v>
      </c>
      <c r="I4071" s="323"/>
      <c r="J4071" s="323"/>
      <c r="K4071" s="324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5"/>
      <c r="I4072" s="325"/>
      <c r="J4072" s="325"/>
      <c r="K4072" s="326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7"/>
      <c r="K4093" s="306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3">
        <f>SUM(K4076:K4091)</f>
        <v>0</v>
      </c>
      <c r="K4094" s="304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5"/>
      <c r="K4095" s="305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6"/>
      <c r="K4097" s="306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7">
        <f>((J4094/1.11)+(K4096/1.11))*11%</f>
        <v>0</v>
      </c>
      <c r="K4098" s="30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6"/>
      <c r="K4099" s="306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09">
        <f>J4064</f>
        <v>0</v>
      </c>
      <c r="K4102" s="31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09">
        <f>J4065</f>
        <v>0</v>
      </c>
      <c r="K4103" s="31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23070037</v>
      </c>
      <c r="G4106" s="11" t="s">
        <v>2</v>
      </c>
      <c r="H4106" s="356"/>
      <c r="I4106" s="356"/>
      <c r="J4106" s="356"/>
      <c r="K4106" s="35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0" t="s">
        <v>3</v>
      </c>
      <c r="G4107" s="17"/>
      <c r="H4107" s="358"/>
      <c r="I4107" s="358"/>
      <c r="J4107" s="358"/>
      <c r="K4107" s="35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1"/>
      <c r="E4108" s="362"/>
      <c r="F4108" s="360"/>
      <c r="G4108" s="18"/>
      <c r="H4108" s="363"/>
      <c r="I4108" s="363"/>
      <c r="J4108" s="363"/>
      <c r="K4108" s="364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0"/>
      <c r="G4109" s="18"/>
      <c r="H4109" s="365"/>
      <c r="I4109" s="365"/>
      <c r="J4109" s="365"/>
      <c r="K4109" s="366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7"/>
      <c r="I4110" s="367"/>
      <c r="J4110" s="367"/>
      <c r="K4110" s="368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3"/>
      <c r="K4131" s="344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5">
        <f>SUM(K4114:K4129)</f>
        <v>0</v>
      </c>
      <c r="K4132" s="346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7"/>
      <c r="K4133" s="347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4"/>
      <c r="K4135" s="344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8">
        <f>((J4132/1.11)+(K4134/1.11))*11%</f>
        <v>0</v>
      </c>
      <c r="K4136" s="349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4"/>
      <c r="K4137" s="344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50"/>
      <c r="K4140" s="351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50"/>
      <c r="K4141" s="351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23070037</v>
      </c>
      <c r="F4144" s="123"/>
      <c r="G4144" s="124" t="s">
        <v>2</v>
      </c>
      <c r="H4144" s="352">
        <f>H4106</f>
        <v>0</v>
      </c>
      <c r="I4144" s="352"/>
      <c r="J4144" s="352"/>
      <c r="K4144" s="353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8" t="s">
        <v>3</v>
      </c>
      <c r="G4145" s="130"/>
      <c r="H4145" s="354"/>
      <c r="I4145" s="354"/>
      <c r="J4145" s="354"/>
      <c r="K4145" s="355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9">
        <f>D4108</f>
        <v>0</v>
      </c>
      <c r="E4146" s="330"/>
      <c r="F4146" s="328"/>
      <c r="G4146" s="131"/>
      <c r="H4146" s="331">
        <f>H4108</f>
        <v>0</v>
      </c>
      <c r="I4146" s="331"/>
      <c r="J4146" s="331"/>
      <c r="K4146" s="332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8"/>
      <c r="G4147" s="131"/>
      <c r="H4147" s="333">
        <f>H4109</f>
        <v>0</v>
      </c>
      <c r="I4147" s="333"/>
      <c r="J4147" s="333"/>
      <c r="K4147" s="33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5"/>
      <c r="I4148" s="335"/>
      <c r="J4148" s="335"/>
      <c r="K4148" s="33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7"/>
      <c r="K4169" s="311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8">
        <f>SUM(K4152:K4167)</f>
        <v>0</v>
      </c>
      <c r="K4170" s="339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0"/>
      <c r="K4171" s="340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1"/>
      <c r="K4173" s="311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1">
        <f>((J4170/1.11)+(K4172/1.11))*11%</f>
        <v>0</v>
      </c>
      <c r="K4174" s="342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1"/>
      <c r="K4175" s="311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12">
        <f>J4140</f>
        <v>0</v>
      </c>
      <c r="K4178" s="313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12">
        <f>J4141</f>
        <v>0</v>
      </c>
      <c r="K4179" s="313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23070037</v>
      </c>
      <c r="F4182" s="200"/>
      <c r="G4182" s="201" t="s">
        <v>2</v>
      </c>
      <c r="H4182" s="314">
        <f>H4144</f>
        <v>0</v>
      </c>
      <c r="I4182" s="314"/>
      <c r="J4182" s="314"/>
      <c r="K4182" s="315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8" t="s">
        <v>3</v>
      </c>
      <c r="G4183" s="207"/>
      <c r="H4183" s="316"/>
      <c r="I4183" s="316"/>
      <c r="J4183" s="316"/>
      <c r="K4183" s="317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9">
        <f>D4146</f>
        <v>0</v>
      </c>
      <c r="E4184" s="320"/>
      <c r="F4184" s="318"/>
      <c r="G4184" s="208"/>
      <c r="H4184" s="321">
        <f>H4146</f>
        <v>0</v>
      </c>
      <c r="I4184" s="321"/>
      <c r="J4184" s="321"/>
      <c r="K4184" s="322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8"/>
      <c r="G4185" s="208"/>
      <c r="H4185" s="323">
        <f>H4147</f>
        <v>0</v>
      </c>
      <c r="I4185" s="323"/>
      <c r="J4185" s="323"/>
      <c r="K4185" s="324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5"/>
      <c r="I4186" s="325"/>
      <c r="J4186" s="325"/>
      <c r="K4186" s="326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7"/>
      <c r="K4207" s="306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3">
        <f>SUM(K4190:K4205)</f>
        <v>0</v>
      </c>
      <c r="K4208" s="304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5"/>
      <c r="K4209" s="305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6"/>
      <c r="K4211" s="306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7">
        <f>((J4208/1.11)+(K4210/1.11))*11%</f>
        <v>0</v>
      </c>
      <c r="K4212" s="30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6"/>
      <c r="K4213" s="306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09">
        <f>J4178</f>
        <v>0</v>
      </c>
      <c r="K4216" s="31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09">
        <f>J4179</f>
        <v>0</v>
      </c>
      <c r="K4217" s="31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23070038</v>
      </c>
      <c r="G4220" s="11" t="s">
        <v>2</v>
      </c>
      <c r="H4220" s="356"/>
      <c r="I4220" s="356"/>
      <c r="J4220" s="356"/>
      <c r="K4220" s="35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0" t="s">
        <v>3</v>
      </c>
      <c r="G4221" s="17"/>
      <c r="H4221" s="358"/>
      <c r="I4221" s="358"/>
      <c r="J4221" s="358"/>
      <c r="K4221" s="35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1"/>
      <c r="E4222" s="362"/>
      <c r="F4222" s="360"/>
      <c r="G4222" s="18"/>
      <c r="H4222" s="363"/>
      <c r="I4222" s="363"/>
      <c r="J4222" s="363"/>
      <c r="K4222" s="364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0"/>
      <c r="G4223" s="18"/>
      <c r="H4223" s="365"/>
      <c r="I4223" s="365"/>
      <c r="J4223" s="365"/>
      <c r="K4223" s="366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7"/>
      <c r="I4224" s="367"/>
      <c r="J4224" s="367"/>
      <c r="K4224" s="368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3"/>
      <c r="K4245" s="344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5">
        <f>SUM(K4228:K4243)</f>
        <v>0</v>
      </c>
      <c r="K4246" s="346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7"/>
      <c r="K4247" s="347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4"/>
      <c r="K4249" s="344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8">
        <f>((J4246/1.11)+(K4248/1.11))*11%</f>
        <v>0</v>
      </c>
      <c r="K4250" s="349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4"/>
      <c r="K4251" s="344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50"/>
      <c r="K4254" s="351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50"/>
      <c r="K4255" s="351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23070038</v>
      </c>
      <c r="F4258" s="123"/>
      <c r="G4258" s="124" t="s">
        <v>2</v>
      </c>
      <c r="H4258" s="352">
        <f>H4220</f>
        <v>0</v>
      </c>
      <c r="I4258" s="352"/>
      <c r="J4258" s="352"/>
      <c r="K4258" s="353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8" t="s">
        <v>3</v>
      </c>
      <c r="G4259" s="130"/>
      <c r="H4259" s="354"/>
      <c r="I4259" s="354"/>
      <c r="J4259" s="354"/>
      <c r="K4259" s="355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9">
        <f>D4222</f>
        <v>0</v>
      </c>
      <c r="E4260" s="330"/>
      <c r="F4260" s="328"/>
      <c r="G4260" s="131"/>
      <c r="H4260" s="331">
        <f>H4222</f>
        <v>0</v>
      </c>
      <c r="I4260" s="331"/>
      <c r="J4260" s="331"/>
      <c r="K4260" s="332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8"/>
      <c r="G4261" s="131"/>
      <c r="H4261" s="333">
        <f>H4223</f>
        <v>0</v>
      </c>
      <c r="I4261" s="333"/>
      <c r="J4261" s="333"/>
      <c r="K4261" s="33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5"/>
      <c r="I4262" s="335"/>
      <c r="J4262" s="335"/>
      <c r="K4262" s="33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7"/>
      <c r="K4283" s="311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8">
        <f>SUM(K4266:K4281)</f>
        <v>0</v>
      </c>
      <c r="K4284" s="339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0"/>
      <c r="K4285" s="340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1"/>
      <c r="K4287" s="311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1">
        <f>((J4284/1.11)+(K4286/1.11))*11%</f>
        <v>0</v>
      </c>
      <c r="K4288" s="342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1"/>
      <c r="K4289" s="311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12">
        <f>J4254</f>
        <v>0</v>
      </c>
      <c r="K4292" s="313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12">
        <f>J4255</f>
        <v>0</v>
      </c>
      <c r="K4293" s="313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23070038</v>
      </c>
      <c r="F4296" s="200"/>
      <c r="G4296" s="201" t="s">
        <v>2</v>
      </c>
      <c r="H4296" s="314">
        <f>H4258</f>
        <v>0</v>
      </c>
      <c r="I4296" s="314"/>
      <c r="J4296" s="314"/>
      <c r="K4296" s="315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8" t="s">
        <v>3</v>
      </c>
      <c r="G4297" s="207"/>
      <c r="H4297" s="316"/>
      <c r="I4297" s="316"/>
      <c r="J4297" s="316"/>
      <c r="K4297" s="317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9">
        <f>D4260</f>
        <v>0</v>
      </c>
      <c r="E4298" s="320"/>
      <c r="F4298" s="318"/>
      <c r="G4298" s="208"/>
      <c r="H4298" s="321">
        <f>H4260</f>
        <v>0</v>
      </c>
      <c r="I4298" s="321"/>
      <c r="J4298" s="321"/>
      <c r="K4298" s="322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8"/>
      <c r="G4299" s="208"/>
      <c r="H4299" s="323">
        <f>H4261</f>
        <v>0</v>
      </c>
      <c r="I4299" s="323"/>
      <c r="J4299" s="323"/>
      <c r="K4299" s="324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5"/>
      <c r="I4300" s="325"/>
      <c r="J4300" s="325"/>
      <c r="K4300" s="326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7"/>
      <c r="K4321" s="306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3">
        <f>SUM(K4304:K4319)</f>
        <v>0</v>
      </c>
      <c r="K4322" s="304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5"/>
      <c r="K4323" s="305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6"/>
      <c r="K4325" s="306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7">
        <f>((J4322/1.11)+(K4324/1.11))*11%</f>
        <v>0</v>
      </c>
      <c r="K4326" s="30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6"/>
      <c r="K4327" s="306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09">
        <f>J4292</f>
        <v>0</v>
      </c>
      <c r="K4330" s="31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09">
        <f>J4293</f>
        <v>0</v>
      </c>
      <c r="K4331" s="31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23070039</v>
      </c>
      <c r="G4334" s="11" t="s">
        <v>2</v>
      </c>
      <c r="H4334" s="356"/>
      <c r="I4334" s="356"/>
      <c r="J4334" s="356"/>
      <c r="K4334" s="35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0" t="s">
        <v>3</v>
      </c>
      <c r="G4335" s="17"/>
      <c r="H4335" s="358"/>
      <c r="I4335" s="358"/>
      <c r="J4335" s="358"/>
      <c r="K4335" s="35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1"/>
      <c r="E4336" s="362"/>
      <c r="F4336" s="360"/>
      <c r="G4336" s="18"/>
      <c r="H4336" s="363"/>
      <c r="I4336" s="363"/>
      <c r="J4336" s="363"/>
      <c r="K4336" s="364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0"/>
      <c r="G4337" s="18"/>
      <c r="H4337" s="365"/>
      <c r="I4337" s="365"/>
      <c r="J4337" s="365"/>
      <c r="K4337" s="366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7"/>
      <c r="I4338" s="367"/>
      <c r="J4338" s="367"/>
      <c r="K4338" s="368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3"/>
      <c r="K4359" s="344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5">
        <f>SUM(K4342:K4357)</f>
        <v>0</v>
      </c>
      <c r="K4360" s="346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7"/>
      <c r="K4361" s="347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4"/>
      <c r="K4363" s="344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8">
        <f>((J4360/1.11)+(K4362/1.11))*11%</f>
        <v>0</v>
      </c>
      <c r="K4364" s="349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4"/>
      <c r="K4365" s="344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50"/>
      <c r="K4368" s="351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50"/>
      <c r="K4369" s="351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23070039</v>
      </c>
      <c r="F4372" s="123"/>
      <c r="G4372" s="124" t="s">
        <v>2</v>
      </c>
      <c r="H4372" s="352">
        <f>H4334</f>
        <v>0</v>
      </c>
      <c r="I4372" s="352"/>
      <c r="J4372" s="352"/>
      <c r="K4372" s="353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8" t="s">
        <v>3</v>
      </c>
      <c r="G4373" s="130"/>
      <c r="H4373" s="354"/>
      <c r="I4373" s="354"/>
      <c r="J4373" s="354"/>
      <c r="K4373" s="355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9">
        <f>D4336</f>
        <v>0</v>
      </c>
      <c r="E4374" s="330"/>
      <c r="F4374" s="328"/>
      <c r="G4374" s="131"/>
      <c r="H4374" s="331">
        <f>H4336</f>
        <v>0</v>
      </c>
      <c r="I4374" s="331"/>
      <c r="J4374" s="331"/>
      <c r="K4374" s="332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8"/>
      <c r="G4375" s="131"/>
      <c r="H4375" s="333">
        <f>H4337</f>
        <v>0</v>
      </c>
      <c r="I4375" s="333"/>
      <c r="J4375" s="333"/>
      <c r="K4375" s="33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5"/>
      <c r="I4376" s="335"/>
      <c r="J4376" s="335"/>
      <c r="K4376" s="33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7"/>
      <c r="K4397" s="311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8">
        <f>SUM(K4380:K4395)</f>
        <v>0</v>
      </c>
      <c r="K4398" s="339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0"/>
      <c r="K4399" s="340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1"/>
      <c r="K4401" s="311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1">
        <f>((J4398/1.11)+(K4400/1.11))*11%</f>
        <v>0</v>
      </c>
      <c r="K4402" s="342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1"/>
      <c r="K4403" s="311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12">
        <f>J4368</f>
        <v>0</v>
      </c>
      <c r="K4406" s="313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12">
        <f>J4369</f>
        <v>0</v>
      </c>
      <c r="K4407" s="313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23070039</v>
      </c>
      <c r="F4410" s="200"/>
      <c r="G4410" s="201" t="s">
        <v>2</v>
      </c>
      <c r="H4410" s="314">
        <f>H4372</f>
        <v>0</v>
      </c>
      <c r="I4410" s="314"/>
      <c r="J4410" s="314"/>
      <c r="K4410" s="315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8" t="s">
        <v>3</v>
      </c>
      <c r="G4411" s="207"/>
      <c r="H4411" s="316"/>
      <c r="I4411" s="316"/>
      <c r="J4411" s="316"/>
      <c r="K4411" s="317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9">
        <f>D4374</f>
        <v>0</v>
      </c>
      <c r="E4412" s="320"/>
      <c r="F4412" s="318"/>
      <c r="G4412" s="208"/>
      <c r="H4412" s="321">
        <f>H4374</f>
        <v>0</v>
      </c>
      <c r="I4412" s="321"/>
      <c r="J4412" s="321"/>
      <c r="K4412" s="322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8"/>
      <c r="G4413" s="208"/>
      <c r="H4413" s="323">
        <f>H4375</f>
        <v>0</v>
      </c>
      <c r="I4413" s="323"/>
      <c r="J4413" s="323"/>
      <c r="K4413" s="324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5"/>
      <c r="I4414" s="325"/>
      <c r="J4414" s="325"/>
      <c r="K4414" s="326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7"/>
      <c r="K4435" s="306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3">
        <f>SUM(K4418:K4433)</f>
        <v>0</v>
      </c>
      <c r="K4436" s="304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5"/>
      <c r="K4437" s="305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6"/>
      <c r="K4439" s="306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7">
        <f>((J4436/1.11)+(K4438/1.11))*11%</f>
        <v>0</v>
      </c>
      <c r="K4440" s="30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6"/>
      <c r="K4441" s="306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09">
        <f>J4406</f>
        <v>0</v>
      </c>
      <c r="K4444" s="31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09">
        <f>J4407</f>
        <v>0</v>
      </c>
      <c r="K4445" s="31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23070040</v>
      </c>
      <c r="G4448" s="11" t="s">
        <v>2</v>
      </c>
      <c r="H4448" s="356"/>
      <c r="I4448" s="356"/>
      <c r="J4448" s="356"/>
      <c r="K4448" s="35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0" t="s">
        <v>3</v>
      </c>
      <c r="G4449" s="17"/>
      <c r="H4449" s="358"/>
      <c r="I4449" s="358"/>
      <c r="J4449" s="358"/>
      <c r="K4449" s="35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1"/>
      <c r="E4450" s="362"/>
      <c r="F4450" s="360"/>
      <c r="G4450" s="18"/>
      <c r="H4450" s="363"/>
      <c r="I4450" s="363"/>
      <c r="J4450" s="363"/>
      <c r="K4450" s="364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0"/>
      <c r="G4451" s="18"/>
      <c r="H4451" s="365"/>
      <c r="I4451" s="365"/>
      <c r="J4451" s="365"/>
      <c r="K4451" s="366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7"/>
      <c r="I4452" s="367"/>
      <c r="J4452" s="367"/>
      <c r="K4452" s="368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3"/>
      <c r="K4473" s="344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5">
        <f>SUM(K4456:K4471)</f>
        <v>0</v>
      </c>
      <c r="K4474" s="346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7"/>
      <c r="K4475" s="347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4"/>
      <c r="K4477" s="344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8">
        <f>((J4474/1.11)+(K4476/1.11))*11%</f>
        <v>0</v>
      </c>
      <c r="K4478" s="349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4"/>
      <c r="K4479" s="344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50"/>
      <c r="K4482" s="351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50"/>
      <c r="K4483" s="351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23070040</v>
      </c>
      <c r="F4486" s="123"/>
      <c r="G4486" s="124" t="s">
        <v>2</v>
      </c>
      <c r="H4486" s="352">
        <f>H4448</f>
        <v>0</v>
      </c>
      <c r="I4486" s="352"/>
      <c r="J4486" s="352"/>
      <c r="K4486" s="353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8" t="s">
        <v>3</v>
      </c>
      <c r="G4487" s="130"/>
      <c r="H4487" s="354"/>
      <c r="I4487" s="354"/>
      <c r="J4487" s="354"/>
      <c r="K4487" s="355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9">
        <f>D4450</f>
        <v>0</v>
      </c>
      <c r="E4488" s="330"/>
      <c r="F4488" s="328"/>
      <c r="G4488" s="131"/>
      <c r="H4488" s="331">
        <f>H4450</f>
        <v>0</v>
      </c>
      <c r="I4488" s="331"/>
      <c r="J4488" s="331"/>
      <c r="K4488" s="332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8"/>
      <c r="G4489" s="131"/>
      <c r="H4489" s="333">
        <f>H4451</f>
        <v>0</v>
      </c>
      <c r="I4489" s="333"/>
      <c r="J4489" s="333"/>
      <c r="K4489" s="33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5"/>
      <c r="I4490" s="335"/>
      <c r="J4490" s="335"/>
      <c r="K4490" s="33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7"/>
      <c r="K4511" s="311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8">
        <f>SUM(K4494:K4509)</f>
        <v>0</v>
      </c>
      <c r="K4512" s="339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40"/>
      <c r="K4513" s="340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1"/>
      <c r="K4515" s="311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1">
        <f>((J4512/1.11)+(K4514/1.11))*11%</f>
        <v>0</v>
      </c>
      <c r="K4516" s="342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1"/>
      <c r="K4517" s="311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12">
        <f>J4482</f>
        <v>0</v>
      </c>
      <c r="K4520" s="313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12">
        <f>J4483</f>
        <v>0</v>
      </c>
      <c r="K4521" s="313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23070040</v>
      </c>
      <c r="F4524" s="200"/>
      <c r="G4524" s="201" t="s">
        <v>2</v>
      </c>
      <c r="H4524" s="314">
        <f>H4486</f>
        <v>0</v>
      </c>
      <c r="I4524" s="314"/>
      <c r="J4524" s="314"/>
      <c r="K4524" s="315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8" t="s">
        <v>3</v>
      </c>
      <c r="G4525" s="207"/>
      <c r="H4525" s="316"/>
      <c r="I4525" s="316"/>
      <c r="J4525" s="316"/>
      <c r="K4525" s="317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9">
        <f>D4488</f>
        <v>0</v>
      </c>
      <c r="E4526" s="320"/>
      <c r="F4526" s="318"/>
      <c r="G4526" s="208"/>
      <c r="H4526" s="321">
        <f>H4488</f>
        <v>0</v>
      </c>
      <c r="I4526" s="321"/>
      <c r="J4526" s="321"/>
      <c r="K4526" s="322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8"/>
      <c r="G4527" s="208"/>
      <c r="H4527" s="323">
        <f>H4489</f>
        <v>0</v>
      </c>
      <c r="I4527" s="323"/>
      <c r="J4527" s="323"/>
      <c r="K4527" s="324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5"/>
      <c r="I4528" s="325"/>
      <c r="J4528" s="325"/>
      <c r="K4528" s="326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7"/>
      <c r="K4549" s="306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3">
        <f>SUM(K4532:K4547)</f>
        <v>0</v>
      </c>
      <c r="K4550" s="304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5"/>
      <c r="K4551" s="305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6"/>
      <c r="K4553" s="306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7">
        <f>((J4550/1.11)+(K4552/1.11))*11%</f>
        <v>0</v>
      </c>
      <c r="K4554" s="30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6"/>
      <c r="K4555" s="306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09">
        <f>J4520</f>
        <v>0</v>
      </c>
      <c r="K4558" s="31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09">
        <f>J4521</f>
        <v>0</v>
      </c>
      <c r="K4559" s="31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23070041</v>
      </c>
      <c r="G4562" s="11" t="s">
        <v>2</v>
      </c>
      <c r="H4562" s="356"/>
      <c r="I4562" s="356"/>
      <c r="J4562" s="356"/>
      <c r="K4562" s="35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0" t="s">
        <v>3</v>
      </c>
      <c r="G4563" s="17"/>
      <c r="H4563" s="358"/>
      <c r="I4563" s="358"/>
      <c r="J4563" s="358"/>
      <c r="K4563" s="35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1"/>
      <c r="E4564" s="362"/>
      <c r="F4564" s="360"/>
      <c r="G4564" s="18"/>
      <c r="H4564" s="363"/>
      <c r="I4564" s="363"/>
      <c r="J4564" s="363"/>
      <c r="K4564" s="364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0"/>
      <c r="G4565" s="18"/>
      <c r="H4565" s="365"/>
      <c r="I4565" s="365"/>
      <c r="J4565" s="365"/>
      <c r="K4565" s="366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7"/>
      <c r="I4566" s="367"/>
      <c r="J4566" s="367"/>
      <c r="K4566" s="368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3"/>
      <c r="K4587" s="344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5">
        <f>SUM(K4570:K4585)</f>
        <v>0</v>
      </c>
      <c r="K4588" s="346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7"/>
      <c r="K4589" s="347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4"/>
      <c r="K4591" s="344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8">
        <f>((J4588/1.11)+(K4590/1.11))*11%</f>
        <v>0</v>
      </c>
      <c r="K4592" s="349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4"/>
      <c r="K4593" s="344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50"/>
      <c r="K4596" s="351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50"/>
      <c r="K4597" s="351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23070041</v>
      </c>
      <c r="F4600" s="123"/>
      <c r="G4600" s="124" t="s">
        <v>2</v>
      </c>
      <c r="H4600" s="352">
        <f>H4562</f>
        <v>0</v>
      </c>
      <c r="I4600" s="352"/>
      <c r="J4600" s="352"/>
      <c r="K4600" s="353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8" t="s">
        <v>3</v>
      </c>
      <c r="G4601" s="130"/>
      <c r="H4601" s="354"/>
      <c r="I4601" s="354"/>
      <c r="J4601" s="354"/>
      <c r="K4601" s="355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9">
        <f>D4564</f>
        <v>0</v>
      </c>
      <c r="E4602" s="330"/>
      <c r="F4602" s="328"/>
      <c r="G4602" s="131"/>
      <c r="H4602" s="331">
        <f>H4564</f>
        <v>0</v>
      </c>
      <c r="I4602" s="331"/>
      <c r="J4602" s="331"/>
      <c r="K4602" s="332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8"/>
      <c r="G4603" s="131"/>
      <c r="H4603" s="333">
        <f>H4565</f>
        <v>0</v>
      </c>
      <c r="I4603" s="333"/>
      <c r="J4603" s="333"/>
      <c r="K4603" s="33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5"/>
      <c r="I4604" s="335"/>
      <c r="J4604" s="335"/>
      <c r="K4604" s="33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7"/>
      <c r="K4625" s="311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8">
        <f>SUM(K4608:K4623)</f>
        <v>0</v>
      </c>
      <c r="K4626" s="339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40"/>
      <c r="K4627" s="340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1"/>
      <c r="K4629" s="311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1">
        <f>((J4626/1.11)+(K4628/1.11))*11%</f>
        <v>0</v>
      </c>
      <c r="K4630" s="342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1"/>
      <c r="K4631" s="311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12">
        <f>J4596</f>
        <v>0</v>
      </c>
      <c r="K4634" s="313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12">
        <f>J4597</f>
        <v>0</v>
      </c>
      <c r="K4635" s="313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23070041</v>
      </c>
      <c r="F4638" s="200"/>
      <c r="G4638" s="201" t="s">
        <v>2</v>
      </c>
      <c r="H4638" s="314">
        <f>H4600</f>
        <v>0</v>
      </c>
      <c r="I4638" s="314"/>
      <c r="J4638" s="314"/>
      <c r="K4638" s="315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8" t="s">
        <v>3</v>
      </c>
      <c r="G4639" s="207"/>
      <c r="H4639" s="316"/>
      <c r="I4639" s="316"/>
      <c r="J4639" s="316"/>
      <c r="K4639" s="317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9">
        <f>D4602</f>
        <v>0</v>
      </c>
      <c r="E4640" s="320"/>
      <c r="F4640" s="318"/>
      <c r="G4640" s="208"/>
      <c r="H4640" s="321">
        <f>H4602</f>
        <v>0</v>
      </c>
      <c r="I4640" s="321"/>
      <c r="J4640" s="321"/>
      <c r="K4640" s="322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8"/>
      <c r="G4641" s="208"/>
      <c r="H4641" s="323">
        <f>H4603</f>
        <v>0</v>
      </c>
      <c r="I4641" s="323"/>
      <c r="J4641" s="323"/>
      <c r="K4641" s="324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5"/>
      <c r="I4642" s="325"/>
      <c r="J4642" s="325"/>
      <c r="K4642" s="326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7"/>
      <c r="K4663" s="306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3">
        <f>SUM(K4646:K4661)</f>
        <v>0</v>
      </c>
      <c r="K4664" s="304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5"/>
      <c r="K4665" s="305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6"/>
      <c r="K4667" s="306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7">
        <f>((J4664/1.11)+(K4666/1.11))*11%</f>
        <v>0</v>
      </c>
      <c r="K4668" s="30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6"/>
      <c r="K4669" s="306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09">
        <f>J4634</f>
        <v>0</v>
      </c>
      <c r="K4672" s="31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09">
        <f>J4635</f>
        <v>0</v>
      </c>
      <c r="K4673" s="31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23070042</v>
      </c>
      <c r="G4676" s="11" t="s">
        <v>2</v>
      </c>
      <c r="H4676" s="356"/>
      <c r="I4676" s="356"/>
      <c r="J4676" s="356"/>
      <c r="K4676" s="35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0" t="s">
        <v>3</v>
      </c>
      <c r="G4677" s="17"/>
      <c r="H4677" s="358"/>
      <c r="I4677" s="358"/>
      <c r="J4677" s="358"/>
      <c r="K4677" s="35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1"/>
      <c r="E4678" s="362"/>
      <c r="F4678" s="360"/>
      <c r="G4678" s="18"/>
      <c r="H4678" s="363"/>
      <c r="I4678" s="363"/>
      <c r="J4678" s="363"/>
      <c r="K4678" s="364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0"/>
      <c r="G4679" s="18"/>
      <c r="H4679" s="365"/>
      <c r="I4679" s="365"/>
      <c r="J4679" s="365"/>
      <c r="K4679" s="366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7"/>
      <c r="I4680" s="367"/>
      <c r="J4680" s="367"/>
      <c r="K4680" s="368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3"/>
      <c r="K4701" s="344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5">
        <f>SUM(K4684:K4699)</f>
        <v>0</v>
      </c>
      <c r="K4702" s="346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7"/>
      <c r="K4703" s="347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4"/>
      <c r="K4705" s="344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8">
        <f>((J4702/1.11)+(K4704/1.11))*11%</f>
        <v>0</v>
      </c>
      <c r="K4706" s="349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4"/>
      <c r="K4707" s="344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50"/>
      <c r="K4710" s="351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50"/>
      <c r="K4711" s="351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23070042</v>
      </c>
      <c r="F4714" s="123"/>
      <c r="G4714" s="124" t="s">
        <v>2</v>
      </c>
      <c r="H4714" s="352">
        <f>H4676</f>
        <v>0</v>
      </c>
      <c r="I4714" s="352"/>
      <c r="J4714" s="352"/>
      <c r="K4714" s="353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8" t="s">
        <v>3</v>
      </c>
      <c r="G4715" s="130"/>
      <c r="H4715" s="354"/>
      <c r="I4715" s="354"/>
      <c r="J4715" s="354"/>
      <c r="K4715" s="355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9">
        <f>D4678</f>
        <v>0</v>
      </c>
      <c r="E4716" s="330"/>
      <c r="F4716" s="328"/>
      <c r="G4716" s="131"/>
      <c r="H4716" s="331">
        <f>H4678</f>
        <v>0</v>
      </c>
      <c r="I4716" s="331"/>
      <c r="J4716" s="331"/>
      <c r="K4716" s="332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8"/>
      <c r="G4717" s="131"/>
      <c r="H4717" s="333">
        <f>H4679</f>
        <v>0</v>
      </c>
      <c r="I4717" s="333"/>
      <c r="J4717" s="333"/>
      <c r="K4717" s="33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5"/>
      <c r="I4718" s="335"/>
      <c r="J4718" s="335"/>
      <c r="K4718" s="33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7"/>
      <c r="K4739" s="311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8">
        <f>SUM(K4722:K4737)</f>
        <v>0</v>
      </c>
      <c r="K4740" s="339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40"/>
      <c r="K4741" s="340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1"/>
      <c r="K4743" s="311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1">
        <f>((J4740/1.11)+(K4742/1.11))*11%</f>
        <v>0</v>
      </c>
      <c r="K4744" s="342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1"/>
      <c r="K4745" s="311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12">
        <f>J4710</f>
        <v>0</v>
      </c>
      <c r="K4748" s="313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12">
        <f>J4711</f>
        <v>0</v>
      </c>
      <c r="K4749" s="313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23070042</v>
      </c>
      <c r="F4752" s="200"/>
      <c r="G4752" s="201" t="s">
        <v>2</v>
      </c>
      <c r="H4752" s="314">
        <f>H4714</f>
        <v>0</v>
      </c>
      <c r="I4752" s="314"/>
      <c r="J4752" s="314"/>
      <c r="K4752" s="315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8" t="s">
        <v>3</v>
      </c>
      <c r="G4753" s="207"/>
      <c r="H4753" s="316"/>
      <c r="I4753" s="316"/>
      <c r="J4753" s="316"/>
      <c r="K4753" s="317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9">
        <f>D4716</f>
        <v>0</v>
      </c>
      <c r="E4754" s="320"/>
      <c r="F4754" s="318"/>
      <c r="G4754" s="208"/>
      <c r="H4754" s="321">
        <f>H4716</f>
        <v>0</v>
      </c>
      <c r="I4754" s="321"/>
      <c r="J4754" s="321"/>
      <c r="K4754" s="322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8"/>
      <c r="G4755" s="208"/>
      <c r="H4755" s="323">
        <f>H4717</f>
        <v>0</v>
      </c>
      <c r="I4755" s="323"/>
      <c r="J4755" s="323"/>
      <c r="K4755" s="324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5"/>
      <c r="I4756" s="325"/>
      <c r="J4756" s="325"/>
      <c r="K4756" s="326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7"/>
      <c r="K4777" s="306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3">
        <f>SUM(K4760:K4775)</f>
        <v>0</v>
      </c>
      <c r="K4778" s="304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5"/>
      <c r="K4779" s="305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6"/>
      <c r="K4781" s="306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7">
        <f>((J4778/1.11)+(K4780/1.11))*11%</f>
        <v>0</v>
      </c>
      <c r="K4782" s="30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6"/>
      <c r="K4783" s="306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09">
        <f>J4748</f>
        <v>0</v>
      </c>
      <c r="K4786" s="31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09">
        <f>J4749</f>
        <v>0</v>
      </c>
      <c r="K4787" s="31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23070043</v>
      </c>
      <c r="G4790" s="11" t="s">
        <v>2</v>
      </c>
      <c r="H4790" s="356"/>
      <c r="I4790" s="356"/>
      <c r="J4790" s="356"/>
      <c r="K4790" s="35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0" t="s">
        <v>3</v>
      </c>
      <c r="G4791" s="17"/>
      <c r="H4791" s="358"/>
      <c r="I4791" s="358"/>
      <c r="J4791" s="358"/>
      <c r="K4791" s="35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1"/>
      <c r="E4792" s="362"/>
      <c r="F4792" s="360"/>
      <c r="G4792" s="18"/>
      <c r="H4792" s="363"/>
      <c r="I4792" s="363"/>
      <c r="J4792" s="363"/>
      <c r="K4792" s="364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0"/>
      <c r="G4793" s="18"/>
      <c r="H4793" s="365"/>
      <c r="I4793" s="365"/>
      <c r="J4793" s="365"/>
      <c r="K4793" s="366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7"/>
      <c r="I4794" s="367"/>
      <c r="J4794" s="367"/>
      <c r="K4794" s="368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3"/>
      <c r="K4815" s="344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5">
        <f>SUM(K4798:K4813)</f>
        <v>0</v>
      </c>
      <c r="K4816" s="346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7"/>
      <c r="K4817" s="347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4"/>
      <c r="K4819" s="344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8">
        <f>((J4816/1.11)+(K4818/1.11))*11%</f>
        <v>0</v>
      </c>
      <c r="K4820" s="349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4"/>
      <c r="K4821" s="344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50"/>
      <c r="K4824" s="351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50"/>
      <c r="K4825" s="351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23070043</v>
      </c>
      <c r="F4828" s="123"/>
      <c r="G4828" s="124" t="s">
        <v>2</v>
      </c>
      <c r="H4828" s="352">
        <f>H4790</f>
        <v>0</v>
      </c>
      <c r="I4828" s="352"/>
      <c r="J4828" s="352"/>
      <c r="K4828" s="353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8" t="s">
        <v>3</v>
      </c>
      <c r="G4829" s="130"/>
      <c r="H4829" s="354"/>
      <c r="I4829" s="354"/>
      <c r="J4829" s="354"/>
      <c r="K4829" s="355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9">
        <f>D4792</f>
        <v>0</v>
      </c>
      <c r="E4830" s="330"/>
      <c r="F4830" s="328"/>
      <c r="G4830" s="131"/>
      <c r="H4830" s="331">
        <f>H4792</f>
        <v>0</v>
      </c>
      <c r="I4830" s="331"/>
      <c r="J4830" s="331"/>
      <c r="K4830" s="332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8"/>
      <c r="G4831" s="131"/>
      <c r="H4831" s="333">
        <f>H4793</f>
        <v>0</v>
      </c>
      <c r="I4831" s="333"/>
      <c r="J4831" s="333"/>
      <c r="K4831" s="33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5"/>
      <c r="I4832" s="335"/>
      <c r="J4832" s="335"/>
      <c r="K4832" s="33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7"/>
      <c r="K4853" s="311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8">
        <f>SUM(K4836:K4851)</f>
        <v>0</v>
      </c>
      <c r="K4854" s="339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40"/>
      <c r="K4855" s="340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1"/>
      <c r="K4857" s="311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1">
        <f>((J4854/1.11)+(K4856/1.11))*11%</f>
        <v>0</v>
      </c>
      <c r="K4858" s="342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1"/>
      <c r="K4859" s="311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12">
        <f>J4824</f>
        <v>0</v>
      </c>
      <c r="K4862" s="313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12">
        <f>J4825</f>
        <v>0</v>
      </c>
      <c r="K4863" s="313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23070043</v>
      </c>
      <c r="F4866" s="200"/>
      <c r="G4866" s="201" t="s">
        <v>2</v>
      </c>
      <c r="H4866" s="314">
        <f>H4828</f>
        <v>0</v>
      </c>
      <c r="I4866" s="314"/>
      <c r="J4866" s="314"/>
      <c r="K4866" s="315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8" t="s">
        <v>3</v>
      </c>
      <c r="G4867" s="207"/>
      <c r="H4867" s="316"/>
      <c r="I4867" s="316"/>
      <c r="J4867" s="316"/>
      <c r="K4867" s="317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9">
        <f>D4830</f>
        <v>0</v>
      </c>
      <c r="E4868" s="320"/>
      <c r="F4868" s="318"/>
      <c r="G4868" s="208"/>
      <c r="H4868" s="321">
        <f>H4830</f>
        <v>0</v>
      </c>
      <c r="I4868" s="321"/>
      <c r="J4868" s="321"/>
      <c r="K4868" s="322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8"/>
      <c r="G4869" s="208"/>
      <c r="H4869" s="323">
        <f>H4831</f>
        <v>0</v>
      </c>
      <c r="I4869" s="323"/>
      <c r="J4869" s="323"/>
      <c r="K4869" s="324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5"/>
      <c r="I4870" s="325"/>
      <c r="J4870" s="325"/>
      <c r="K4870" s="326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7"/>
      <c r="K4891" s="306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3">
        <f>SUM(K4874:K4889)</f>
        <v>0</v>
      </c>
      <c r="K4892" s="304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5"/>
      <c r="K4893" s="305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6"/>
      <c r="K4895" s="306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7">
        <f>((J4892/1.11)+(K4894/1.11))*11%</f>
        <v>0</v>
      </c>
      <c r="K4896" s="30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6"/>
      <c r="K4897" s="306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09">
        <f>J4862</f>
        <v>0</v>
      </c>
      <c r="K4900" s="31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09">
        <f>J4863</f>
        <v>0</v>
      </c>
      <c r="K4901" s="31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23070044</v>
      </c>
      <c r="G4904" s="11" t="s">
        <v>2</v>
      </c>
      <c r="H4904" s="356"/>
      <c r="I4904" s="356"/>
      <c r="J4904" s="356"/>
      <c r="K4904" s="35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0" t="s">
        <v>3</v>
      </c>
      <c r="G4905" s="17"/>
      <c r="H4905" s="358"/>
      <c r="I4905" s="358"/>
      <c r="J4905" s="358"/>
      <c r="K4905" s="35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1"/>
      <c r="E4906" s="362"/>
      <c r="F4906" s="360"/>
      <c r="G4906" s="18"/>
      <c r="H4906" s="363"/>
      <c r="I4906" s="363"/>
      <c r="J4906" s="363"/>
      <c r="K4906" s="364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0"/>
      <c r="G4907" s="18"/>
      <c r="H4907" s="365"/>
      <c r="I4907" s="365"/>
      <c r="J4907" s="365"/>
      <c r="K4907" s="366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7"/>
      <c r="I4908" s="367"/>
      <c r="J4908" s="367"/>
      <c r="K4908" s="368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3"/>
      <c r="K4929" s="344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5">
        <f>SUM(K4912:K4927)</f>
        <v>0</v>
      </c>
      <c r="K4930" s="346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7"/>
      <c r="K4931" s="347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4"/>
      <c r="K4933" s="344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8">
        <f>((J4930/1.11)+(K4932/1.11))*11%</f>
        <v>0</v>
      </c>
      <c r="K4934" s="349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4"/>
      <c r="K4935" s="344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50"/>
      <c r="K4938" s="351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50"/>
      <c r="K4939" s="351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23070044</v>
      </c>
      <c r="F4942" s="123"/>
      <c r="G4942" s="124" t="s">
        <v>2</v>
      </c>
      <c r="H4942" s="352">
        <f>H4904</f>
        <v>0</v>
      </c>
      <c r="I4942" s="352"/>
      <c r="J4942" s="352"/>
      <c r="K4942" s="353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8" t="s">
        <v>3</v>
      </c>
      <c r="G4943" s="130"/>
      <c r="H4943" s="354"/>
      <c r="I4943" s="354"/>
      <c r="J4943" s="354"/>
      <c r="K4943" s="355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9">
        <f>D4906</f>
        <v>0</v>
      </c>
      <c r="E4944" s="330"/>
      <c r="F4944" s="328"/>
      <c r="G4944" s="131"/>
      <c r="H4944" s="331">
        <f>H4906</f>
        <v>0</v>
      </c>
      <c r="I4944" s="331"/>
      <c r="J4944" s="331"/>
      <c r="K4944" s="332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8"/>
      <c r="G4945" s="131"/>
      <c r="H4945" s="333">
        <f>H4907</f>
        <v>0</v>
      </c>
      <c r="I4945" s="333"/>
      <c r="J4945" s="333"/>
      <c r="K4945" s="33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5"/>
      <c r="I4946" s="335"/>
      <c r="J4946" s="335"/>
      <c r="K4946" s="33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7"/>
      <c r="K4967" s="311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8">
        <f>SUM(K4950:K4965)</f>
        <v>0</v>
      </c>
      <c r="K4968" s="339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40"/>
      <c r="K4969" s="340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1"/>
      <c r="K4971" s="311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1">
        <f>((J4968/1.11)+(K4970/1.11))*11%</f>
        <v>0</v>
      </c>
      <c r="K4972" s="342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1"/>
      <c r="K4973" s="311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12">
        <f>J4938</f>
        <v>0</v>
      </c>
      <c r="K4976" s="313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12">
        <f>J4939</f>
        <v>0</v>
      </c>
      <c r="K4977" s="313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23070044</v>
      </c>
      <c r="F4980" s="200"/>
      <c r="G4980" s="201" t="s">
        <v>2</v>
      </c>
      <c r="H4980" s="314">
        <f>H4942</f>
        <v>0</v>
      </c>
      <c r="I4980" s="314"/>
      <c r="J4980" s="314"/>
      <c r="K4980" s="315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8" t="s">
        <v>3</v>
      </c>
      <c r="G4981" s="207"/>
      <c r="H4981" s="316"/>
      <c r="I4981" s="316"/>
      <c r="J4981" s="316"/>
      <c r="K4981" s="317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9">
        <f>D4944</f>
        <v>0</v>
      </c>
      <c r="E4982" s="320"/>
      <c r="F4982" s="318"/>
      <c r="G4982" s="208"/>
      <c r="H4982" s="321">
        <f>H4944</f>
        <v>0</v>
      </c>
      <c r="I4982" s="321"/>
      <c r="J4982" s="321"/>
      <c r="K4982" s="322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8"/>
      <c r="G4983" s="208"/>
      <c r="H4983" s="323">
        <f>H4945</f>
        <v>0</v>
      </c>
      <c r="I4983" s="323"/>
      <c r="J4983" s="323"/>
      <c r="K4983" s="324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5"/>
      <c r="I4984" s="325"/>
      <c r="J4984" s="325"/>
      <c r="K4984" s="326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7"/>
      <c r="K5005" s="306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3">
        <f>SUM(K4988:K5003)</f>
        <v>0</v>
      </c>
      <c r="K5006" s="304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5"/>
      <c r="K5007" s="305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6"/>
      <c r="K5009" s="306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7">
        <f>((J5006/1.11)+(K5008/1.11))*11%</f>
        <v>0</v>
      </c>
      <c r="K5010" s="30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6"/>
      <c r="K5011" s="306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09">
        <f>J4976</f>
        <v>0</v>
      </c>
      <c r="K5014" s="31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09">
        <f>J4977</f>
        <v>0</v>
      </c>
      <c r="K5015" s="31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23070045</v>
      </c>
      <c r="G5018" s="11" t="s">
        <v>2</v>
      </c>
      <c r="H5018" s="356"/>
      <c r="I5018" s="356"/>
      <c r="J5018" s="356"/>
      <c r="K5018" s="35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0" t="s">
        <v>3</v>
      </c>
      <c r="G5019" s="17"/>
      <c r="H5019" s="358"/>
      <c r="I5019" s="358"/>
      <c r="J5019" s="358"/>
      <c r="K5019" s="35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1"/>
      <c r="E5020" s="362"/>
      <c r="F5020" s="360"/>
      <c r="G5020" s="18"/>
      <c r="H5020" s="363"/>
      <c r="I5020" s="363"/>
      <c r="J5020" s="363"/>
      <c r="K5020" s="364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0"/>
      <c r="G5021" s="18"/>
      <c r="H5021" s="365"/>
      <c r="I5021" s="365"/>
      <c r="J5021" s="365"/>
      <c r="K5021" s="366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7"/>
      <c r="I5022" s="367"/>
      <c r="J5022" s="367"/>
      <c r="K5022" s="368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3"/>
      <c r="K5043" s="344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5">
        <f>SUM(K5026:K5041)</f>
        <v>0</v>
      </c>
      <c r="K5044" s="346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7"/>
      <c r="K5045" s="347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4"/>
      <c r="K5047" s="344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8">
        <f>((J5044/1.11)+(K5046/1.11))*11%</f>
        <v>0</v>
      </c>
      <c r="K5048" s="349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4"/>
      <c r="K5049" s="344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50"/>
      <c r="K5052" s="351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50"/>
      <c r="K5053" s="351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23070045</v>
      </c>
      <c r="F5056" s="123"/>
      <c r="G5056" s="124" t="s">
        <v>2</v>
      </c>
      <c r="H5056" s="352">
        <f>H5018</f>
        <v>0</v>
      </c>
      <c r="I5056" s="352"/>
      <c r="J5056" s="352"/>
      <c r="K5056" s="353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8" t="s">
        <v>3</v>
      </c>
      <c r="G5057" s="130"/>
      <c r="H5057" s="354"/>
      <c r="I5057" s="354"/>
      <c r="J5057" s="354"/>
      <c r="K5057" s="355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9">
        <f>D5020</f>
        <v>0</v>
      </c>
      <c r="E5058" s="330"/>
      <c r="F5058" s="328"/>
      <c r="G5058" s="131"/>
      <c r="H5058" s="331">
        <f>H5020</f>
        <v>0</v>
      </c>
      <c r="I5058" s="331"/>
      <c r="J5058" s="331"/>
      <c r="K5058" s="332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8"/>
      <c r="G5059" s="131"/>
      <c r="H5059" s="333">
        <f>H5021</f>
        <v>0</v>
      </c>
      <c r="I5059" s="333"/>
      <c r="J5059" s="333"/>
      <c r="K5059" s="33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5"/>
      <c r="I5060" s="335"/>
      <c r="J5060" s="335"/>
      <c r="K5060" s="33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7"/>
      <c r="K5081" s="311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8">
        <f>SUM(K5064:K5079)</f>
        <v>0</v>
      </c>
      <c r="K5082" s="339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40"/>
      <c r="K5083" s="340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1"/>
      <c r="K5085" s="311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1">
        <f>((J5082/1.11)+(K5084/1.11))*11%</f>
        <v>0</v>
      </c>
      <c r="K5086" s="342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1"/>
      <c r="K5087" s="311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12">
        <f>J5052</f>
        <v>0</v>
      </c>
      <c r="K5090" s="313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12">
        <f>J5053</f>
        <v>0</v>
      </c>
      <c r="K5091" s="313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23070045</v>
      </c>
      <c r="F5094" s="200"/>
      <c r="G5094" s="201" t="s">
        <v>2</v>
      </c>
      <c r="H5094" s="314">
        <f>H5056</f>
        <v>0</v>
      </c>
      <c r="I5094" s="314"/>
      <c r="J5094" s="314"/>
      <c r="K5094" s="315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8" t="s">
        <v>3</v>
      </c>
      <c r="G5095" s="207"/>
      <c r="H5095" s="316"/>
      <c r="I5095" s="316"/>
      <c r="J5095" s="316"/>
      <c r="K5095" s="317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9">
        <f>D5058</f>
        <v>0</v>
      </c>
      <c r="E5096" s="320"/>
      <c r="F5096" s="318"/>
      <c r="G5096" s="208"/>
      <c r="H5096" s="321">
        <f>H5058</f>
        <v>0</v>
      </c>
      <c r="I5096" s="321"/>
      <c r="J5096" s="321"/>
      <c r="K5096" s="322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8"/>
      <c r="G5097" s="208"/>
      <c r="H5097" s="323">
        <f>H5059</f>
        <v>0</v>
      </c>
      <c r="I5097" s="323"/>
      <c r="J5097" s="323"/>
      <c r="K5097" s="324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5"/>
      <c r="I5098" s="325"/>
      <c r="J5098" s="325"/>
      <c r="K5098" s="326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7"/>
      <c r="K5119" s="306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3">
        <f>SUM(K5102:K5117)</f>
        <v>0</v>
      </c>
      <c r="K5120" s="304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5"/>
      <c r="K5121" s="305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6"/>
      <c r="K5123" s="306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7">
        <f>((J5120/1.11)+(K5122/1.11))*11%</f>
        <v>0</v>
      </c>
      <c r="K5124" s="30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6"/>
      <c r="K5125" s="306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09">
        <f>J5090</f>
        <v>0</v>
      </c>
      <c r="K5128" s="31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09">
        <f>J5091</f>
        <v>0</v>
      </c>
      <c r="K5129" s="31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23070046</v>
      </c>
      <c r="G5132" s="11" t="s">
        <v>2</v>
      </c>
      <c r="H5132" s="356"/>
      <c r="I5132" s="356"/>
      <c r="J5132" s="356"/>
      <c r="K5132" s="35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0" t="s">
        <v>3</v>
      </c>
      <c r="G5133" s="17"/>
      <c r="H5133" s="358"/>
      <c r="I5133" s="358"/>
      <c r="J5133" s="358"/>
      <c r="K5133" s="35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1"/>
      <c r="E5134" s="362"/>
      <c r="F5134" s="360"/>
      <c r="G5134" s="18"/>
      <c r="H5134" s="363"/>
      <c r="I5134" s="363"/>
      <c r="J5134" s="363"/>
      <c r="K5134" s="364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0"/>
      <c r="G5135" s="18"/>
      <c r="H5135" s="365"/>
      <c r="I5135" s="365"/>
      <c r="J5135" s="365"/>
      <c r="K5135" s="366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7"/>
      <c r="I5136" s="367"/>
      <c r="J5136" s="367"/>
      <c r="K5136" s="368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3"/>
      <c r="K5157" s="344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5">
        <f>SUM(K5140:K5155)</f>
        <v>0</v>
      </c>
      <c r="K5158" s="346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7"/>
      <c r="K5159" s="347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4"/>
      <c r="K5161" s="344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8">
        <f>((J5158/1.11)+(K5160/1.11))*11%</f>
        <v>0</v>
      </c>
      <c r="K5162" s="349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4"/>
      <c r="K5163" s="344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50"/>
      <c r="K5166" s="351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50"/>
      <c r="K5167" s="351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23070046</v>
      </c>
      <c r="F5170" s="123"/>
      <c r="G5170" s="124" t="s">
        <v>2</v>
      </c>
      <c r="H5170" s="352">
        <f>H5132</f>
        <v>0</v>
      </c>
      <c r="I5170" s="352"/>
      <c r="J5170" s="352"/>
      <c r="K5170" s="353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8" t="s">
        <v>3</v>
      </c>
      <c r="G5171" s="130"/>
      <c r="H5171" s="354"/>
      <c r="I5171" s="354"/>
      <c r="J5171" s="354"/>
      <c r="K5171" s="355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9">
        <f>D5134</f>
        <v>0</v>
      </c>
      <c r="E5172" s="330"/>
      <c r="F5172" s="328"/>
      <c r="G5172" s="131"/>
      <c r="H5172" s="331">
        <f>H5134</f>
        <v>0</v>
      </c>
      <c r="I5172" s="331"/>
      <c r="J5172" s="331"/>
      <c r="K5172" s="332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8"/>
      <c r="G5173" s="131"/>
      <c r="H5173" s="333">
        <f>H5135</f>
        <v>0</v>
      </c>
      <c r="I5173" s="333"/>
      <c r="J5173" s="333"/>
      <c r="K5173" s="33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5"/>
      <c r="I5174" s="335"/>
      <c r="J5174" s="335"/>
      <c r="K5174" s="33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7"/>
      <c r="K5195" s="311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8">
        <f>SUM(K5178:K5193)</f>
        <v>0</v>
      </c>
      <c r="K5196" s="339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40"/>
      <c r="K5197" s="340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1"/>
      <c r="K5199" s="311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1">
        <f>((J5196/1.11)+(K5198/1.11))*11%</f>
        <v>0</v>
      </c>
      <c r="K5200" s="342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1"/>
      <c r="K5201" s="311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12">
        <f>J5166</f>
        <v>0</v>
      </c>
      <c r="K5204" s="313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12">
        <f>J5167</f>
        <v>0</v>
      </c>
      <c r="K5205" s="313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23070046</v>
      </c>
      <c r="F5208" s="200"/>
      <c r="G5208" s="201" t="s">
        <v>2</v>
      </c>
      <c r="H5208" s="314">
        <f>H5170</f>
        <v>0</v>
      </c>
      <c r="I5208" s="314"/>
      <c r="J5208" s="314"/>
      <c r="K5208" s="315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8" t="s">
        <v>3</v>
      </c>
      <c r="G5209" s="207"/>
      <c r="H5209" s="316"/>
      <c r="I5209" s="316"/>
      <c r="J5209" s="316"/>
      <c r="K5209" s="317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9">
        <f>D5172</f>
        <v>0</v>
      </c>
      <c r="E5210" s="320"/>
      <c r="F5210" s="318"/>
      <c r="G5210" s="208"/>
      <c r="H5210" s="321">
        <f>H5172</f>
        <v>0</v>
      </c>
      <c r="I5210" s="321"/>
      <c r="J5210" s="321"/>
      <c r="K5210" s="322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8"/>
      <c r="G5211" s="208"/>
      <c r="H5211" s="323">
        <f>H5173</f>
        <v>0</v>
      </c>
      <c r="I5211" s="323"/>
      <c r="J5211" s="323"/>
      <c r="K5211" s="324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5"/>
      <c r="I5212" s="325"/>
      <c r="J5212" s="325"/>
      <c r="K5212" s="326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7"/>
      <c r="K5233" s="306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3">
        <f>SUM(K5216:K5231)</f>
        <v>0</v>
      </c>
      <c r="K5234" s="304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5"/>
      <c r="K5235" s="305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6"/>
      <c r="K5237" s="306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7">
        <f>((J5234/1.11)+(K5236/1.11))*11%</f>
        <v>0</v>
      </c>
      <c r="K5238" s="30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6"/>
      <c r="K5239" s="306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09">
        <f>J5204</f>
        <v>0</v>
      </c>
      <c r="K5242" s="31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09">
        <f>J5205</f>
        <v>0</v>
      </c>
      <c r="K5243" s="31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23070047</v>
      </c>
      <c r="G5246" s="11" t="s">
        <v>2</v>
      </c>
      <c r="H5246" s="356"/>
      <c r="I5246" s="356"/>
      <c r="J5246" s="356"/>
      <c r="K5246" s="35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0" t="s">
        <v>3</v>
      </c>
      <c r="G5247" s="17"/>
      <c r="H5247" s="358"/>
      <c r="I5247" s="358"/>
      <c r="J5247" s="358"/>
      <c r="K5247" s="35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1"/>
      <c r="E5248" s="362"/>
      <c r="F5248" s="360"/>
      <c r="G5248" s="18"/>
      <c r="H5248" s="363"/>
      <c r="I5248" s="363"/>
      <c r="J5248" s="363"/>
      <c r="K5248" s="364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0"/>
      <c r="G5249" s="18"/>
      <c r="H5249" s="365"/>
      <c r="I5249" s="365"/>
      <c r="J5249" s="365"/>
      <c r="K5249" s="366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7"/>
      <c r="I5250" s="367"/>
      <c r="J5250" s="367"/>
      <c r="K5250" s="368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3"/>
      <c r="K5271" s="344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5">
        <f>SUM(K5254:K5269)</f>
        <v>0</v>
      </c>
      <c r="K5272" s="346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7"/>
      <c r="K5273" s="347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4"/>
      <c r="K5275" s="344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8">
        <f>((J5272/1.11)+(K5274/1.11))*11%</f>
        <v>0</v>
      </c>
      <c r="K5276" s="349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4"/>
      <c r="K5277" s="344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50"/>
      <c r="K5280" s="351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50"/>
      <c r="K5281" s="351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23070047</v>
      </c>
      <c r="F5284" s="123"/>
      <c r="G5284" s="124" t="s">
        <v>2</v>
      </c>
      <c r="H5284" s="352">
        <f>H5246</f>
        <v>0</v>
      </c>
      <c r="I5284" s="352"/>
      <c r="J5284" s="352"/>
      <c r="K5284" s="353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8" t="s">
        <v>3</v>
      </c>
      <c r="G5285" s="130"/>
      <c r="H5285" s="354"/>
      <c r="I5285" s="354"/>
      <c r="J5285" s="354"/>
      <c r="K5285" s="355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9">
        <f>D5248</f>
        <v>0</v>
      </c>
      <c r="E5286" s="330"/>
      <c r="F5286" s="328"/>
      <c r="G5286" s="131"/>
      <c r="H5286" s="331">
        <f>H5248</f>
        <v>0</v>
      </c>
      <c r="I5286" s="331"/>
      <c r="J5286" s="331"/>
      <c r="K5286" s="332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8"/>
      <c r="G5287" s="131"/>
      <c r="H5287" s="333">
        <f>H5249</f>
        <v>0</v>
      </c>
      <c r="I5287" s="333"/>
      <c r="J5287" s="333"/>
      <c r="K5287" s="33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5"/>
      <c r="I5288" s="335"/>
      <c r="J5288" s="335"/>
      <c r="K5288" s="33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7"/>
      <c r="K5309" s="311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8">
        <f>SUM(K5292:K5307)</f>
        <v>0</v>
      </c>
      <c r="K5310" s="339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40"/>
      <c r="K5311" s="340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1"/>
      <c r="K5313" s="311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1">
        <f>((J5310/1.11)+(K5312/1.11))*11%</f>
        <v>0</v>
      </c>
      <c r="K5314" s="342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1"/>
      <c r="K5315" s="311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12">
        <f>J5280</f>
        <v>0</v>
      </c>
      <c r="K5318" s="313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12">
        <f>J5281</f>
        <v>0</v>
      </c>
      <c r="K5319" s="313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23070047</v>
      </c>
      <c r="F5322" s="200"/>
      <c r="G5322" s="201" t="s">
        <v>2</v>
      </c>
      <c r="H5322" s="314">
        <f>H5284</f>
        <v>0</v>
      </c>
      <c r="I5322" s="314"/>
      <c r="J5322" s="314"/>
      <c r="K5322" s="315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8" t="s">
        <v>3</v>
      </c>
      <c r="G5323" s="207"/>
      <c r="H5323" s="316"/>
      <c r="I5323" s="316"/>
      <c r="J5323" s="316"/>
      <c r="K5323" s="317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9">
        <f>D5286</f>
        <v>0</v>
      </c>
      <c r="E5324" s="320"/>
      <c r="F5324" s="318"/>
      <c r="G5324" s="208"/>
      <c r="H5324" s="321">
        <f>H5286</f>
        <v>0</v>
      </c>
      <c r="I5324" s="321"/>
      <c r="J5324" s="321"/>
      <c r="K5324" s="322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8"/>
      <c r="G5325" s="208"/>
      <c r="H5325" s="323">
        <f>H5287</f>
        <v>0</v>
      </c>
      <c r="I5325" s="323"/>
      <c r="J5325" s="323"/>
      <c r="K5325" s="324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5"/>
      <c r="I5326" s="325"/>
      <c r="J5326" s="325"/>
      <c r="K5326" s="326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7"/>
      <c r="K5347" s="306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3">
        <f>SUM(K5330:K5345)</f>
        <v>0</v>
      </c>
      <c r="K5348" s="304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5"/>
      <c r="K5349" s="305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6"/>
      <c r="K5351" s="306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7">
        <f>((J5348/1.11)+(K5350/1.11))*11%</f>
        <v>0</v>
      </c>
      <c r="K5352" s="30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6"/>
      <c r="K5353" s="306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09">
        <f>J5318</f>
        <v>0</v>
      </c>
      <c r="K5356" s="31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09">
        <f>J5319</f>
        <v>0</v>
      </c>
      <c r="K5357" s="31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23070048</v>
      </c>
      <c r="G5360" s="11" t="s">
        <v>2</v>
      </c>
      <c r="H5360" s="356"/>
      <c r="I5360" s="356"/>
      <c r="J5360" s="356"/>
      <c r="K5360" s="35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0" t="s">
        <v>3</v>
      </c>
      <c r="G5361" s="17"/>
      <c r="H5361" s="358"/>
      <c r="I5361" s="358"/>
      <c r="J5361" s="358"/>
      <c r="K5361" s="35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1"/>
      <c r="E5362" s="362"/>
      <c r="F5362" s="360"/>
      <c r="G5362" s="18"/>
      <c r="H5362" s="363"/>
      <c r="I5362" s="363"/>
      <c r="J5362" s="363"/>
      <c r="K5362" s="364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0"/>
      <c r="G5363" s="18"/>
      <c r="H5363" s="365"/>
      <c r="I5363" s="365"/>
      <c r="J5363" s="365"/>
      <c r="K5363" s="366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7"/>
      <c r="I5364" s="367"/>
      <c r="J5364" s="367"/>
      <c r="K5364" s="368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3"/>
      <c r="K5385" s="344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5">
        <f>SUM(K5368:K5383)</f>
        <v>0</v>
      </c>
      <c r="K5386" s="346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7"/>
      <c r="K5387" s="347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4"/>
      <c r="K5389" s="344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8">
        <f>((J5386/1.11)+(K5388/1.11))*11%</f>
        <v>0</v>
      </c>
      <c r="K5390" s="349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4"/>
      <c r="K5391" s="344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50"/>
      <c r="K5394" s="351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50"/>
      <c r="K5395" s="351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23070048</v>
      </c>
      <c r="F5398" s="123"/>
      <c r="G5398" s="124" t="s">
        <v>2</v>
      </c>
      <c r="H5398" s="352">
        <f>H5360</f>
        <v>0</v>
      </c>
      <c r="I5398" s="352"/>
      <c r="J5398" s="352"/>
      <c r="K5398" s="353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8" t="s">
        <v>3</v>
      </c>
      <c r="G5399" s="130"/>
      <c r="H5399" s="354"/>
      <c r="I5399" s="354"/>
      <c r="J5399" s="354"/>
      <c r="K5399" s="355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9">
        <f>D5362</f>
        <v>0</v>
      </c>
      <c r="E5400" s="330"/>
      <c r="F5400" s="328"/>
      <c r="G5400" s="131"/>
      <c r="H5400" s="331">
        <f>H5362</f>
        <v>0</v>
      </c>
      <c r="I5400" s="331"/>
      <c r="J5400" s="331"/>
      <c r="K5400" s="332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8"/>
      <c r="G5401" s="131"/>
      <c r="H5401" s="333">
        <f>H5363</f>
        <v>0</v>
      </c>
      <c r="I5401" s="333"/>
      <c r="J5401" s="333"/>
      <c r="K5401" s="33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5"/>
      <c r="I5402" s="335"/>
      <c r="J5402" s="335"/>
      <c r="K5402" s="33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7"/>
      <c r="K5423" s="311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8">
        <f>SUM(K5406:K5421)</f>
        <v>0</v>
      </c>
      <c r="K5424" s="339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40"/>
      <c r="K5425" s="340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1"/>
      <c r="K5427" s="311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1">
        <f>((J5424/1.11)+(K5426/1.11))*11%</f>
        <v>0</v>
      </c>
      <c r="K5428" s="342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1"/>
      <c r="K5429" s="311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12">
        <f>J5394</f>
        <v>0</v>
      </c>
      <c r="K5432" s="313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12">
        <f>J5395</f>
        <v>0</v>
      </c>
      <c r="K5433" s="313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23070048</v>
      </c>
      <c r="F5436" s="200"/>
      <c r="G5436" s="201" t="s">
        <v>2</v>
      </c>
      <c r="H5436" s="314">
        <f>H5398</f>
        <v>0</v>
      </c>
      <c r="I5436" s="314"/>
      <c r="J5436" s="314"/>
      <c r="K5436" s="315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8" t="s">
        <v>3</v>
      </c>
      <c r="G5437" s="207"/>
      <c r="H5437" s="316"/>
      <c r="I5437" s="316"/>
      <c r="J5437" s="316"/>
      <c r="K5437" s="317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9">
        <f>D5400</f>
        <v>0</v>
      </c>
      <c r="E5438" s="320"/>
      <c r="F5438" s="318"/>
      <c r="G5438" s="208"/>
      <c r="H5438" s="321">
        <f>H5400</f>
        <v>0</v>
      </c>
      <c r="I5438" s="321"/>
      <c r="J5438" s="321"/>
      <c r="K5438" s="322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8"/>
      <c r="G5439" s="208"/>
      <c r="H5439" s="323">
        <f>H5401</f>
        <v>0</v>
      </c>
      <c r="I5439" s="323"/>
      <c r="J5439" s="323"/>
      <c r="K5439" s="324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5"/>
      <c r="I5440" s="325"/>
      <c r="J5440" s="325"/>
      <c r="K5440" s="326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7"/>
      <c r="K5461" s="306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3">
        <f>SUM(K5444:K5459)</f>
        <v>0</v>
      </c>
      <c r="K5462" s="304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5"/>
      <c r="K5463" s="305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6"/>
      <c r="K5465" s="306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7">
        <f>((J5462/1.11)+(K5464/1.11))*11%</f>
        <v>0</v>
      </c>
      <c r="K5466" s="30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6"/>
      <c r="K5467" s="306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09">
        <f>J5432</f>
        <v>0</v>
      </c>
      <c r="K5470" s="31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09">
        <f>J5433</f>
        <v>0</v>
      </c>
      <c r="K5471" s="31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23070049</v>
      </c>
      <c r="G5474" s="11" t="s">
        <v>2</v>
      </c>
      <c r="H5474" s="356"/>
      <c r="I5474" s="356"/>
      <c r="J5474" s="356"/>
      <c r="K5474" s="35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0" t="s">
        <v>3</v>
      </c>
      <c r="G5475" s="17"/>
      <c r="H5475" s="358"/>
      <c r="I5475" s="358"/>
      <c r="J5475" s="358"/>
      <c r="K5475" s="35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1"/>
      <c r="E5476" s="362"/>
      <c r="F5476" s="360"/>
      <c r="G5476" s="18"/>
      <c r="H5476" s="363"/>
      <c r="I5476" s="363"/>
      <c r="J5476" s="363"/>
      <c r="K5476" s="364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0"/>
      <c r="G5477" s="18"/>
      <c r="H5477" s="365"/>
      <c r="I5477" s="365"/>
      <c r="J5477" s="365"/>
      <c r="K5477" s="366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7"/>
      <c r="I5478" s="367"/>
      <c r="J5478" s="367"/>
      <c r="K5478" s="368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3"/>
      <c r="K5499" s="344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5">
        <f>SUM(K5482:K5497)</f>
        <v>0</v>
      </c>
      <c r="K5500" s="346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7"/>
      <c r="K5501" s="347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4"/>
      <c r="K5503" s="344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8">
        <f>((J5500/1.11)+(K5502/1.11))*11%</f>
        <v>0</v>
      </c>
      <c r="K5504" s="349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4"/>
      <c r="K5505" s="344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50"/>
      <c r="K5508" s="351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50"/>
      <c r="K5509" s="351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23070049</v>
      </c>
      <c r="F5512" s="123"/>
      <c r="G5512" s="124" t="s">
        <v>2</v>
      </c>
      <c r="H5512" s="352">
        <f>H5474</f>
        <v>0</v>
      </c>
      <c r="I5512" s="352"/>
      <c r="J5512" s="352"/>
      <c r="K5512" s="353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8" t="s">
        <v>3</v>
      </c>
      <c r="G5513" s="130"/>
      <c r="H5513" s="354"/>
      <c r="I5513" s="354"/>
      <c r="J5513" s="354"/>
      <c r="K5513" s="355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9">
        <f>D5476</f>
        <v>0</v>
      </c>
      <c r="E5514" s="330"/>
      <c r="F5514" s="328"/>
      <c r="G5514" s="131"/>
      <c r="H5514" s="331">
        <f>H5476</f>
        <v>0</v>
      </c>
      <c r="I5514" s="331"/>
      <c r="J5514" s="331"/>
      <c r="K5514" s="332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8"/>
      <c r="G5515" s="131"/>
      <c r="H5515" s="333">
        <f>H5477</f>
        <v>0</v>
      </c>
      <c r="I5515" s="333"/>
      <c r="J5515" s="333"/>
      <c r="K5515" s="33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5"/>
      <c r="I5516" s="335"/>
      <c r="J5516" s="335"/>
      <c r="K5516" s="33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7"/>
      <c r="K5537" s="311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8">
        <f>SUM(K5520:K5535)</f>
        <v>0</v>
      </c>
      <c r="K5538" s="339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40"/>
      <c r="K5539" s="340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1"/>
      <c r="K5541" s="311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1">
        <f>((J5538/1.11)+(K5540/1.11))*11%</f>
        <v>0</v>
      </c>
      <c r="K5542" s="342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1"/>
      <c r="K5543" s="311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12">
        <f>J5508</f>
        <v>0</v>
      </c>
      <c r="K5546" s="313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12">
        <f>J5509</f>
        <v>0</v>
      </c>
      <c r="K5547" s="313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23070049</v>
      </c>
      <c r="F5550" s="200"/>
      <c r="G5550" s="201" t="s">
        <v>2</v>
      </c>
      <c r="H5550" s="314">
        <f>H5512</f>
        <v>0</v>
      </c>
      <c r="I5550" s="314"/>
      <c r="J5550" s="314"/>
      <c r="K5550" s="315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8" t="s">
        <v>3</v>
      </c>
      <c r="G5551" s="207"/>
      <c r="H5551" s="316"/>
      <c r="I5551" s="316"/>
      <c r="J5551" s="316"/>
      <c r="K5551" s="317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9">
        <f>D5514</f>
        <v>0</v>
      </c>
      <c r="E5552" s="320"/>
      <c r="F5552" s="318"/>
      <c r="G5552" s="208"/>
      <c r="H5552" s="321">
        <f>H5514</f>
        <v>0</v>
      </c>
      <c r="I5552" s="321"/>
      <c r="J5552" s="321"/>
      <c r="K5552" s="322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8"/>
      <c r="G5553" s="208"/>
      <c r="H5553" s="323">
        <f>H5515</f>
        <v>0</v>
      </c>
      <c r="I5553" s="323"/>
      <c r="J5553" s="323"/>
      <c r="K5553" s="324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5"/>
      <c r="I5554" s="325"/>
      <c r="J5554" s="325"/>
      <c r="K5554" s="326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7"/>
      <c r="K5575" s="306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3">
        <f>SUM(K5558:K5573)</f>
        <v>0</v>
      </c>
      <c r="K5576" s="304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5"/>
      <c r="K5577" s="305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6"/>
      <c r="K5579" s="306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7">
        <f>((J5576/1.11)+(K5578/1.11))*11%</f>
        <v>0</v>
      </c>
      <c r="K5580" s="30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6"/>
      <c r="K5581" s="306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09">
        <f>J5546</f>
        <v>0</v>
      </c>
      <c r="K5584" s="31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09">
        <f>J5547</f>
        <v>0</v>
      </c>
      <c r="K5585" s="31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23070050</v>
      </c>
      <c r="G5588" s="11" t="s">
        <v>2</v>
      </c>
      <c r="H5588" s="356"/>
      <c r="I5588" s="356"/>
      <c r="J5588" s="356"/>
      <c r="K5588" s="35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0" t="s">
        <v>3</v>
      </c>
      <c r="G5589" s="17"/>
      <c r="H5589" s="358"/>
      <c r="I5589" s="358"/>
      <c r="J5589" s="358"/>
      <c r="K5589" s="35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1"/>
      <c r="E5590" s="362"/>
      <c r="F5590" s="360"/>
      <c r="G5590" s="18"/>
      <c r="H5590" s="363"/>
      <c r="I5590" s="363"/>
      <c r="J5590" s="363"/>
      <c r="K5590" s="364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0"/>
      <c r="G5591" s="18"/>
      <c r="H5591" s="365"/>
      <c r="I5591" s="365"/>
      <c r="J5591" s="365"/>
      <c r="K5591" s="366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7"/>
      <c r="I5592" s="367"/>
      <c r="J5592" s="367"/>
      <c r="K5592" s="368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3"/>
      <c r="K5613" s="344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5">
        <f>SUM(K5596:K5611)</f>
        <v>0</v>
      </c>
      <c r="K5614" s="346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7"/>
      <c r="K5615" s="347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4"/>
      <c r="K5617" s="344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8">
        <f>((J5614/1.11)+(K5616/1.11))*11%</f>
        <v>0</v>
      </c>
      <c r="K5618" s="349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4"/>
      <c r="K5619" s="344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50"/>
      <c r="K5622" s="351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50"/>
      <c r="K5623" s="351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23070050</v>
      </c>
      <c r="F5626" s="123"/>
      <c r="G5626" s="124" t="s">
        <v>2</v>
      </c>
      <c r="H5626" s="352">
        <f>H5588</f>
        <v>0</v>
      </c>
      <c r="I5626" s="352"/>
      <c r="J5626" s="352"/>
      <c r="K5626" s="353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8" t="s">
        <v>3</v>
      </c>
      <c r="G5627" s="130"/>
      <c r="H5627" s="354"/>
      <c r="I5627" s="354"/>
      <c r="J5627" s="354"/>
      <c r="K5627" s="355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9">
        <f>D5590</f>
        <v>0</v>
      </c>
      <c r="E5628" s="330"/>
      <c r="F5628" s="328"/>
      <c r="G5628" s="131"/>
      <c r="H5628" s="331">
        <f>H5590</f>
        <v>0</v>
      </c>
      <c r="I5628" s="331"/>
      <c r="J5628" s="331"/>
      <c r="K5628" s="332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8"/>
      <c r="G5629" s="131"/>
      <c r="H5629" s="333">
        <f>H5591</f>
        <v>0</v>
      </c>
      <c r="I5629" s="333"/>
      <c r="J5629" s="333"/>
      <c r="K5629" s="33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5"/>
      <c r="I5630" s="335"/>
      <c r="J5630" s="335"/>
      <c r="K5630" s="33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7"/>
      <c r="K5651" s="311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8">
        <f>SUM(K5634:K5649)</f>
        <v>0</v>
      </c>
      <c r="K5652" s="339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40"/>
      <c r="K5653" s="340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1"/>
      <c r="K5655" s="311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1">
        <f>((J5652/1.11)+(K5654/1.11))*11%</f>
        <v>0</v>
      </c>
      <c r="K5656" s="342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1"/>
      <c r="K5657" s="311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12">
        <f>J5622</f>
        <v>0</v>
      </c>
      <c r="K5660" s="313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12">
        <f>J5623</f>
        <v>0</v>
      </c>
      <c r="K5661" s="313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23070050</v>
      </c>
      <c r="F5664" s="200"/>
      <c r="G5664" s="201" t="s">
        <v>2</v>
      </c>
      <c r="H5664" s="314">
        <f>H5626</f>
        <v>0</v>
      </c>
      <c r="I5664" s="314"/>
      <c r="J5664" s="314"/>
      <c r="K5664" s="315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8" t="s">
        <v>3</v>
      </c>
      <c r="G5665" s="207"/>
      <c r="H5665" s="316"/>
      <c r="I5665" s="316"/>
      <c r="J5665" s="316"/>
      <c r="K5665" s="317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9">
        <f>D5628</f>
        <v>0</v>
      </c>
      <c r="E5666" s="320"/>
      <c r="F5666" s="318"/>
      <c r="G5666" s="208"/>
      <c r="H5666" s="321">
        <f>H5628</f>
        <v>0</v>
      </c>
      <c r="I5666" s="321"/>
      <c r="J5666" s="321"/>
      <c r="K5666" s="322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8"/>
      <c r="G5667" s="208"/>
      <c r="H5667" s="323">
        <f>H5629</f>
        <v>0</v>
      </c>
      <c r="I5667" s="323"/>
      <c r="J5667" s="323"/>
      <c r="K5667" s="324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5"/>
      <c r="I5668" s="325"/>
      <c r="J5668" s="325"/>
      <c r="K5668" s="326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7"/>
      <c r="K5689" s="306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3">
        <f>SUM(K5672:K5687)</f>
        <v>0</v>
      </c>
      <c r="K5690" s="304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5"/>
      <c r="K5691" s="305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6"/>
      <c r="K5693" s="306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7">
        <f>((J5690/1.11)+(K5692/1.11))*11%</f>
        <v>0</v>
      </c>
      <c r="K5694" s="30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6"/>
      <c r="K5695" s="306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09">
        <f>J5660</f>
        <v>0</v>
      </c>
      <c r="K5698" s="31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09">
        <f>J5661</f>
        <v>0</v>
      </c>
      <c r="K5699" s="31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359"/>
  <sheetViews>
    <sheetView topLeftCell="A96" zoomScaleNormal="100" workbookViewId="0">
      <selection activeCell="B118" sqref="B118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23070001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</v>
      </c>
      <c r="C3" s="88" t="str">
        <f>Invoice!E10</f>
        <v>LEM SUPER 3 GR KENKO SG-03A (isi 12 pc)</v>
      </c>
      <c r="D3" s="89">
        <f>Invoice!H10</f>
        <v>21600</v>
      </c>
      <c r="E3" s="81">
        <f>D3*B3</f>
        <v>43200</v>
      </c>
      <c r="F3" s="81"/>
      <c r="G3" s="82">
        <f>E3/1.11</f>
        <v>38918.918918918913</v>
      </c>
      <c r="H3" s="83">
        <f>G3*11%</f>
        <v>4281.0810810810808</v>
      </c>
      <c r="I3" s="83">
        <f>G3/B3</f>
        <v>19459.459459459456</v>
      </c>
      <c r="J3" s="103">
        <f>H3/B3</f>
        <v>2140.5405405405404</v>
      </c>
    </row>
    <row r="4" spans="1:10" ht="12.75" customHeight="1" x14ac:dyDescent="0.25">
      <c r="A4" s="101"/>
      <c r="D4" s="81"/>
      <c r="E4" s="81">
        <f>(E3*Invoice!I10)+((E3-(E3*Invoice!I10))*Invoice!J10)</f>
        <v>4320</v>
      </c>
      <c r="F4" s="81"/>
      <c r="G4" s="90">
        <f>E4/1.11</f>
        <v>3891.8918918918916</v>
      </c>
      <c r="H4" s="91">
        <f>G4*11%</f>
        <v>428.10810810810807</v>
      </c>
      <c r="I4" s="91">
        <f>G4/B3</f>
        <v>1945.9459459459458</v>
      </c>
      <c r="J4" s="104">
        <f>H4/B3</f>
        <v>214.05405405405403</v>
      </c>
    </row>
    <row r="5" spans="1:10" ht="12.75" customHeight="1" x14ac:dyDescent="0.25">
      <c r="A5" s="101"/>
      <c r="D5" s="81" t="s">
        <v>23</v>
      </c>
      <c r="E5" s="81">
        <f>E3-E4</f>
        <v>38880</v>
      </c>
      <c r="F5" s="81"/>
      <c r="G5" s="82">
        <f>G3-G4</f>
        <v>35027.027027027019</v>
      </c>
      <c r="H5" s="82">
        <f>H3-H4</f>
        <v>3852.9729729729729</v>
      </c>
      <c r="I5" s="82">
        <f>I3-I4</f>
        <v>17513.51351351351</v>
      </c>
      <c r="J5" s="105">
        <f>J3-J4</f>
        <v>1926.4864864864865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38879.999999999993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STIP / PENGHAPUS KENKO ERB-20SQ HITAM</v>
      </c>
      <c r="D9" s="89">
        <f>Invoice!H11</f>
        <v>30000</v>
      </c>
      <c r="E9" s="81">
        <f t="shared" ref="E9" si="0">D9*B9</f>
        <v>600000</v>
      </c>
      <c r="F9" s="81"/>
      <c r="G9" s="82">
        <f t="shared" ref="G9" si="1">E9/1.11</f>
        <v>540540.54054054047</v>
      </c>
      <c r="H9" s="83">
        <f t="shared" ref="H9" si="2">G9*11%</f>
        <v>59459.459459459453</v>
      </c>
      <c r="I9" s="83">
        <f t="shared" ref="I9" si="3">G9/B9</f>
        <v>27027.027027027023</v>
      </c>
      <c r="J9" s="103">
        <f t="shared" ref="J9" si="4">H9/B9</f>
        <v>2972.9729729729725</v>
      </c>
    </row>
    <row r="10" spans="1:10" ht="12.75" customHeight="1" x14ac:dyDescent="0.25">
      <c r="A10" s="101"/>
      <c r="D10" s="81"/>
      <c r="E10" s="81">
        <f>(E9*Invoice!I11)+((E9-(E9*Invoice!I11))*Invoice!J11)</f>
        <v>60000</v>
      </c>
      <c r="F10" s="81"/>
      <c r="G10" s="90">
        <f>E10/1.11</f>
        <v>54054.054054054046</v>
      </c>
      <c r="H10" s="91">
        <f>G10*11%</f>
        <v>5945.9459459459449</v>
      </c>
      <c r="I10" s="91">
        <f>G10/B9</f>
        <v>2702.7027027027025</v>
      </c>
      <c r="J10" s="104">
        <f>H10/B9</f>
        <v>297.29729729729723</v>
      </c>
    </row>
    <row r="11" spans="1:10" ht="12.75" customHeight="1" x14ac:dyDescent="0.25">
      <c r="A11" s="101"/>
      <c r="D11" s="81" t="s">
        <v>23</v>
      </c>
      <c r="E11" s="81">
        <f>E9-E10</f>
        <v>540000</v>
      </c>
      <c r="F11" s="81"/>
      <c r="G11" s="82">
        <f>G9-G10</f>
        <v>486486.48648648645</v>
      </c>
      <c r="H11" s="82">
        <f>H9-H10</f>
        <v>53513.513513513506</v>
      </c>
      <c r="I11" s="82">
        <f>I9-I10</f>
        <v>24324.32432432432</v>
      </c>
      <c r="J11" s="105">
        <f>J9-J10</f>
        <v>2675.6756756756754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540000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521513.51351351349</v>
      </c>
      <c r="H14" s="108">
        <f>H5+H11</f>
        <v>57366.486486486479</v>
      </c>
      <c r="I14" s="107"/>
      <c r="J14" s="109">
        <f>H6+H12</f>
        <v>578880</v>
      </c>
    </row>
    <row r="16" spans="1:10" ht="12.75" customHeight="1" x14ac:dyDescent="0.25">
      <c r="A16" s="94" t="s">
        <v>1</v>
      </c>
      <c r="B16" s="95">
        <f>Invoice!E116</f>
        <v>23070002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80</v>
      </c>
      <c r="C18" s="88" t="str">
        <f>Invoice!E124</f>
        <v>ISI CUTTER 18 MM JOYKO L-150 MH (BESAR)</v>
      </c>
      <c r="D18" s="89">
        <f>Invoice!H124</f>
        <v>49200</v>
      </c>
      <c r="E18" s="81">
        <f>D18*B18</f>
        <v>3936000</v>
      </c>
      <c r="F18" s="81"/>
      <c r="G18" s="82">
        <f>E18/1.11</f>
        <v>3545945.9459459456</v>
      </c>
      <c r="H18" s="83">
        <f>G18*11%</f>
        <v>390054.05405405402</v>
      </c>
      <c r="I18" s="83">
        <f>G18/B18</f>
        <v>44324.32432432432</v>
      </c>
      <c r="J18" s="103">
        <f>H18/B18</f>
        <v>4875.6756756756749</v>
      </c>
    </row>
    <row r="19" spans="1:10" ht="12.75" customHeight="1" x14ac:dyDescent="0.25">
      <c r="A19" s="101"/>
      <c r="D19" s="81"/>
      <c r="E19" s="81">
        <f>(E18*Invoice!I124)+((E18-(E18*Invoice!I124))*Invoice!J124)</f>
        <v>492000</v>
      </c>
      <c r="F19" s="81"/>
      <c r="G19" s="90">
        <f>E19/1.11</f>
        <v>443243.2432432432</v>
      </c>
      <c r="H19" s="91">
        <f>G19*11%</f>
        <v>48756.756756756753</v>
      </c>
      <c r="I19" s="91">
        <f>G19/B18</f>
        <v>5540.54054054054</v>
      </c>
      <c r="J19" s="104">
        <f>H19/B18</f>
        <v>609.45945945945937</v>
      </c>
    </row>
    <row r="20" spans="1:10" ht="12.75" customHeight="1" x14ac:dyDescent="0.25">
      <c r="A20" s="101"/>
      <c r="D20" s="81" t="s">
        <v>23</v>
      </c>
      <c r="E20" s="81">
        <f>E18-E19</f>
        <v>3444000</v>
      </c>
      <c r="F20" s="81"/>
      <c r="G20" s="82">
        <f>G18-G19</f>
        <v>3102702.7027027025</v>
      </c>
      <c r="H20" s="82">
        <f>H18-H19</f>
        <v>341297.29729729728</v>
      </c>
      <c r="I20" s="82">
        <f>I18-I19</f>
        <v>38783.78378378378</v>
      </c>
      <c r="J20" s="105">
        <f>J18-J19</f>
        <v>4266.2162162162158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3444000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180</v>
      </c>
      <c r="C24" s="88" t="str">
        <f>Invoice!E125</f>
        <v>CRAYON / OIL PASTEL JOYKO OP-36S PP CASE SEA WORLD</v>
      </c>
      <c r="D24" s="89">
        <f>Invoice!H125</f>
        <v>41500</v>
      </c>
      <c r="E24" s="81">
        <f t="shared" ref="E24" si="5">D24*B24</f>
        <v>7470000</v>
      </c>
      <c r="F24" s="81"/>
      <c r="G24" s="82">
        <f t="shared" ref="G24" si="6">E24/1.11</f>
        <v>6729729.7297297288</v>
      </c>
      <c r="H24" s="83">
        <f t="shared" ref="H24" si="7">G24*11%</f>
        <v>740270.27027027018</v>
      </c>
      <c r="I24" s="83">
        <f t="shared" ref="I24" si="8">G24/B24</f>
        <v>37387.387387387382</v>
      </c>
      <c r="J24" s="103">
        <f t="shared" ref="J24" si="9">H24/B24</f>
        <v>4112.6126126126119</v>
      </c>
    </row>
    <row r="25" spans="1:10" ht="12.75" customHeight="1" x14ac:dyDescent="0.25">
      <c r="A25" s="101"/>
      <c r="D25" s="81"/>
      <c r="E25" s="81">
        <f>(E24*Invoice!I125)+((E24-(E24*Invoice!I125))*Invoice!J125)</f>
        <v>933750</v>
      </c>
      <c r="F25" s="81"/>
      <c r="G25" s="90">
        <f>E25/1.11</f>
        <v>841216.2162162161</v>
      </c>
      <c r="H25" s="91">
        <f>G25*11%</f>
        <v>92533.783783783772</v>
      </c>
      <c r="I25" s="91">
        <f>G25/B24</f>
        <v>4673.4234234234227</v>
      </c>
      <c r="J25" s="104">
        <f>H25/B24</f>
        <v>514.07657657657649</v>
      </c>
    </row>
    <row r="26" spans="1:10" ht="12.75" customHeight="1" x14ac:dyDescent="0.25">
      <c r="A26" s="101"/>
      <c r="D26" s="81" t="s">
        <v>23</v>
      </c>
      <c r="E26" s="81">
        <f>E24-E25</f>
        <v>6536250</v>
      </c>
      <c r="F26" s="81"/>
      <c r="G26" s="82">
        <f>G24-G25</f>
        <v>5888513.5135135129</v>
      </c>
      <c r="H26" s="82">
        <f>H24-H25</f>
        <v>647736.48648648639</v>
      </c>
      <c r="I26" s="82">
        <f>I24-I25</f>
        <v>32713.963963963957</v>
      </c>
      <c r="J26" s="105">
        <f>J24-J25</f>
        <v>3598.5360360360355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6536249.9999999991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8991216.2162162159</v>
      </c>
      <c r="H29" s="108">
        <f>H20+H26</f>
        <v>989033.78378378367</v>
      </c>
      <c r="I29" s="107"/>
      <c r="J29" s="109">
        <f>H21+H27</f>
        <v>9980250</v>
      </c>
    </row>
    <row r="31" spans="1:10" ht="12.75" customHeight="1" x14ac:dyDescent="0.25">
      <c r="A31" s="94" t="s">
        <v>1</v>
      </c>
      <c r="B31" s="95">
        <f>Invoice!E230</f>
        <v>23070003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720</v>
      </c>
      <c r="C33" s="88" t="str">
        <f>Invoice!E238</f>
        <v>GEL PEN KENKO HI-TECH-H 0.28 MM HITAM</v>
      </c>
      <c r="D33" s="89">
        <f>Invoice!H238</f>
        <v>39000</v>
      </c>
      <c r="E33" s="81">
        <f>D33*B33</f>
        <v>28080000</v>
      </c>
      <c r="F33" s="81"/>
      <c r="G33" s="82">
        <f>E33/1.11</f>
        <v>25297297.297297295</v>
      </c>
      <c r="H33" s="83">
        <f>G33*11%</f>
        <v>2782702.7027027025</v>
      </c>
      <c r="I33" s="83">
        <f>G33/B33</f>
        <v>35135.135135135133</v>
      </c>
      <c r="J33" s="103">
        <f>H33/B33</f>
        <v>3864.8648648648646</v>
      </c>
    </row>
    <row r="34" spans="1:10" ht="12.75" customHeight="1" x14ac:dyDescent="0.25">
      <c r="A34" s="101"/>
      <c r="D34" s="81"/>
      <c r="E34" s="81">
        <f>(E33*Invoice!I238)+((E33-(E33*Invoice!I238))*Invoice!J238)</f>
        <v>3790800.0000000005</v>
      </c>
      <c r="F34" s="81"/>
      <c r="G34" s="90">
        <f>E34/1.11</f>
        <v>3415135.1351351351</v>
      </c>
      <c r="H34" s="91">
        <f>G34*11%</f>
        <v>375664.86486486485</v>
      </c>
      <c r="I34" s="91">
        <f>G34/B33</f>
        <v>4743.2432432432433</v>
      </c>
      <c r="J34" s="104">
        <f>H34/B33</f>
        <v>521.75675675675677</v>
      </c>
    </row>
    <row r="35" spans="1:10" ht="12.75" customHeight="1" x14ac:dyDescent="0.25">
      <c r="A35" s="101"/>
      <c r="D35" s="81" t="s">
        <v>23</v>
      </c>
      <c r="E35" s="81">
        <f>E33-E34</f>
        <v>24289200</v>
      </c>
      <c r="F35" s="81"/>
      <c r="G35" s="82">
        <f>G33-G34</f>
        <v>21882162.162162159</v>
      </c>
      <c r="H35" s="82">
        <f>H33-H34</f>
        <v>2407037.8378378376</v>
      </c>
      <c r="I35" s="82">
        <f>I33-I34</f>
        <v>30391.89189189189</v>
      </c>
      <c r="J35" s="105">
        <f>J33-J34</f>
        <v>3343.1081081081079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24289199.999999996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864</v>
      </c>
      <c r="C39" s="88" t="str">
        <f>Invoice!E239</f>
        <v>GEL PEN KENKO KE-303 T-GEL TRIANGULAR</v>
      </c>
      <c r="D39" s="89">
        <f>Invoice!H239</f>
        <v>21600</v>
      </c>
      <c r="E39" s="81">
        <f t="shared" ref="E39:E45" si="10">D39*B39</f>
        <v>18662400</v>
      </c>
      <c r="F39" s="81"/>
      <c r="G39" s="82">
        <f t="shared" ref="G39:G45" si="11">E39/1.11</f>
        <v>16812972.97297297</v>
      </c>
      <c r="H39" s="83">
        <f t="shared" ref="H39:H45" si="12">G39*11%</f>
        <v>1849427.0270270268</v>
      </c>
      <c r="I39" s="83">
        <f t="shared" ref="I39:I45" si="13">G39/B39</f>
        <v>19459.459459459456</v>
      </c>
      <c r="J39" s="103">
        <f t="shared" ref="J39:J45" si="14">H39/B39</f>
        <v>2140.5405405405404</v>
      </c>
    </row>
    <row r="40" spans="1:10" ht="12.75" customHeight="1" x14ac:dyDescent="0.25">
      <c r="A40" s="101"/>
      <c r="D40" s="81"/>
      <c r="E40" s="81">
        <f>(E39*Invoice!I239)+((E39-(E39*Invoice!I239))*Invoice!J239)</f>
        <v>2519424</v>
      </c>
      <c r="F40" s="81"/>
      <c r="G40" s="90">
        <f>E40/1.11</f>
        <v>2269751.351351351</v>
      </c>
      <c r="H40" s="91">
        <f>G40*11%</f>
        <v>249672.64864864861</v>
      </c>
      <c r="I40" s="91">
        <f>G40/B39</f>
        <v>2627.0270270270266</v>
      </c>
      <c r="J40" s="104">
        <f>H40/B39</f>
        <v>288.97297297297291</v>
      </c>
    </row>
    <row r="41" spans="1:10" ht="12.75" customHeight="1" x14ac:dyDescent="0.25">
      <c r="A41" s="101"/>
      <c r="D41" s="81" t="s">
        <v>23</v>
      </c>
      <c r="E41" s="81">
        <f>E39-E40</f>
        <v>16142976</v>
      </c>
      <c r="F41" s="81"/>
      <c r="G41" s="82">
        <f>G39-G40</f>
        <v>14543221.62162162</v>
      </c>
      <c r="H41" s="82">
        <f>H39-H40</f>
        <v>1599754.3783783782</v>
      </c>
      <c r="I41" s="82">
        <f>I39-I40</f>
        <v>16832.43243243243</v>
      </c>
      <c r="J41" s="105">
        <f>J39-J40</f>
        <v>1851.5675675675675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16142975.999999998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144</v>
      </c>
      <c r="C45" s="88" t="str">
        <f>Invoice!E240</f>
        <v>GEL PEN JOYKO GP-265 Q-GEL</v>
      </c>
      <c r="D45" s="89">
        <f>Invoice!H240</f>
        <v>28200</v>
      </c>
      <c r="E45" s="81">
        <f t="shared" si="10"/>
        <v>4060800</v>
      </c>
      <c r="F45" s="81"/>
      <c r="G45" s="82">
        <f t="shared" si="11"/>
        <v>3658378.3783783782</v>
      </c>
      <c r="H45" s="83">
        <f t="shared" si="12"/>
        <v>402421.6216216216</v>
      </c>
      <c r="I45" s="83">
        <f t="shared" si="13"/>
        <v>25405.405405405403</v>
      </c>
      <c r="J45" s="103">
        <f t="shared" si="14"/>
        <v>2794.5945945945946</v>
      </c>
    </row>
    <row r="46" spans="1:10" ht="12.75" customHeight="1" x14ac:dyDescent="0.25">
      <c r="A46" s="101"/>
      <c r="D46" s="81"/>
      <c r="E46" s="81">
        <f>(E45*Invoice!I240)+((E45-(E45*Invoice!I240))*Invoice!J240)</f>
        <v>548208</v>
      </c>
      <c r="F46" s="81"/>
      <c r="G46" s="90">
        <f>E46/1.11</f>
        <v>493881.08108108107</v>
      </c>
      <c r="H46" s="91">
        <f>G46*11%</f>
        <v>54326.91891891892</v>
      </c>
      <c r="I46" s="91">
        <f>G46/B45</f>
        <v>3429.7297297297296</v>
      </c>
      <c r="J46" s="104">
        <f>H46/B45</f>
        <v>377.27027027027026</v>
      </c>
    </row>
    <row r="47" spans="1:10" ht="12.75" customHeight="1" x14ac:dyDescent="0.25">
      <c r="A47" s="101"/>
      <c r="D47" s="81" t="s">
        <v>23</v>
      </c>
      <c r="E47" s="81">
        <f>E45-E46</f>
        <v>3512592</v>
      </c>
      <c r="F47" s="81"/>
      <c r="G47" s="82">
        <f>G45-G46</f>
        <v>3164497.297297297</v>
      </c>
      <c r="H47" s="82">
        <f>H45-H46</f>
        <v>348094.70270270266</v>
      </c>
      <c r="I47" s="82">
        <f>I45-I46</f>
        <v>21975.675675675673</v>
      </c>
      <c r="J47" s="105">
        <f>J45-J46</f>
        <v>2417.3243243243242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3512591.9999999995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6"/>
      <c r="B50" s="107"/>
      <c r="C50" s="107"/>
      <c r="D50" s="107"/>
      <c r="E50" s="107"/>
      <c r="F50" s="107"/>
      <c r="G50" s="108">
        <f>G35+G41+G47</f>
        <v>39589881.081081077</v>
      </c>
      <c r="H50" s="108">
        <f>H35+H41+H47</f>
        <v>4354886.9189189188</v>
      </c>
      <c r="I50" s="107"/>
      <c r="J50" s="109">
        <f>H36+H42+H48</f>
        <v>43944767.999999993</v>
      </c>
    </row>
    <row r="52" spans="1:10" ht="12.75" customHeight="1" x14ac:dyDescent="0.25">
      <c r="A52" s="94" t="s">
        <v>1</v>
      </c>
      <c r="B52" s="95">
        <f>Invoice!E344</f>
        <v>23070004</v>
      </c>
      <c r="C52" s="96"/>
      <c r="D52" s="97"/>
      <c r="E52" s="97"/>
      <c r="F52" s="97"/>
      <c r="G52" s="98"/>
      <c r="H52" s="99"/>
      <c r="I52" s="99"/>
      <c r="J52" s="100"/>
    </row>
    <row r="53" spans="1:10" ht="12.75" customHeight="1" x14ac:dyDescent="0.25">
      <c r="A53" s="101">
        <v>1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Invoice!B352</f>
        <v>1000</v>
      </c>
      <c r="C54" s="88" t="str">
        <f>Invoice!E352</f>
        <v>LABEL HARGA JOYKO LB-2RL (1 LINE PUTIH)</v>
      </c>
      <c r="D54" s="89">
        <f>Invoice!H352</f>
        <v>2050</v>
      </c>
      <c r="E54" s="81">
        <f>D54*B54</f>
        <v>2050000</v>
      </c>
      <c r="F54" s="81"/>
      <c r="G54" s="82">
        <f>E54/1.11</f>
        <v>1846846.8468468466</v>
      </c>
      <c r="H54" s="83">
        <f>G54*11%</f>
        <v>203153.15315315314</v>
      </c>
      <c r="I54" s="83">
        <f>G54/B54</f>
        <v>1846.8468468468466</v>
      </c>
      <c r="J54" s="103">
        <f>H54/B54</f>
        <v>203.15315315315314</v>
      </c>
    </row>
    <row r="55" spans="1:10" ht="12.75" customHeight="1" x14ac:dyDescent="0.25">
      <c r="A55" s="101"/>
      <c r="D55" s="81"/>
      <c r="E55" s="81">
        <f>(E54*Invoice!I352)+((E54-(E54*Invoice!I352))*Invoice!J352)</f>
        <v>205000</v>
      </c>
      <c r="F55" s="81"/>
      <c r="G55" s="90">
        <f>E55/1.11</f>
        <v>184684.68468468467</v>
      </c>
      <c r="H55" s="91">
        <f>G55*11%</f>
        <v>20315.315315315314</v>
      </c>
      <c r="I55" s="91">
        <f>G55/B54</f>
        <v>184.68468468468467</v>
      </c>
      <c r="J55" s="104">
        <f>H55/B54</f>
        <v>20.315315315315313</v>
      </c>
    </row>
    <row r="56" spans="1:10" ht="12.75" customHeight="1" x14ac:dyDescent="0.25">
      <c r="A56" s="101"/>
      <c r="D56" s="81" t="s">
        <v>23</v>
      </c>
      <c r="E56" s="81">
        <f>E54-E55</f>
        <v>1845000</v>
      </c>
      <c r="F56" s="81"/>
      <c r="G56" s="82">
        <f>G54-G55</f>
        <v>1662162.1621621619</v>
      </c>
      <c r="H56" s="82">
        <f>H54-H55</f>
        <v>182837.83783783781</v>
      </c>
      <c r="I56" s="82">
        <f>I54-I55</f>
        <v>1662.1621621621618</v>
      </c>
      <c r="J56" s="105">
        <f>J54-J55</f>
        <v>182.83783783783784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1844999.9999999998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2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Invoice!B353</f>
        <v>5</v>
      </c>
      <c r="C60" s="88" t="str">
        <f>Invoice!E353</f>
        <v>CORRECTION TAPE KENKO CT-905 (12M x 5MM)</v>
      </c>
      <c r="D60" s="89">
        <f>Invoice!H353</f>
        <v>62400</v>
      </c>
      <c r="E60" s="81">
        <f t="shared" ref="E60:E84" si="15">D60*B60</f>
        <v>312000</v>
      </c>
      <c r="F60" s="81"/>
      <c r="G60" s="82">
        <f t="shared" ref="G60:G84" si="16">E60/1.11</f>
        <v>281081.08108108107</v>
      </c>
      <c r="H60" s="83">
        <f t="shared" ref="H60:H84" si="17">G60*11%</f>
        <v>30918.918918918916</v>
      </c>
      <c r="I60" s="83">
        <f t="shared" ref="I60:I84" si="18">G60/B60</f>
        <v>56216.216216216213</v>
      </c>
      <c r="J60" s="103">
        <f t="shared" ref="J60:J84" si="19">H60/B60</f>
        <v>6183.7837837837833</v>
      </c>
    </row>
    <row r="61" spans="1:10" ht="12.75" customHeight="1" x14ac:dyDescent="0.25">
      <c r="A61" s="101"/>
      <c r="D61" s="81"/>
      <c r="E61" s="81">
        <f>(E60*Invoice!I353)+((E60-(E60*Invoice!I353))*Invoice!J353)</f>
        <v>31200</v>
      </c>
      <c r="F61" s="81"/>
      <c r="G61" s="90">
        <f>E61/1.11</f>
        <v>28108.108108108107</v>
      </c>
      <c r="H61" s="91">
        <f>G61*11%</f>
        <v>3091.8918918918916</v>
      </c>
      <c r="I61" s="91">
        <f>G61/B60</f>
        <v>5621.6216216216217</v>
      </c>
      <c r="J61" s="104">
        <f>H61/B60</f>
        <v>618.37837837837833</v>
      </c>
    </row>
    <row r="62" spans="1:10" ht="12.75" customHeight="1" x14ac:dyDescent="0.25">
      <c r="A62" s="101"/>
      <c r="D62" s="81" t="s">
        <v>23</v>
      </c>
      <c r="E62" s="81">
        <f>E60-E61</f>
        <v>280800</v>
      </c>
      <c r="F62" s="81"/>
      <c r="G62" s="82">
        <f>G60-G61</f>
        <v>252972.97297297296</v>
      </c>
      <c r="H62" s="82">
        <f>H60-H61</f>
        <v>27827.027027027027</v>
      </c>
      <c r="I62" s="82">
        <f>I60-I61</f>
        <v>50594.594594594593</v>
      </c>
      <c r="J62" s="105">
        <f>J60-J61</f>
        <v>5565.405405405405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280800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3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Invoice!B354</f>
        <v>30</v>
      </c>
      <c r="C66" s="88" t="str">
        <f>Invoice!E354</f>
        <v>HIGHLIGHTER / STABILLO JOYKO HL-3 BIRU</v>
      </c>
      <c r="D66" s="89">
        <f>Invoice!H354</f>
        <v>3700</v>
      </c>
      <c r="E66" s="81">
        <f t="shared" si="15"/>
        <v>111000</v>
      </c>
      <c r="F66" s="81"/>
      <c r="G66" s="82">
        <f t="shared" si="16"/>
        <v>99999.999999999985</v>
      </c>
      <c r="H66" s="83">
        <f t="shared" si="17"/>
        <v>10999.999999999998</v>
      </c>
      <c r="I66" s="83">
        <f t="shared" si="18"/>
        <v>3333.333333333333</v>
      </c>
      <c r="J66" s="103">
        <f t="shared" si="19"/>
        <v>366.66666666666663</v>
      </c>
    </row>
    <row r="67" spans="1:10" ht="12.75" customHeight="1" x14ac:dyDescent="0.25">
      <c r="A67" s="101"/>
      <c r="D67" s="81"/>
      <c r="E67" s="81">
        <f>(E66*Invoice!I354)+((E66-(E66*Invoice!I354))*Invoice!J354)</f>
        <v>11100</v>
      </c>
      <c r="F67" s="81"/>
      <c r="G67" s="90">
        <f>E67/1.11</f>
        <v>10000</v>
      </c>
      <c r="H67" s="91">
        <f>G67*11%</f>
        <v>1100</v>
      </c>
      <c r="I67" s="91">
        <f>G67/B66</f>
        <v>333.33333333333331</v>
      </c>
      <c r="J67" s="104">
        <f>H67/B66</f>
        <v>36.666666666666664</v>
      </c>
    </row>
    <row r="68" spans="1:10" ht="12.75" customHeight="1" x14ac:dyDescent="0.25">
      <c r="A68" s="101"/>
      <c r="D68" s="81" t="s">
        <v>23</v>
      </c>
      <c r="E68" s="81">
        <f>E66-E67</f>
        <v>99900</v>
      </c>
      <c r="F68" s="81"/>
      <c r="G68" s="82">
        <f>G66-G67</f>
        <v>89999.999999999985</v>
      </c>
      <c r="H68" s="82">
        <f>H66-H67</f>
        <v>9899.9999999999982</v>
      </c>
      <c r="I68" s="82">
        <f>I66-I67</f>
        <v>2999.9999999999995</v>
      </c>
      <c r="J68" s="105">
        <f>J66-J67</f>
        <v>329.99999999999994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99899.999999999985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4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Invoice!B355</f>
        <v>50</v>
      </c>
      <c r="C72" s="88" t="str">
        <f>Invoice!E355</f>
        <v>HIGHLIGHTER / STABILLO JOYKO HL-1 KUNING</v>
      </c>
      <c r="D72" s="89">
        <f>Invoice!H355</f>
        <v>3700</v>
      </c>
      <c r="E72" s="81">
        <f t="shared" si="15"/>
        <v>185000</v>
      </c>
      <c r="F72" s="81"/>
      <c r="G72" s="82">
        <f t="shared" si="16"/>
        <v>166666.66666666666</v>
      </c>
      <c r="H72" s="83">
        <f t="shared" si="17"/>
        <v>18333.333333333332</v>
      </c>
      <c r="I72" s="83">
        <f t="shared" si="18"/>
        <v>3333.333333333333</v>
      </c>
      <c r="J72" s="103">
        <f t="shared" si="19"/>
        <v>366.66666666666663</v>
      </c>
    </row>
    <row r="73" spans="1:10" ht="12.75" customHeight="1" x14ac:dyDescent="0.25">
      <c r="A73" s="101"/>
      <c r="D73" s="81"/>
      <c r="E73" s="81">
        <f>(E72*Invoice!I355)+((E72-(E72*Invoice!I355))*Invoice!J355)</f>
        <v>18500</v>
      </c>
      <c r="F73" s="81"/>
      <c r="G73" s="90">
        <f>E73/1.11</f>
        <v>16666.666666666664</v>
      </c>
      <c r="H73" s="91">
        <f>G73*11%</f>
        <v>1833.333333333333</v>
      </c>
      <c r="I73" s="91">
        <f>G73/B72</f>
        <v>333.33333333333326</v>
      </c>
      <c r="J73" s="104">
        <f>H73/B72</f>
        <v>36.666666666666657</v>
      </c>
    </row>
    <row r="74" spans="1:10" ht="12.75" customHeight="1" x14ac:dyDescent="0.25">
      <c r="A74" s="101"/>
      <c r="D74" s="81" t="s">
        <v>23</v>
      </c>
      <c r="E74" s="81">
        <f>E72-E73</f>
        <v>166500</v>
      </c>
      <c r="F74" s="81"/>
      <c r="G74" s="82">
        <f>G72-G73</f>
        <v>150000</v>
      </c>
      <c r="H74" s="82">
        <f>H72-H73</f>
        <v>16500</v>
      </c>
      <c r="I74" s="82">
        <f>I72-I73</f>
        <v>3000</v>
      </c>
      <c r="J74" s="105">
        <f>J72-J73</f>
        <v>330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166500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5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Invoice!B356</f>
        <v>10</v>
      </c>
      <c r="C78" s="88" t="str">
        <f>Invoice!E356</f>
        <v>ISI CUTTER 18 MM KENKO L-150 (BESAR)</v>
      </c>
      <c r="D78" s="89">
        <f>Invoice!H356</f>
        <v>64800</v>
      </c>
      <c r="E78" s="81">
        <f t="shared" si="15"/>
        <v>648000</v>
      </c>
      <c r="F78" s="81"/>
      <c r="G78" s="82">
        <f t="shared" si="16"/>
        <v>583783.78378378379</v>
      </c>
      <c r="H78" s="83">
        <f t="shared" si="17"/>
        <v>64216.21621621622</v>
      </c>
      <c r="I78" s="83">
        <f t="shared" si="18"/>
        <v>58378.37837837838</v>
      </c>
      <c r="J78" s="103">
        <f t="shared" si="19"/>
        <v>6421.6216216216217</v>
      </c>
    </row>
    <row r="79" spans="1:10" ht="12.75" customHeight="1" x14ac:dyDescent="0.25">
      <c r="A79" s="101"/>
      <c r="D79" s="81"/>
      <c r="E79" s="81">
        <f>(E78*Invoice!I356)+((E78-(E78*Invoice!I356))*Invoice!J356)</f>
        <v>64800</v>
      </c>
      <c r="F79" s="81"/>
      <c r="G79" s="90">
        <f>E79/1.11</f>
        <v>58378.378378378373</v>
      </c>
      <c r="H79" s="91">
        <f>G79*11%</f>
        <v>6421.6216216216208</v>
      </c>
      <c r="I79" s="91">
        <f>G79/B78</f>
        <v>5837.8378378378375</v>
      </c>
      <c r="J79" s="104">
        <f>H79/B78</f>
        <v>642.16216216216208</v>
      </c>
    </row>
    <row r="80" spans="1:10" ht="12.75" customHeight="1" x14ac:dyDescent="0.25">
      <c r="A80" s="101"/>
      <c r="D80" s="81" t="s">
        <v>23</v>
      </c>
      <c r="E80" s="81">
        <f>E78-E79</f>
        <v>583200</v>
      </c>
      <c r="F80" s="81"/>
      <c r="G80" s="82">
        <f>G78-G79</f>
        <v>525405.40540540544</v>
      </c>
      <c r="H80" s="82">
        <f>H78-H79</f>
        <v>57794.5945945946</v>
      </c>
      <c r="I80" s="82">
        <f>I78-I79</f>
        <v>52540.54054054054</v>
      </c>
      <c r="J80" s="105">
        <f>J78-J79</f>
        <v>5779.45945945946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583200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1">
        <v>6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Invoice!B357</f>
        <v>5</v>
      </c>
      <c r="C84" s="88" t="str">
        <f>Invoice!E357</f>
        <v>BINDER CLIP JOYKO 260</v>
      </c>
      <c r="D84" s="89">
        <f>Invoice!H357</f>
        <v>177000</v>
      </c>
      <c r="E84" s="81">
        <f t="shared" si="15"/>
        <v>885000</v>
      </c>
      <c r="F84" s="81"/>
      <c r="G84" s="82">
        <f t="shared" si="16"/>
        <v>797297.29729729728</v>
      </c>
      <c r="H84" s="83">
        <f t="shared" si="17"/>
        <v>87702.702702702707</v>
      </c>
      <c r="I84" s="83">
        <f t="shared" si="18"/>
        <v>159459.45945945947</v>
      </c>
      <c r="J84" s="103">
        <f t="shared" si="19"/>
        <v>17540.54054054054</v>
      </c>
    </row>
    <row r="85" spans="1:10" ht="12.75" customHeight="1" x14ac:dyDescent="0.25">
      <c r="A85" s="101"/>
      <c r="D85" s="81"/>
      <c r="E85" s="81">
        <f>(E84*Invoice!I357)+((E84-(E84*Invoice!I357))*Invoice!J357)</f>
        <v>88500</v>
      </c>
      <c r="F85" s="81"/>
      <c r="G85" s="90">
        <f>E85/1.11</f>
        <v>79729.729729729719</v>
      </c>
      <c r="H85" s="91">
        <f>G85*11%</f>
        <v>8770.27027027027</v>
      </c>
      <c r="I85" s="91">
        <f>G85/B84</f>
        <v>15945.945945945943</v>
      </c>
      <c r="J85" s="104">
        <f>H85/B84</f>
        <v>1754.0540540540539</v>
      </c>
    </row>
    <row r="86" spans="1:10" ht="12.75" customHeight="1" x14ac:dyDescent="0.25">
      <c r="A86" s="101"/>
      <c r="D86" s="81" t="s">
        <v>23</v>
      </c>
      <c r="E86" s="81">
        <f>E84-E85</f>
        <v>796500</v>
      </c>
      <c r="F86" s="81"/>
      <c r="G86" s="82">
        <f>G84-G85</f>
        <v>717567.56756756757</v>
      </c>
      <c r="H86" s="82">
        <f>H84-H85</f>
        <v>78932.432432432441</v>
      </c>
      <c r="I86" s="82">
        <f>I84-I85</f>
        <v>143513.51351351352</v>
      </c>
      <c r="J86" s="105">
        <f>J84-J85</f>
        <v>15786.486486486487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796500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G56+G62+G68+G74+G80+G86</f>
        <v>3398108.1081081079</v>
      </c>
      <c r="H89" s="108">
        <f>H56+H62+H68+H74+H80+H86</f>
        <v>373791.89189189189</v>
      </c>
      <c r="I89" s="107"/>
      <c r="J89" s="109">
        <f>H57+H63+H69+H75+H81+H87</f>
        <v>3771900</v>
      </c>
    </row>
    <row r="91" spans="1:10" ht="12.75" customHeight="1" x14ac:dyDescent="0.25">
      <c r="A91" s="94" t="s">
        <v>1</v>
      </c>
      <c r="B91" s="95">
        <f>Invoice!E458</f>
        <v>23070005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Invoice!B466</f>
        <v>33</v>
      </c>
      <c r="C93" s="88" t="str">
        <f>Invoice!E466</f>
        <v>PUNCH KENKO NO. 40</v>
      </c>
      <c r="D93" s="89">
        <f>Invoice!H466</f>
        <v>23500</v>
      </c>
      <c r="E93" s="81">
        <f>D93*B93</f>
        <v>775500</v>
      </c>
      <c r="F93" s="81"/>
      <c r="G93" s="82">
        <f>E93/1.11</f>
        <v>698648.64864864864</v>
      </c>
      <c r="H93" s="83">
        <f>G93*11%</f>
        <v>76851.351351351346</v>
      </c>
      <c r="I93" s="83">
        <f>G93/B93</f>
        <v>21171.171171171172</v>
      </c>
      <c r="J93" s="103">
        <f>H93/B93</f>
        <v>2328.8288288288286</v>
      </c>
    </row>
    <row r="94" spans="1:10" ht="12.75" customHeight="1" x14ac:dyDescent="0.25">
      <c r="A94" s="101"/>
      <c r="D94" s="81"/>
      <c r="E94" s="81">
        <f>(E93*Invoice!I466)+((E93-(E93*Invoice!I466))*Invoice!J466)</f>
        <v>96937.5</v>
      </c>
      <c r="F94" s="81"/>
      <c r="G94" s="90">
        <f>E94/1.11</f>
        <v>87331.08108108108</v>
      </c>
      <c r="H94" s="91">
        <f>G94*11%</f>
        <v>9606.4189189189183</v>
      </c>
      <c r="I94" s="91">
        <f>G94/B93</f>
        <v>2646.3963963963965</v>
      </c>
      <c r="J94" s="104">
        <f>H94/B93</f>
        <v>291.10360360360357</v>
      </c>
    </row>
    <row r="95" spans="1:10" ht="12.75" customHeight="1" x14ac:dyDescent="0.25">
      <c r="A95" s="101"/>
      <c r="D95" s="81" t="s">
        <v>23</v>
      </c>
      <c r="E95" s="81">
        <f>E93-E94</f>
        <v>678562.5</v>
      </c>
      <c r="F95" s="81"/>
      <c r="G95" s="82">
        <f>G93-G94</f>
        <v>611317.56756756757</v>
      </c>
      <c r="H95" s="82">
        <f>H93-H94</f>
        <v>67244.932432432426</v>
      </c>
      <c r="I95" s="82">
        <f>I93-I94</f>
        <v>18524.774774774774</v>
      </c>
      <c r="J95" s="105">
        <f>J93-J94</f>
        <v>2037.7252252252251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678562.5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Invoice!B467</f>
        <v>12</v>
      </c>
      <c r="C99" s="88" t="str">
        <f>Invoice!E467</f>
        <v>STAPLER KENKO HD-50</v>
      </c>
      <c r="D99" s="89">
        <f>Invoice!H467</f>
        <v>19000</v>
      </c>
      <c r="E99" s="81">
        <f t="shared" ref="E99:E111" si="20">D99*B99</f>
        <v>228000</v>
      </c>
      <c r="F99" s="81"/>
      <c r="G99" s="82">
        <f t="shared" ref="G99:G111" si="21">E99/1.11</f>
        <v>205405.40540540538</v>
      </c>
      <c r="H99" s="83">
        <f t="shared" ref="H99:H111" si="22">G99*11%</f>
        <v>22594.594594594593</v>
      </c>
      <c r="I99" s="83">
        <f t="shared" ref="I99:I111" si="23">G99/B99</f>
        <v>17117.117117117115</v>
      </c>
      <c r="J99" s="103">
        <f t="shared" ref="J99:J111" si="24">H99/B99</f>
        <v>1882.8828828828828</v>
      </c>
    </row>
    <row r="100" spans="1:10" ht="12.75" customHeight="1" x14ac:dyDescent="0.25">
      <c r="A100" s="101"/>
      <c r="D100" s="81"/>
      <c r="E100" s="81">
        <f>(E99*Invoice!I467)+((E99-(E99*Invoice!I467))*Invoice!J467)</f>
        <v>28500</v>
      </c>
      <c r="F100" s="81"/>
      <c r="G100" s="90">
        <f>E100/1.11</f>
        <v>25675.675675675673</v>
      </c>
      <c r="H100" s="91">
        <f>G100*11%</f>
        <v>2824.3243243243242</v>
      </c>
      <c r="I100" s="91">
        <f>G100/B99</f>
        <v>2139.6396396396394</v>
      </c>
      <c r="J100" s="104">
        <f>H100/B99</f>
        <v>235.36036036036035</v>
      </c>
    </row>
    <row r="101" spans="1:10" ht="12.75" customHeight="1" x14ac:dyDescent="0.25">
      <c r="A101" s="101"/>
      <c r="D101" s="81" t="s">
        <v>23</v>
      </c>
      <c r="E101" s="81">
        <f>E99-E100</f>
        <v>199500</v>
      </c>
      <c r="F101" s="81"/>
      <c r="G101" s="82">
        <f>G99-G100</f>
        <v>179729.7297297297</v>
      </c>
      <c r="H101" s="82">
        <f>H99-H100</f>
        <v>19770.27027027027</v>
      </c>
      <c r="I101" s="82">
        <f>I99-I100</f>
        <v>14977.477477477476</v>
      </c>
      <c r="J101" s="105">
        <f>J99-J100</f>
        <v>1647.5225225225224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199499.99999999997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3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Invoice!B468</f>
        <v>7</v>
      </c>
      <c r="C105" s="88" t="str">
        <f>Invoice!E468</f>
        <v>KARTU STOCK KWARTO PUTIH</v>
      </c>
      <c r="D105" s="89">
        <f>Invoice!H468</f>
        <v>18500</v>
      </c>
      <c r="E105" s="81">
        <f t="shared" si="20"/>
        <v>129500</v>
      </c>
      <c r="F105" s="81"/>
      <c r="G105" s="82">
        <f t="shared" si="21"/>
        <v>116666.66666666666</v>
      </c>
      <c r="H105" s="83">
        <f t="shared" si="22"/>
        <v>12833.333333333332</v>
      </c>
      <c r="I105" s="83">
        <f t="shared" si="23"/>
        <v>16666.666666666664</v>
      </c>
      <c r="J105" s="103">
        <f t="shared" si="24"/>
        <v>1833.3333333333333</v>
      </c>
    </row>
    <row r="106" spans="1:10" ht="12.75" customHeight="1" x14ac:dyDescent="0.25">
      <c r="A106" s="101"/>
      <c r="D106" s="81"/>
      <c r="E106" s="81">
        <f>(E105*Invoice!I468)+((E105-(E105*Invoice!I468))*Invoice!J468)</f>
        <v>0</v>
      </c>
      <c r="F106" s="81"/>
      <c r="G106" s="90">
        <f>E106/1.11</f>
        <v>0</v>
      </c>
      <c r="H106" s="91">
        <f>G106*11%</f>
        <v>0</v>
      </c>
      <c r="I106" s="91">
        <f>G106/B105</f>
        <v>0</v>
      </c>
      <c r="J106" s="104">
        <f>H106/B105</f>
        <v>0</v>
      </c>
    </row>
    <row r="107" spans="1:10" ht="12.75" customHeight="1" x14ac:dyDescent="0.25">
      <c r="A107" s="101"/>
      <c r="D107" s="81" t="s">
        <v>23</v>
      </c>
      <c r="E107" s="81">
        <f>E105-E106</f>
        <v>129500</v>
      </c>
      <c r="F107" s="81"/>
      <c r="G107" s="82">
        <f>G105-G106</f>
        <v>116666.66666666666</v>
      </c>
      <c r="H107" s="82">
        <f>H105-H106</f>
        <v>12833.333333333332</v>
      </c>
      <c r="I107" s="82">
        <f>I105-I106</f>
        <v>16666.666666666664</v>
      </c>
      <c r="J107" s="105">
        <f>J105-J106</f>
        <v>1833.3333333333333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129499.99999999999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4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Invoice!B469</f>
        <v>60</v>
      </c>
      <c r="C111" s="88" t="str">
        <f>Invoice!E469</f>
        <v>ISI CUTTER 18 MM KENKO L-150 (BESAR)</v>
      </c>
      <c r="D111" s="89">
        <f>Invoice!H469</f>
        <v>64800</v>
      </c>
      <c r="E111" s="81">
        <f t="shared" si="20"/>
        <v>3888000</v>
      </c>
      <c r="F111" s="81"/>
      <c r="G111" s="82">
        <f t="shared" si="21"/>
        <v>3502702.7027027025</v>
      </c>
      <c r="H111" s="83">
        <f t="shared" si="22"/>
        <v>385297.29729729728</v>
      </c>
      <c r="I111" s="83">
        <f t="shared" si="23"/>
        <v>58378.378378378373</v>
      </c>
      <c r="J111" s="103">
        <f t="shared" si="24"/>
        <v>6421.6216216216217</v>
      </c>
    </row>
    <row r="112" spans="1:10" ht="12.75" customHeight="1" x14ac:dyDescent="0.25">
      <c r="A112" s="101"/>
      <c r="D112" s="81"/>
      <c r="E112" s="81">
        <f>(E111*Invoice!I469)+((E111-(E111*Invoice!I469))*Invoice!J469)</f>
        <v>505440</v>
      </c>
      <c r="F112" s="81"/>
      <c r="G112" s="90">
        <f>E112/1.11</f>
        <v>455351.3513513513</v>
      </c>
      <c r="H112" s="91">
        <f>G112*11%</f>
        <v>50088.648648648646</v>
      </c>
      <c r="I112" s="91">
        <f>G112/B111</f>
        <v>7589.1891891891883</v>
      </c>
      <c r="J112" s="104">
        <f>H112/B111</f>
        <v>834.81081081081072</v>
      </c>
    </row>
    <row r="113" spans="1:10" ht="12.75" customHeight="1" x14ac:dyDescent="0.25">
      <c r="A113" s="101"/>
      <c r="D113" s="81" t="s">
        <v>23</v>
      </c>
      <c r="E113" s="81">
        <f>E111-E112</f>
        <v>3382560</v>
      </c>
      <c r="F113" s="81"/>
      <c r="G113" s="82">
        <f>G111-G112</f>
        <v>3047351.351351351</v>
      </c>
      <c r="H113" s="82">
        <f>H111-H112</f>
        <v>335208.64864864864</v>
      </c>
      <c r="I113" s="82">
        <f>I111-I112</f>
        <v>50789.189189189186</v>
      </c>
      <c r="J113" s="105">
        <f>J111-J112</f>
        <v>5586.8108108108108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3382559.9999999995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G95+G101+G107+G113</f>
        <v>3955065.315315315</v>
      </c>
      <c r="H116" s="108">
        <f>H95+H101+H107+H113</f>
        <v>435057.18468468467</v>
      </c>
      <c r="I116" s="107"/>
      <c r="J116" s="109">
        <f>H96+H102+H108+H114</f>
        <v>4390122.5</v>
      </c>
    </row>
    <row r="118" spans="1:10" ht="12.75" customHeight="1" x14ac:dyDescent="0.25">
      <c r="A118" s="94" t="s">
        <v>1</v>
      </c>
      <c r="B118" s="95">
        <f>Invoice!E572</f>
        <v>23070006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Invoice!B580</f>
        <v>20</v>
      </c>
      <c r="C120" s="88" t="str">
        <f>Invoice!E580</f>
        <v>LEM CAIR 50 ML KENKO LG-50</v>
      </c>
      <c r="D120" s="89">
        <f>Invoice!H580</f>
        <v>25200</v>
      </c>
      <c r="E120" s="81">
        <f>D120*B120</f>
        <v>504000</v>
      </c>
      <c r="F120" s="81"/>
      <c r="G120" s="82">
        <f>E120/1.11</f>
        <v>454054.05405405402</v>
      </c>
      <c r="H120" s="83">
        <f>G120*11%</f>
        <v>49945.945945945939</v>
      </c>
      <c r="I120" s="83">
        <f>G120/B120</f>
        <v>22702.7027027027</v>
      </c>
      <c r="J120" s="103">
        <f>H120/B120</f>
        <v>2497.2972972972971</v>
      </c>
    </row>
    <row r="121" spans="1:10" ht="12.75" customHeight="1" x14ac:dyDescent="0.25">
      <c r="A121" s="101"/>
      <c r="D121" s="81"/>
      <c r="E121" s="81">
        <f>(E120*Invoice!I580)+((E120-(E120*Invoice!I580))*Invoice!J580)</f>
        <v>50400</v>
      </c>
      <c r="F121" s="81"/>
      <c r="G121" s="90">
        <f>E121/1.11</f>
        <v>45405.4054054054</v>
      </c>
      <c r="H121" s="91">
        <f>G121*11%</f>
        <v>4994.5945945945941</v>
      </c>
      <c r="I121" s="91">
        <f>G121/B120</f>
        <v>2270.27027027027</v>
      </c>
      <c r="J121" s="104">
        <f>H121/B120</f>
        <v>249.72972972972971</v>
      </c>
    </row>
    <row r="122" spans="1:10" ht="12.75" customHeight="1" x14ac:dyDescent="0.25">
      <c r="A122" s="101"/>
      <c r="D122" s="81" t="s">
        <v>23</v>
      </c>
      <c r="E122" s="81">
        <f>E120-E121</f>
        <v>453600</v>
      </c>
      <c r="F122" s="81"/>
      <c r="G122" s="82">
        <f>G120-G121</f>
        <v>408648.64864864864</v>
      </c>
      <c r="H122" s="82">
        <f>H120-H121</f>
        <v>44951.351351351346</v>
      </c>
      <c r="I122" s="82">
        <f>I120-I121</f>
        <v>20432.43243243243</v>
      </c>
      <c r="J122" s="105">
        <f>J120-J121</f>
        <v>2247.5675675675675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453600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2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Invoice!B581</f>
        <v>144</v>
      </c>
      <c r="C126" s="88" t="str">
        <f>Invoice!E581</f>
        <v>CRAYON / OIL PASTEL JOYKO OP-24S PP CASE SEA WORLD</v>
      </c>
      <c r="D126" s="89">
        <f>Invoice!H581</f>
        <v>29600</v>
      </c>
      <c r="E126" s="81">
        <f t="shared" ref="E126" si="25">D126*B126</f>
        <v>4262400</v>
      </c>
      <c r="F126" s="81"/>
      <c r="G126" s="82">
        <f t="shared" ref="G126" si="26">E126/1.11</f>
        <v>3839999.9999999995</v>
      </c>
      <c r="H126" s="83">
        <f t="shared" ref="H126" si="27">G126*11%</f>
        <v>422399.99999999994</v>
      </c>
      <c r="I126" s="83">
        <f t="shared" ref="I126" si="28">G126/B126</f>
        <v>26666.666666666664</v>
      </c>
      <c r="J126" s="103">
        <f t="shared" ref="J126" si="29">H126/B126</f>
        <v>2933.333333333333</v>
      </c>
    </row>
    <row r="127" spans="1:10" ht="12.75" customHeight="1" x14ac:dyDescent="0.25">
      <c r="A127" s="101"/>
      <c r="D127" s="81"/>
      <c r="E127" s="81">
        <f>(E126*Invoice!I581)+((E126-(E126*Invoice!I581))*Invoice!J581)</f>
        <v>426240</v>
      </c>
      <c r="F127" s="81"/>
      <c r="G127" s="90">
        <f>E127/1.11</f>
        <v>383999.99999999994</v>
      </c>
      <c r="H127" s="91">
        <f>G127*11%</f>
        <v>42239.999999999993</v>
      </c>
      <c r="I127" s="91">
        <f>G127/B126</f>
        <v>2666.6666666666661</v>
      </c>
      <c r="J127" s="104">
        <f>H127/B126</f>
        <v>293.33333333333326</v>
      </c>
    </row>
    <row r="128" spans="1:10" ht="12.75" customHeight="1" x14ac:dyDescent="0.25">
      <c r="A128" s="101"/>
      <c r="D128" s="81" t="s">
        <v>23</v>
      </c>
      <c r="E128" s="81">
        <f>E126-E127</f>
        <v>3836160</v>
      </c>
      <c r="F128" s="81"/>
      <c r="G128" s="82">
        <f>G126-G127</f>
        <v>3455999.9999999995</v>
      </c>
      <c r="H128" s="82">
        <f>H126-H127</f>
        <v>380159.99999999994</v>
      </c>
      <c r="I128" s="82">
        <f>I126-I127</f>
        <v>24000</v>
      </c>
      <c r="J128" s="105">
        <f>J126-J127</f>
        <v>2640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3836159.9999999995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G122+G128</f>
        <v>3864648.6486486481</v>
      </c>
      <c r="H131" s="108">
        <f>H122+H128</f>
        <v>425111.3513513513</v>
      </c>
      <c r="I131" s="107"/>
      <c r="J131" s="109">
        <f>H123+H129</f>
        <v>4289760</v>
      </c>
    </row>
    <row r="133" spans="1:10" ht="12.75" customHeight="1" x14ac:dyDescent="0.25">
      <c r="A133" s="94" t="s">
        <v>1</v>
      </c>
      <c r="B133" s="95">
        <f>Invoice!E686</f>
        <v>23070007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Invoice!B694</f>
        <v>720</v>
      </c>
      <c r="C135" s="88" t="str">
        <f>Invoice!E694</f>
        <v>CRAYON / OIL PASTEL PUTAR TITI TI-CP-24T TWIST</v>
      </c>
      <c r="D135" s="89">
        <f>Invoice!H694</f>
        <v>50000</v>
      </c>
      <c r="E135" s="81">
        <f>D135*B135</f>
        <v>36000000</v>
      </c>
      <c r="F135" s="81"/>
      <c r="G135" s="82">
        <f>E135/1.11</f>
        <v>32432432.432432428</v>
      </c>
      <c r="H135" s="83">
        <f>G135*11%</f>
        <v>3567567.5675675669</v>
      </c>
      <c r="I135" s="83">
        <f>G135/B135</f>
        <v>45045.045045045037</v>
      </c>
      <c r="J135" s="103">
        <f>H135/B135</f>
        <v>4954.9549549549538</v>
      </c>
    </row>
    <row r="136" spans="1:10" ht="12.75" customHeight="1" x14ac:dyDescent="0.25">
      <c r="A136" s="101"/>
      <c r="D136" s="81"/>
      <c r="E136" s="81">
        <f>(E135*Invoice!I694)+((E135-(E135*Invoice!I694))*Invoice!J694)</f>
        <v>4500000</v>
      </c>
      <c r="F136" s="81"/>
      <c r="G136" s="90">
        <f>E136/1.11</f>
        <v>4054054.0540540535</v>
      </c>
      <c r="H136" s="91">
        <f>G136*11%</f>
        <v>445945.94594594586</v>
      </c>
      <c r="I136" s="91">
        <f>G136/B135</f>
        <v>5630.6306306306296</v>
      </c>
      <c r="J136" s="104">
        <f>H136/B135</f>
        <v>619.36936936936922</v>
      </c>
    </row>
    <row r="137" spans="1:10" ht="12.75" customHeight="1" x14ac:dyDescent="0.25">
      <c r="A137" s="101"/>
      <c r="D137" s="81" t="s">
        <v>23</v>
      </c>
      <c r="E137" s="81">
        <f>E135-E136</f>
        <v>31500000</v>
      </c>
      <c r="F137" s="81"/>
      <c r="G137" s="82">
        <f>G135-G136</f>
        <v>28378378.378378376</v>
      </c>
      <c r="H137" s="82">
        <f>H135-H136</f>
        <v>3121621.6216216208</v>
      </c>
      <c r="I137" s="82">
        <f>I135-I136</f>
        <v>39414.414414414408</v>
      </c>
      <c r="J137" s="105">
        <f>J135-J136</f>
        <v>4335.5855855855843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31499999.999999996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28378378.378378376</v>
      </c>
      <c r="H140" s="108">
        <f>H137</f>
        <v>3121621.6216216208</v>
      </c>
      <c r="I140" s="107"/>
      <c r="J140" s="109">
        <f>H138</f>
        <v>31499999.999999996</v>
      </c>
    </row>
    <row r="142" spans="1:10" ht="12.75" customHeight="1" x14ac:dyDescent="0.25">
      <c r="A142" s="94" t="s">
        <v>1</v>
      </c>
      <c r="B142" s="95">
        <f>Invoice!E800</f>
        <v>23070008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Invoice!B808</f>
        <v>30</v>
      </c>
      <c r="C144" s="88" t="str">
        <f>Invoice!E808</f>
        <v>STAPLER SDI 1102 NO.10 (HD-10)</v>
      </c>
      <c r="D144" s="89">
        <f>Invoice!H808</f>
        <v>138000</v>
      </c>
      <c r="E144" s="81">
        <f>D144*B144</f>
        <v>4140000</v>
      </c>
      <c r="F144" s="81"/>
      <c r="G144" s="82">
        <f>E144/1.11</f>
        <v>3729729.7297297292</v>
      </c>
      <c r="H144" s="83">
        <f>G144*11%</f>
        <v>410270.27027027024</v>
      </c>
      <c r="I144" s="83">
        <f>G144/B144</f>
        <v>124324.32432432431</v>
      </c>
      <c r="J144" s="103">
        <f>H144/B144</f>
        <v>13675.675675675675</v>
      </c>
    </row>
    <row r="145" spans="1:10" ht="12.75" customHeight="1" x14ac:dyDescent="0.25">
      <c r="A145" s="101"/>
      <c r="D145" s="81"/>
      <c r="E145" s="81">
        <f>(E144*Invoice!I808)+((E144-(E144*Invoice!I808))*Invoice!J808)</f>
        <v>517500</v>
      </c>
      <c r="F145" s="81"/>
      <c r="G145" s="90">
        <f>E145/1.11</f>
        <v>466216.21621621615</v>
      </c>
      <c r="H145" s="91">
        <f>G145*11%</f>
        <v>51283.78378378378</v>
      </c>
      <c r="I145" s="91">
        <f>G145/B144</f>
        <v>15540.540540540538</v>
      </c>
      <c r="J145" s="104">
        <f>H145/B144</f>
        <v>1709.4594594594594</v>
      </c>
    </row>
    <row r="146" spans="1:10" ht="12.75" customHeight="1" x14ac:dyDescent="0.25">
      <c r="A146" s="101"/>
      <c r="D146" s="81" t="s">
        <v>23</v>
      </c>
      <c r="E146" s="81">
        <f>E144-E145</f>
        <v>3622500</v>
      </c>
      <c r="F146" s="81"/>
      <c r="G146" s="82">
        <f>G144-G145</f>
        <v>3263513.5135135129</v>
      </c>
      <c r="H146" s="82">
        <f>H144-H145</f>
        <v>358986.48648648645</v>
      </c>
      <c r="I146" s="82">
        <f>I144-I145</f>
        <v>108783.78378378377</v>
      </c>
      <c r="J146" s="105">
        <f>J144-J145</f>
        <v>11966.216216216215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3622499.9999999995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G146</f>
        <v>3263513.5135135129</v>
      </c>
      <c r="H149" s="108">
        <f>H146</f>
        <v>358986.48648648645</v>
      </c>
      <c r="I149" s="107"/>
      <c r="J149" s="109">
        <f>H147</f>
        <v>3622499.9999999995</v>
      </c>
    </row>
    <row r="151" spans="1:10" ht="12.75" customHeight="1" x14ac:dyDescent="0.25">
      <c r="A151" s="94" t="s">
        <v>1</v>
      </c>
      <c r="B151" s="95">
        <f>Invoice!E914</f>
        <v>23070009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Invoice!B922</f>
        <v>240</v>
      </c>
      <c r="C153" s="88" t="str">
        <f>Invoice!E922</f>
        <v>CORRECTION FLUID JOYKO JK-01</v>
      </c>
      <c r="D153" s="89">
        <f>Invoice!H922</f>
        <v>36000</v>
      </c>
      <c r="E153" s="81">
        <f>D153*B153</f>
        <v>8640000</v>
      </c>
      <c r="F153" s="81"/>
      <c r="G153" s="82">
        <f>E153/1.11</f>
        <v>7783783.7837837832</v>
      </c>
      <c r="H153" s="83">
        <f>G153*11%</f>
        <v>856216.21621621621</v>
      </c>
      <c r="I153" s="83">
        <f>G153/B153</f>
        <v>32432.43243243243</v>
      </c>
      <c r="J153" s="103">
        <f>H153/B153</f>
        <v>3567.5675675675675</v>
      </c>
    </row>
    <row r="154" spans="1:10" ht="12.75" customHeight="1" x14ac:dyDescent="0.25">
      <c r="A154" s="101"/>
      <c r="D154" s="81"/>
      <c r="E154" s="81">
        <f>(E153*Invoice!I922)+((E153-(E153*Invoice!I922))*Invoice!J922)</f>
        <v>1080000</v>
      </c>
      <c r="F154" s="81"/>
      <c r="G154" s="90">
        <f>E154/1.11</f>
        <v>972972.9729729729</v>
      </c>
      <c r="H154" s="91">
        <f>G154*11%</f>
        <v>107027.02702702703</v>
      </c>
      <c r="I154" s="91">
        <f>G154/B153</f>
        <v>4054.0540540540537</v>
      </c>
      <c r="J154" s="104">
        <f>H154/B153</f>
        <v>445.94594594594594</v>
      </c>
    </row>
    <row r="155" spans="1:10" ht="12.75" customHeight="1" x14ac:dyDescent="0.25">
      <c r="A155" s="101"/>
      <c r="D155" s="81" t="s">
        <v>23</v>
      </c>
      <c r="E155" s="81">
        <f>E153-E154</f>
        <v>7560000</v>
      </c>
      <c r="F155" s="81"/>
      <c r="G155" s="82">
        <f>G153-G154</f>
        <v>6810810.81081081</v>
      </c>
      <c r="H155" s="82">
        <f>H153-H154</f>
        <v>749189.18918918923</v>
      </c>
      <c r="I155" s="82">
        <f>I153-I154</f>
        <v>28378.378378378377</v>
      </c>
      <c r="J155" s="105">
        <f>J153-J154</f>
        <v>3121.6216216216217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7559999.9999999991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6810810.81081081</v>
      </c>
      <c r="H158" s="108">
        <f>H155</f>
        <v>749189.18918918923</v>
      </c>
      <c r="I158" s="107"/>
      <c r="J158" s="109">
        <f>H156</f>
        <v>7559999.9999999991</v>
      </c>
    </row>
    <row r="160" spans="1:10" ht="12.75" customHeight="1" x14ac:dyDescent="0.25">
      <c r="A160" s="94" t="s">
        <v>1</v>
      </c>
      <c r="B160" s="95">
        <f>Invoice!E1028</f>
        <v>23070010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Invoice!B1036</f>
        <v>20</v>
      </c>
      <c r="C162" s="88" t="str">
        <f>Invoice!E1036</f>
        <v>BINDER CLIP KENKO NO. 107</v>
      </c>
      <c r="D162" s="89">
        <f>Invoice!H1036</f>
        <v>31800</v>
      </c>
      <c r="E162" s="81">
        <f>D162*B162</f>
        <v>636000</v>
      </c>
      <c r="F162" s="81"/>
      <c r="G162" s="82">
        <f>E162/1.11</f>
        <v>572972.9729729729</v>
      </c>
      <c r="H162" s="83">
        <f>G162*11%</f>
        <v>63027.027027027019</v>
      </c>
      <c r="I162" s="83">
        <f>G162/B162</f>
        <v>28648.648648648646</v>
      </c>
      <c r="J162" s="103">
        <f>H162/B162</f>
        <v>3151.3513513513508</v>
      </c>
    </row>
    <row r="163" spans="1:10" ht="12.75" customHeight="1" x14ac:dyDescent="0.25">
      <c r="A163" s="101"/>
      <c r="D163" s="81"/>
      <c r="E163" s="81">
        <f>(E162*Invoice!I1036)+((E162-(E162*Invoice!I1036))*Invoice!J1036)</f>
        <v>63600</v>
      </c>
      <c r="F163" s="81"/>
      <c r="G163" s="90">
        <f>E163/1.11</f>
        <v>57297.297297297293</v>
      </c>
      <c r="H163" s="91">
        <f>G163*11%</f>
        <v>6302.7027027027025</v>
      </c>
      <c r="I163" s="91">
        <f>G163/B162</f>
        <v>2864.8648648648646</v>
      </c>
      <c r="J163" s="104">
        <f>H163/B162</f>
        <v>315.1351351351351</v>
      </c>
    </row>
    <row r="164" spans="1:10" ht="12.75" customHeight="1" x14ac:dyDescent="0.25">
      <c r="A164" s="101"/>
      <c r="D164" s="81" t="s">
        <v>23</v>
      </c>
      <c r="E164" s="81">
        <f>E162-E163</f>
        <v>572400</v>
      </c>
      <c r="F164" s="81"/>
      <c r="G164" s="82">
        <f>G162-G163</f>
        <v>515675.67567567562</v>
      </c>
      <c r="H164" s="82">
        <f>H162-H163</f>
        <v>56724.32432432432</v>
      </c>
      <c r="I164" s="82">
        <f>I162-I163</f>
        <v>25783.783783783783</v>
      </c>
      <c r="J164" s="105">
        <f>J162-J163</f>
        <v>2836.2162162162158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572400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Invoice!B1037</f>
        <v>5</v>
      </c>
      <c r="C168" s="88" t="str">
        <f>Invoice!E1037</f>
        <v>BINDER CLIP KENKO NO. 155</v>
      </c>
      <c r="D168" s="89">
        <f>Invoice!H1037</f>
        <v>69000</v>
      </c>
      <c r="E168" s="81">
        <f t="shared" ref="E168:E186" si="30">D168*B168</f>
        <v>345000</v>
      </c>
      <c r="F168" s="81"/>
      <c r="G168" s="82">
        <f t="shared" ref="G168:G186" si="31">E168/1.11</f>
        <v>310810.81081081077</v>
      </c>
      <c r="H168" s="83">
        <f t="shared" ref="H168:H186" si="32">G168*11%</f>
        <v>34189.189189189186</v>
      </c>
      <c r="I168" s="83">
        <f t="shared" ref="I168:I186" si="33">G168/B168</f>
        <v>62162.162162162153</v>
      </c>
      <c r="J168" s="103">
        <f t="shared" ref="J168:J186" si="34">H168/B168</f>
        <v>6837.8378378378375</v>
      </c>
    </row>
    <row r="169" spans="1:10" ht="12.75" customHeight="1" x14ac:dyDescent="0.25">
      <c r="A169" s="101"/>
      <c r="D169" s="81"/>
      <c r="E169" s="81">
        <f>(E168*Invoice!I1037)+((E168-(E168*Invoice!I1037))*Invoice!J1037)</f>
        <v>34500</v>
      </c>
      <c r="F169" s="81"/>
      <c r="G169" s="90">
        <f>E169/1.11</f>
        <v>31081.08108108108</v>
      </c>
      <c r="H169" s="91">
        <f>G169*11%</f>
        <v>3418.9189189189187</v>
      </c>
      <c r="I169" s="91">
        <f>G169/B168</f>
        <v>6216.2162162162158</v>
      </c>
      <c r="J169" s="104">
        <f>H169/B168</f>
        <v>683.78378378378375</v>
      </c>
    </row>
    <row r="170" spans="1:10" ht="12.75" customHeight="1" x14ac:dyDescent="0.25">
      <c r="A170" s="101"/>
      <c r="D170" s="81" t="s">
        <v>23</v>
      </c>
      <c r="E170" s="81">
        <f>E168-E169</f>
        <v>310500</v>
      </c>
      <c r="F170" s="81"/>
      <c r="G170" s="82">
        <f>G168-G169</f>
        <v>279729.7297297297</v>
      </c>
      <c r="H170" s="82">
        <f>H168-H169</f>
        <v>30770.270270270266</v>
      </c>
      <c r="I170" s="82">
        <f>I168-I169</f>
        <v>55945.945945945939</v>
      </c>
      <c r="J170" s="105">
        <f>J168-J169</f>
        <v>6154.0540540540533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310500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Invoice!B1038</f>
        <v>5</v>
      </c>
      <c r="C174" s="88" t="str">
        <f>Invoice!E1038</f>
        <v>BINDER CLIP KENKO NO. 260</v>
      </c>
      <c r="D174" s="89">
        <f>Invoice!H1038</f>
        <v>180000</v>
      </c>
      <c r="E174" s="81">
        <f t="shared" si="30"/>
        <v>900000</v>
      </c>
      <c r="F174" s="81"/>
      <c r="G174" s="82">
        <f t="shared" si="31"/>
        <v>810810.81081081077</v>
      </c>
      <c r="H174" s="83">
        <f t="shared" si="32"/>
        <v>89189.189189189186</v>
      </c>
      <c r="I174" s="83">
        <f t="shared" si="33"/>
        <v>162162.16216216216</v>
      </c>
      <c r="J174" s="103">
        <f t="shared" si="34"/>
        <v>17837.837837837837</v>
      </c>
    </row>
    <row r="175" spans="1:10" ht="12.75" customHeight="1" x14ac:dyDescent="0.25">
      <c r="A175" s="101"/>
      <c r="D175" s="81"/>
      <c r="E175" s="81">
        <f>(E174*Invoice!I1038)+((E174-(E174*Invoice!I1038))*Invoice!J1038)</f>
        <v>90000</v>
      </c>
      <c r="F175" s="81"/>
      <c r="G175" s="90">
        <f>E175/1.11</f>
        <v>81081.08108108108</v>
      </c>
      <c r="H175" s="91">
        <f>G175*11%</f>
        <v>8918.9189189189183</v>
      </c>
      <c r="I175" s="91">
        <f>G175/B174</f>
        <v>16216.216216216217</v>
      </c>
      <c r="J175" s="104">
        <f>H175/B174</f>
        <v>1783.7837837837837</v>
      </c>
    </row>
    <row r="176" spans="1:10" ht="12.75" customHeight="1" x14ac:dyDescent="0.25">
      <c r="A176" s="101"/>
      <c r="D176" s="81" t="s">
        <v>23</v>
      </c>
      <c r="E176" s="81">
        <f>E174-E175</f>
        <v>810000</v>
      </c>
      <c r="F176" s="81"/>
      <c r="G176" s="82">
        <f>G174-G175</f>
        <v>729729.7297297297</v>
      </c>
      <c r="H176" s="82">
        <f>H174-H175</f>
        <v>80270.270270270266</v>
      </c>
      <c r="I176" s="82">
        <f>I174-I175</f>
        <v>145945.94594594595</v>
      </c>
      <c r="J176" s="105">
        <f>J174-J175</f>
        <v>16054.054054054053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810000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Invoice!B1039</f>
        <v>10</v>
      </c>
      <c r="C180" s="88" t="str">
        <f>Invoice!E1039</f>
        <v>LEM STICK KENKO 8 GR (KECIL) isi 30 pc</v>
      </c>
      <c r="D180" s="89">
        <f>Invoice!H1039</f>
        <v>66000</v>
      </c>
      <c r="E180" s="81">
        <f t="shared" si="30"/>
        <v>660000</v>
      </c>
      <c r="F180" s="81"/>
      <c r="G180" s="82">
        <f t="shared" si="31"/>
        <v>594594.59459459456</v>
      </c>
      <c r="H180" s="83">
        <f t="shared" si="32"/>
        <v>65405.4054054054</v>
      </c>
      <c r="I180" s="83">
        <f t="shared" si="33"/>
        <v>59459.459459459453</v>
      </c>
      <c r="J180" s="103">
        <f t="shared" si="34"/>
        <v>6540.54054054054</v>
      </c>
    </row>
    <row r="181" spans="1:10" ht="12.75" customHeight="1" x14ac:dyDescent="0.25">
      <c r="A181" s="101"/>
      <c r="D181" s="81"/>
      <c r="E181" s="81">
        <f>(E180*Invoice!I1039)+((E180-(E180*Invoice!I1039))*Invoice!J1039)</f>
        <v>66000</v>
      </c>
      <c r="F181" s="81"/>
      <c r="G181" s="90">
        <f>E181/1.11</f>
        <v>59459.459459459453</v>
      </c>
      <c r="H181" s="91">
        <f>G181*11%</f>
        <v>6540.54054054054</v>
      </c>
      <c r="I181" s="91">
        <f>G181/B180</f>
        <v>5945.9459459459449</v>
      </c>
      <c r="J181" s="104">
        <f>H181/B180</f>
        <v>654.05405405405395</v>
      </c>
    </row>
    <row r="182" spans="1:10" ht="12.75" customHeight="1" x14ac:dyDescent="0.25">
      <c r="A182" s="101"/>
      <c r="D182" s="81" t="s">
        <v>23</v>
      </c>
      <c r="E182" s="81">
        <f>E180-E181</f>
        <v>594000</v>
      </c>
      <c r="F182" s="81"/>
      <c r="G182" s="82">
        <f>G180-G181</f>
        <v>535135.13513513515</v>
      </c>
      <c r="H182" s="82">
        <f>H180-H181</f>
        <v>58864.86486486486</v>
      </c>
      <c r="I182" s="82">
        <f>I180-I181</f>
        <v>53513.513513513506</v>
      </c>
      <c r="J182" s="105">
        <f>J180-J181</f>
        <v>5886.4864864864858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594000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Invoice!B1040</f>
        <v>5</v>
      </c>
      <c r="C186" s="88" t="str">
        <f>Invoice!E1040</f>
        <v>ISI CUTTER 18 MM KENKO L-150 (BESAR)</v>
      </c>
      <c r="D186" s="89">
        <f>Invoice!H1040</f>
        <v>64800</v>
      </c>
      <c r="E186" s="81">
        <f t="shared" si="30"/>
        <v>324000</v>
      </c>
      <c r="F186" s="81"/>
      <c r="G186" s="82">
        <f t="shared" si="31"/>
        <v>291891.89189189189</v>
      </c>
      <c r="H186" s="83">
        <f t="shared" si="32"/>
        <v>32108.10810810811</v>
      </c>
      <c r="I186" s="83">
        <f t="shared" si="33"/>
        <v>58378.37837837838</v>
      </c>
      <c r="J186" s="103">
        <f t="shared" si="34"/>
        <v>6421.6216216216217</v>
      </c>
    </row>
    <row r="187" spans="1:10" ht="12.75" customHeight="1" x14ac:dyDescent="0.25">
      <c r="A187" s="101"/>
      <c r="D187" s="81"/>
      <c r="E187" s="81">
        <f>(E186*Invoice!I1040)+((E186-(E186*Invoice!I1040))*Invoice!J1040)</f>
        <v>32400</v>
      </c>
      <c r="F187" s="81"/>
      <c r="G187" s="90">
        <f>E187/1.11</f>
        <v>29189.189189189186</v>
      </c>
      <c r="H187" s="91">
        <f>G187*11%</f>
        <v>3210.8108108108104</v>
      </c>
      <c r="I187" s="91">
        <f>G187/B186</f>
        <v>5837.8378378378375</v>
      </c>
      <c r="J187" s="104">
        <f>H187/B186</f>
        <v>642.16216216216208</v>
      </c>
    </row>
    <row r="188" spans="1:10" ht="12.75" customHeight="1" x14ac:dyDescent="0.25">
      <c r="A188" s="101"/>
      <c r="D188" s="81" t="s">
        <v>23</v>
      </c>
      <c r="E188" s="81">
        <f>E186-E187</f>
        <v>291600</v>
      </c>
      <c r="F188" s="81"/>
      <c r="G188" s="82">
        <f>G186-G187</f>
        <v>262702.70270270272</v>
      </c>
      <c r="H188" s="82">
        <f>H186-H187</f>
        <v>28897.2972972973</v>
      </c>
      <c r="I188" s="82">
        <f>I186-I187</f>
        <v>52540.54054054054</v>
      </c>
      <c r="J188" s="105">
        <f>J186-J187</f>
        <v>5779.45945945946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291600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G164+G170+G176+G182+G188</f>
        <v>2322972.9729729732</v>
      </c>
      <c r="H191" s="108">
        <f>H164+H170+H176+H182+H188</f>
        <v>255527.02702702701</v>
      </c>
      <c r="I191" s="107"/>
      <c r="J191" s="109">
        <f>H165+H171+H177+H183+H189</f>
        <v>2578500</v>
      </c>
    </row>
    <row r="193" spans="1:10" ht="12.75" customHeight="1" x14ac:dyDescent="0.25">
      <c r="A193" s="94" t="s">
        <v>1</v>
      </c>
      <c r="B193" s="95">
        <f>Invoice!E1142</f>
        <v>23070011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40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5904000</v>
      </c>
      <c r="F195" s="81"/>
      <c r="G195" s="82">
        <f>E195/1.11</f>
        <v>5318918.9189189188</v>
      </c>
      <c r="H195" s="83">
        <f>G195*11%</f>
        <v>585081.08108108107</v>
      </c>
      <c r="I195" s="83">
        <f>G195/B195</f>
        <v>132972.97297297296</v>
      </c>
      <c r="J195" s="103">
        <f>H195/B195</f>
        <v>14627.027027027027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738000</v>
      </c>
      <c r="F196" s="81"/>
      <c r="G196" s="90">
        <f>E196/1.11</f>
        <v>664864.86486486485</v>
      </c>
      <c r="H196" s="91">
        <f>G196*11%</f>
        <v>73135.135135135133</v>
      </c>
      <c r="I196" s="91">
        <f>G196/B195</f>
        <v>16621.62162162162</v>
      </c>
      <c r="J196" s="104">
        <f>H196/B195</f>
        <v>1828.3783783783783</v>
      </c>
    </row>
    <row r="197" spans="1:10" ht="12.75" customHeight="1" x14ac:dyDescent="0.25">
      <c r="A197" s="101"/>
      <c r="D197" s="81" t="s">
        <v>23</v>
      </c>
      <c r="E197" s="81">
        <f>E195-E196</f>
        <v>5166000</v>
      </c>
      <c r="F197" s="81"/>
      <c r="G197" s="82">
        <f>G195-G196</f>
        <v>4654054.0540540535</v>
      </c>
      <c r="H197" s="82">
        <f>H195-H196</f>
        <v>511945.94594594592</v>
      </c>
      <c r="I197" s="82">
        <f>I195-I196</f>
        <v>116351.35135135133</v>
      </c>
      <c r="J197" s="105">
        <f>J195-J196</f>
        <v>12798.648648648648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5165999.9999999991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4654054.0540540535</v>
      </c>
      <c r="H200" s="108">
        <f>H197</f>
        <v>511945.94594594592</v>
      </c>
      <c r="I200" s="107"/>
      <c r="J200" s="109">
        <f>H198</f>
        <v>5165999.9999999991</v>
      </c>
    </row>
    <row r="202" spans="1:10" ht="12.75" customHeight="1" x14ac:dyDescent="0.25">
      <c r="A202" s="94" t="s">
        <v>1</v>
      </c>
      <c r="B202" s="95">
        <f>Invoice!E1256</f>
        <v>23070012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720</v>
      </c>
      <c r="C204" s="88" t="str">
        <f>Invoice!E1264</f>
        <v>CRAYON / OIL PASTEL JOYKO OP-12S PP CASE SEA WORLD</v>
      </c>
      <c r="D204" s="89">
        <f>Invoice!H1264</f>
        <v>11900</v>
      </c>
      <c r="E204" s="81">
        <f>D204*B204</f>
        <v>8568000</v>
      </c>
      <c r="F204" s="81"/>
      <c r="G204" s="82">
        <f>E204/1.11</f>
        <v>7718918.9189189179</v>
      </c>
      <c r="H204" s="83">
        <f>G204*11%</f>
        <v>849081.08108108095</v>
      </c>
      <c r="I204" s="83">
        <f>G204/B204</f>
        <v>10720.720720720719</v>
      </c>
      <c r="J204" s="103">
        <f>H204/B204</f>
        <v>1179.2792792792791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1071000</v>
      </c>
      <c r="F205" s="81"/>
      <c r="G205" s="90">
        <f>E205/1.11</f>
        <v>964864.86486486474</v>
      </c>
      <c r="H205" s="91">
        <f>G205*11%</f>
        <v>106135.13513513512</v>
      </c>
      <c r="I205" s="91">
        <f>G205/B204</f>
        <v>1340.0900900900899</v>
      </c>
      <c r="J205" s="104">
        <f>H205/B204</f>
        <v>147.40990990990989</v>
      </c>
    </row>
    <row r="206" spans="1:10" ht="12.75" customHeight="1" x14ac:dyDescent="0.25">
      <c r="A206" s="101"/>
      <c r="D206" s="81" t="s">
        <v>23</v>
      </c>
      <c r="E206" s="81">
        <f>E204-E205</f>
        <v>7497000</v>
      </c>
      <c r="F206" s="81"/>
      <c r="G206" s="82">
        <f>G204-G205</f>
        <v>6754054.0540540535</v>
      </c>
      <c r="H206" s="82">
        <f>H204-H205</f>
        <v>742945.9459459458</v>
      </c>
      <c r="I206" s="82">
        <f>I204-I205</f>
        <v>9380.6306306306287</v>
      </c>
      <c r="J206" s="105">
        <f>J204-J205</f>
        <v>1031.8693693693692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7496999.9999999991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144</v>
      </c>
      <c r="C210" s="88" t="str">
        <f>Invoice!E1265</f>
        <v>CRAYON / OIL PASTEL JOYKO OP-18S PP CASE SEA WORLD</v>
      </c>
      <c r="D210" s="89">
        <f>Invoice!H1265</f>
        <v>23000</v>
      </c>
      <c r="E210" s="81">
        <f t="shared" ref="E210:E234" si="35">D210*B210</f>
        <v>3312000</v>
      </c>
      <c r="F210" s="81"/>
      <c r="G210" s="82">
        <f t="shared" ref="G210:G234" si="36">E210/1.11</f>
        <v>2983783.7837837837</v>
      </c>
      <c r="H210" s="83">
        <f t="shared" ref="H210:H234" si="37">G210*11%</f>
        <v>328216.21621621621</v>
      </c>
      <c r="I210" s="83">
        <f t="shared" ref="I210:I234" si="38">G210/B210</f>
        <v>20720.720720720721</v>
      </c>
      <c r="J210" s="103">
        <f t="shared" ref="J210:J234" si="39">H210/B210</f>
        <v>2279.2792792792793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414000</v>
      </c>
      <c r="F211" s="81"/>
      <c r="G211" s="90">
        <f>E211/1.11</f>
        <v>372972.97297297296</v>
      </c>
      <c r="H211" s="91">
        <f>G211*11%</f>
        <v>41027.027027027027</v>
      </c>
      <c r="I211" s="91">
        <f>G211/B210</f>
        <v>2590.0900900900901</v>
      </c>
      <c r="J211" s="104">
        <f>H211/B210</f>
        <v>284.90990990990991</v>
      </c>
    </row>
    <row r="212" spans="1:10" ht="12.75" customHeight="1" x14ac:dyDescent="0.25">
      <c r="A212" s="101"/>
      <c r="D212" s="81" t="s">
        <v>23</v>
      </c>
      <c r="E212" s="81">
        <f>E210-E211</f>
        <v>2898000</v>
      </c>
      <c r="F212" s="81"/>
      <c r="G212" s="82">
        <f>G210-G211</f>
        <v>2610810.8108108109</v>
      </c>
      <c r="H212" s="82">
        <f>H210-H211</f>
        <v>287189.18918918917</v>
      </c>
      <c r="I212" s="82">
        <f>I210-I211</f>
        <v>18130.630630630632</v>
      </c>
      <c r="J212" s="105">
        <f>J210-J211</f>
        <v>1994.3693693693695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2898000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96</v>
      </c>
      <c r="C216" s="88" t="str">
        <f>Invoice!E1266</f>
        <v>CRAYON / OIL PASTEL JOYKO OP-24S PP CASE SEA WORLD</v>
      </c>
      <c r="D216" s="89">
        <f>Invoice!H1266</f>
        <v>29600</v>
      </c>
      <c r="E216" s="81">
        <f t="shared" si="35"/>
        <v>2841600</v>
      </c>
      <c r="F216" s="81"/>
      <c r="G216" s="82">
        <f t="shared" si="36"/>
        <v>2560000</v>
      </c>
      <c r="H216" s="83">
        <f t="shared" si="37"/>
        <v>281600</v>
      </c>
      <c r="I216" s="83">
        <f t="shared" si="38"/>
        <v>26666.666666666668</v>
      </c>
      <c r="J216" s="103">
        <f t="shared" si="39"/>
        <v>2933.3333333333335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355200</v>
      </c>
      <c r="F217" s="81"/>
      <c r="G217" s="90">
        <f>E217/1.11</f>
        <v>320000</v>
      </c>
      <c r="H217" s="91">
        <f>G217*11%</f>
        <v>35200</v>
      </c>
      <c r="I217" s="91">
        <f>G217/B216</f>
        <v>3333.3333333333335</v>
      </c>
      <c r="J217" s="104">
        <f>H217/B216</f>
        <v>366.66666666666669</v>
      </c>
    </row>
    <row r="218" spans="1:10" ht="12.75" customHeight="1" x14ac:dyDescent="0.25">
      <c r="A218" s="101"/>
      <c r="D218" s="81" t="s">
        <v>23</v>
      </c>
      <c r="E218" s="81">
        <f>E216-E217</f>
        <v>2486400</v>
      </c>
      <c r="F218" s="81"/>
      <c r="G218" s="82">
        <f>G216-G217</f>
        <v>2240000</v>
      </c>
      <c r="H218" s="82">
        <f>H216-H217</f>
        <v>246400</v>
      </c>
      <c r="I218" s="82">
        <f>I216-I217</f>
        <v>23333.333333333336</v>
      </c>
      <c r="J218" s="105">
        <f>J216-J217</f>
        <v>2566.666666666667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2486400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200</v>
      </c>
      <c r="C222" s="88" t="str">
        <f>Invoice!E1267</f>
        <v>STIP / PENGHAPUS JOYKO 526-B40P PUTIH</v>
      </c>
      <c r="D222" s="89">
        <f>Invoice!H1267</f>
        <v>28300</v>
      </c>
      <c r="E222" s="81">
        <f t="shared" si="35"/>
        <v>5660000</v>
      </c>
      <c r="F222" s="81"/>
      <c r="G222" s="82">
        <f t="shared" si="36"/>
        <v>5099099.0990990987</v>
      </c>
      <c r="H222" s="83">
        <f t="shared" si="37"/>
        <v>560900.90090090083</v>
      </c>
      <c r="I222" s="83">
        <f t="shared" si="38"/>
        <v>25495.495495495492</v>
      </c>
      <c r="J222" s="103">
        <f t="shared" si="39"/>
        <v>2804.504504504504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707500</v>
      </c>
      <c r="F223" s="81"/>
      <c r="G223" s="90">
        <f>E223/1.11</f>
        <v>637387.38738738734</v>
      </c>
      <c r="H223" s="91">
        <f>G223*11%</f>
        <v>70112.612612612604</v>
      </c>
      <c r="I223" s="91">
        <f>G223/B222</f>
        <v>3186.9369369369365</v>
      </c>
      <c r="J223" s="104">
        <f>H223/B222</f>
        <v>350.563063063063</v>
      </c>
    </row>
    <row r="224" spans="1:10" ht="12.75" customHeight="1" x14ac:dyDescent="0.25">
      <c r="A224" s="101"/>
      <c r="D224" s="81" t="s">
        <v>23</v>
      </c>
      <c r="E224" s="81">
        <f>E222-E223</f>
        <v>4952500</v>
      </c>
      <c r="F224" s="81"/>
      <c r="G224" s="82">
        <f>G222-G223</f>
        <v>4461711.7117117113</v>
      </c>
      <c r="H224" s="82">
        <f>H222-H223</f>
        <v>490788.28828828823</v>
      </c>
      <c r="I224" s="82">
        <f>I222-I223</f>
        <v>22308.558558558554</v>
      </c>
      <c r="J224" s="105">
        <f>J222-J223</f>
        <v>2453.9414414414409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4952499.9999999991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100</v>
      </c>
      <c r="C228" s="88" t="str">
        <f>Invoice!E1268</f>
        <v>STIP / PENGHAPUS JOYKO 526-B40BL HITAM</v>
      </c>
      <c r="D228" s="89">
        <f>Invoice!H1268</f>
        <v>28300</v>
      </c>
      <c r="E228" s="81">
        <f t="shared" si="35"/>
        <v>2830000</v>
      </c>
      <c r="F228" s="81"/>
      <c r="G228" s="82">
        <f t="shared" si="36"/>
        <v>2549549.5495495494</v>
      </c>
      <c r="H228" s="83">
        <f t="shared" si="37"/>
        <v>280450.45045045041</v>
      </c>
      <c r="I228" s="83">
        <f t="shared" si="38"/>
        <v>25495.495495495492</v>
      </c>
      <c r="J228" s="103">
        <f t="shared" si="39"/>
        <v>2804.504504504504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353750</v>
      </c>
      <c r="F229" s="81"/>
      <c r="G229" s="90">
        <f>E229/1.11</f>
        <v>318693.69369369367</v>
      </c>
      <c r="H229" s="91">
        <f>G229*11%</f>
        <v>35056.306306306302</v>
      </c>
      <c r="I229" s="91">
        <f>G229/B228</f>
        <v>3186.9369369369365</v>
      </c>
      <c r="J229" s="104">
        <f>H229/B228</f>
        <v>350.563063063063</v>
      </c>
    </row>
    <row r="230" spans="1:10" ht="12.75" customHeight="1" x14ac:dyDescent="0.25">
      <c r="A230" s="101"/>
      <c r="D230" s="81" t="s">
        <v>23</v>
      </c>
      <c r="E230" s="81">
        <f>E228-E229</f>
        <v>2476250</v>
      </c>
      <c r="F230" s="81"/>
      <c r="G230" s="82">
        <f>G228-G229</f>
        <v>2230855.8558558556</v>
      </c>
      <c r="H230" s="82">
        <f>H228-H229</f>
        <v>245394.14414414411</v>
      </c>
      <c r="I230" s="82">
        <f>I228-I229</f>
        <v>22308.558558558554</v>
      </c>
      <c r="J230" s="105">
        <f>J228-J229</f>
        <v>2453.9414414414409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2476249.9999999995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50</v>
      </c>
      <c r="C234" s="88" t="str">
        <f>Invoice!E1269</f>
        <v>LABEL HARGA JOYKO LB-P2LN (2 LINE PUTIH)</v>
      </c>
      <c r="D234" s="89">
        <f>Invoice!H1269</f>
        <v>30500</v>
      </c>
      <c r="E234" s="81">
        <f t="shared" si="35"/>
        <v>1525000</v>
      </c>
      <c r="F234" s="81"/>
      <c r="G234" s="82">
        <f t="shared" si="36"/>
        <v>1373873.8738738738</v>
      </c>
      <c r="H234" s="83">
        <f t="shared" si="37"/>
        <v>151126.12612612612</v>
      </c>
      <c r="I234" s="83">
        <f t="shared" si="38"/>
        <v>27477.477477477478</v>
      </c>
      <c r="J234" s="103">
        <f t="shared" si="39"/>
        <v>3022.5225225225226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190625</v>
      </c>
      <c r="F235" s="81"/>
      <c r="G235" s="90">
        <f>E235/1.11</f>
        <v>171734.23423423423</v>
      </c>
      <c r="H235" s="91">
        <f>G235*11%</f>
        <v>18890.765765765766</v>
      </c>
      <c r="I235" s="91">
        <f>G235/B234</f>
        <v>3434.6846846846847</v>
      </c>
      <c r="J235" s="104">
        <f>H235/B234</f>
        <v>377.81531531531533</v>
      </c>
    </row>
    <row r="236" spans="1:10" ht="12.75" customHeight="1" x14ac:dyDescent="0.25">
      <c r="A236" s="101"/>
      <c r="D236" s="81" t="s">
        <v>23</v>
      </c>
      <c r="E236" s="81">
        <f>E234-E235</f>
        <v>1334375</v>
      </c>
      <c r="F236" s="81"/>
      <c r="G236" s="82">
        <f>G234-G235</f>
        <v>1202139.6396396395</v>
      </c>
      <c r="H236" s="82">
        <f>H234-H235</f>
        <v>132235.36036036036</v>
      </c>
      <c r="I236" s="82">
        <f>I234-I235</f>
        <v>24042.792792792792</v>
      </c>
      <c r="J236" s="105">
        <f>J234-J235</f>
        <v>2644.7072072072074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1334375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6"/>
      <c r="B239" s="107"/>
      <c r="C239" s="107"/>
      <c r="D239" s="107"/>
      <c r="E239" s="107"/>
      <c r="F239" s="107"/>
      <c r="G239" s="108">
        <f>G206+G212+G218+G224+G230+G236</f>
        <v>19499572.07207207</v>
      </c>
      <c r="H239" s="108">
        <f>H206+H212+H218+H224+H230+H236</f>
        <v>2144952.9279279276</v>
      </c>
      <c r="I239" s="107"/>
      <c r="J239" s="109">
        <f>H207+H213+H219+H225+H231+H237</f>
        <v>21644525</v>
      </c>
    </row>
    <row r="241" spans="1:10" ht="12.75" customHeight="1" x14ac:dyDescent="0.25">
      <c r="A241" s="94" t="s">
        <v>1</v>
      </c>
      <c r="B241" s="95">
        <f>Invoice!E1370</f>
        <v>23070013</v>
      </c>
      <c r="C241" s="96"/>
      <c r="D241" s="97"/>
      <c r="E241" s="97"/>
      <c r="F241" s="97"/>
      <c r="G241" s="98"/>
      <c r="H241" s="99"/>
      <c r="I241" s="99"/>
      <c r="J241" s="100"/>
    </row>
    <row r="242" spans="1:10" ht="12.75" customHeight="1" x14ac:dyDescent="0.25">
      <c r="A242" s="101">
        <v>1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Invoice!B1378</f>
        <v>96</v>
      </c>
      <c r="C243" s="88" t="str">
        <f>Invoice!E1378</f>
        <v>HANDY TAPE DISPENSER KENKO TDB-2</v>
      </c>
      <c r="D243" s="89">
        <f>Invoice!H1378</f>
        <v>22000</v>
      </c>
      <c r="E243" s="81">
        <f>D243*B243</f>
        <v>2112000</v>
      </c>
      <c r="F243" s="81"/>
      <c r="G243" s="82">
        <f>E243/1.11</f>
        <v>1902702.7027027025</v>
      </c>
      <c r="H243" s="83">
        <f>G243*11%</f>
        <v>209297.29729729728</v>
      </c>
      <c r="I243" s="83">
        <f>G243/B243</f>
        <v>19819.819819819819</v>
      </c>
      <c r="J243" s="103">
        <f>H243/B243</f>
        <v>2180.1801801801798</v>
      </c>
    </row>
    <row r="244" spans="1:10" ht="12.75" customHeight="1" x14ac:dyDescent="0.25">
      <c r="A244" s="101"/>
      <c r="D244" s="81"/>
      <c r="E244" s="81">
        <f>(E243*Invoice!I1378)+((E243-(E243*Invoice!I1378))*Invoice!J1378)</f>
        <v>295680</v>
      </c>
      <c r="F244" s="81"/>
      <c r="G244" s="90">
        <f>E244/1.11</f>
        <v>266378.37837837834</v>
      </c>
      <c r="H244" s="91">
        <f>G244*11%</f>
        <v>29301.621621621616</v>
      </c>
      <c r="I244" s="91">
        <f>G244/B243</f>
        <v>2774.7747747747744</v>
      </c>
      <c r="J244" s="104">
        <f>H244/B243</f>
        <v>305.22522522522519</v>
      </c>
    </row>
    <row r="245" spans="1:10" ht="12.75" customHeight="1" x14ac:dyDescent="0.25">
      <c r="A245" s="101"/>
      <c r="D245" s="81" t="s">
        <v>23</v>
      </c>
      <c r="E245" s="81">
        <f>E243-E244</f>
        <v>1816320</v>
      </c>
      <c r="F245" s="81"/>
      <c r="G245" s="82">
        <f>G243-G244</f>
        <v>1636324.3243243243</v>
      </c>
      <c r="H245" s="82">
        <f>H243-H244</f>
        <v>179995.67567567565</v>
      </c>
      <c r="I245" s="82">
        <f>I243-I244</f>
        <v>17045.045045045044</v>
      </c>
      <c r="J245" s="105">
        <f>J243-J244</f>
        <v>1874.9549549549547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1816320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6"/>
      <c r="B248" s="107"/>
      <c r="C248" s="107"/>
      <c r="D248" s="107"/>
      <c r="E248" s="107"/>
      <c r="F248" s="107"/>
      <c r="G248" s="108">
        <f>G245</f>
        <v>1636324.3243243243</v>
      </c>
      <c r="H248" s="108">
        <f>H245</f>
        <v>179995.67567567565</v>
      </c>
      <c r="I248" s="107"/>
      <c r="J248" s="109">
        <f>H246</f>
        <v>1816320</v>
      </c>
    </row>
    <row r="250" spans="1:10" ht="12.75" customHeight="1" x14ac:dyDescent="0.25">
      <c r="A250" s="94" t="s">
        <v>1</v>
      </c>
      <c r="B250" s="95">
        <f>Invoice!E1484</f>
        <v>23070014</v>
      </c>
      <c r="C250" s="96"/>
      <c r="D250" s="97"/>
      <c r="E250" s="97"/>
      <c r="F250" s="97"/>
      <c r="G250" s="98"/>
      <c r="H250" s="99"/>
      <c r="I250" s="99"/>
      <c r="J250" s="100"/>
    </row>
    <row r="251" spans="1:10" ht="12.75" customHeight="1" x14ac:dyDescent="0.25">
      <c r="A251" s="101">
        <v>1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Invoice!B1492</f>
        <v>20</v>
      </c>
      <c r="C252" s="88" t="str">
        <f>Invoice!E1492</f>
        <v>STAPLER KENKO HD-10D</v>
      </c>
      <c r="D252" s="89">
        <f>Invoice!H1492</f>
        <v>117600</v>
      </c>
      <c r="E252" s="81">
        <f>D252*B252</f>
        <v>2352000</v>
      </c>
      <c r="F252" s="81"/>
      <c r="G252" s="82">
        <f>E252/1.11</f>
        <v>2118918.9189189188</v>
      </c>
      <c r="H252" s="83">
        <f>G252*11%</f>
        <v>233081.08108108107</v>
      </c>
      <c r="I252" s="83">
        <f>G252/B252</f>
        <v>105945.94594594595</v>
      </c>
      <c r="J252" s="103">
        <f>H252/B252</f>
        <v>11654.054054054053</v>
      </c>
    </row>
    <row r="253" spans="1:10" ht="12.75" customHeight="1" x14ac:dyDescent="0.25">
      <c r="A253" s="101"/>
      <c r="D253" s="81"/>
      <c r="E253" s="81">
        <f>(E252*Invoice!I1492)+((E252-(E252*Invoice!I1492))*Invoice!J1492)</f>
        <v>305760</v>
      </c>
      <c r="F253" s="81"/>
      <c r="G253" s="90">
        <f>E253/1.11</f>
        <v>275459.45945945941</v>
      </c>
      <c r="H253" s="91">
        <f>G253*11%</f>
        <v>30300.540540540536</v>
      </c>
      <c r="I253" s="91">
        <f>G253/B252</f>
        <v>13772.97297297297</v>
      </c>
      <c r="J253" s="104">
        <f>H253/B252</f>
        <v>1515.0270270270269</v>
      </c>
    </row>
    <row r="254" spans="1:10" ht="12.75" customHeight="1" x14ac:dyDescent="0.25">
      <c r="A254" s="101"/>
      <c r="D254" s="81" t="s">
        <v>23</v>
      </c>
      <c r="E254" s="81">
        <f>E252-E253</f>
        <v>2046240</v>
      </c>
      <c r="F254" s="81"/>
      <c r="G254" s="82">
        <f>G252-G253</f>
        <v>1843459.4594594594</v>
      </c>
      <c r="H254" s="82">
        <f>H252-H253</f>
        <v>202780.54054054053</v>
      </c>
      <c r="I254" s="82">
        <f>I252-I253</f>
        <v>92172.972972972973</v>
      </c>
      <c r="J254" s="105">
        <f>J252-J253</f>
        <v>10139.027027027027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2046240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2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Invoice!B1493</f>
        <v>4</v>
      </c>
      <c r="C258" s="88" t="str">
        <f>Invoice!E1493</f>
        <v>STAPLER KENKO HD-50</v>
      </c>
      <c r="D258" s="89">
        <f>Invoice!H1493</f>
        <v>228000</v>
      </c>
      <c r="E258" s="81">
        <f t="shared" ref="E258" si="40">D258*B258</f>
        <v>912000</v>
      </c>
      <c r="F258" s="81"/>
      <c r="G258" s="82">
        <f t="shared" ref="G258" si="41">E258/1.11</f>
        <v>821621.62162162154</v>
      </c>
      <c r="H258" s="83">
        <f t="shared" ref="H258" si="42">G258*11%</f>
        <v>90378.378378378373</v>
      </c>
      <c r="I258" s="83">
        <f t="shared" ref="I258" si="43">G258/B258</f>
        <v>205405.40540540538</v>
      </c>
      <c r="J258" s="103">
        <f t="shared" ref="J258" si="44">H258/B258</f>
        <v>22594.594594594593</v>
      </c>
    </row>
    <row r="259" spans="1:10" ht="12.75" customHeight="1" x14ac:dyDescent="0.25">
      <c r="A259" s="101"/>
      <c r="D259" s="81"/>
      <c r="E259" s="81">
        <f>(E258*Invoice!I1493)+((E258-(E258*Invoice!I1493))*Invoice!J1493)</f>
        <v>114000</v>
      </c>
      <c r="F259" s="81"/>
      <c r="G259" s="90">
        <f>E259/1.11</f>
        <v>102702.70270270269</v>
      </c>
      <c r="H259" s="91">
        <f>G259*11%</f>
        <v>11297.297297297297</v>
      </c>
      <c r="I259" s="91">
        <f>G259/B258</f>
        <v>25675.675675675673</v>
      </c>
      <c r="J259" s="104">
        <f>H259/B258</f>
        <v>2824.3243243243242</v>
      </c>
    </row>
    <row r="260" spans="1:10" ht="12.75" customHeight="1" x14ac:dyDescent="0.25">
      <c r="A260" s="101"/>
      <c r="D260" s="81" t="s">
        <v>23</v>
      </c>
      <c r="E260" s="81">
        <f>E258-E259</f>
        <v>798000</v>
      </c>
      <c r="F260" s="81"/>
      <c r="G260" s="82">
        <f>G258-G259</f>
        <v>718918.91891891882</v>
      </c>
      <c r="H260" s="82">
        <f>H258-H259</f>
        <v>79081.08108108108</v>
      </c>
      <c r="I260" s="82">
        <f>I258-I259</f>
        <v>179729.7297297297</v>
      </c>
      <c r="J260" s="105">
        <f>J258-J259</f>
        <v>19770.27027027027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797999.99999999988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G254+G260</f>
        <v>2562378.3783783782</v>
      </c>
      <c r="H263" s="108">
        <f>H254+H260</f>
        <v>281861.6216216216</v>
      </c>
      <c r="I263" s="107"/>
      <c r="J263" s="109">
        <f>H255+H261</f>
        <v>2844240</v>
      </c>
    </row>
    <row r="265" spans="1:10" ht="12.75" customHeight="1" x14ac:dyDescent="0.25">
      <c r="A265" s="94" t="s">
        <v>1</v>
      </c>
      <c r="B265" s="95">
        <f>Invoice!E1598</f>
        <v>23070015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Invoice!B1606</f>
        <v>60</v>
      </c>
      <c r="C267" s="88" t="str">
        <f>Invoice!E1606</f>
        <v>ISI CUTTER 18 MM KENKO L-150 (BESAR)</v>
      </c>
      <c r="D267" s="89">
        <f>Invoice!H1606</f>
        <v>64800</v>
      </c>
      <c r="E267" s="81">
        <f>D267*B267</f>
        <v>3888000</v>
      </c>
      <c r="F267" s="81"/>
      <c r="G267" s="82">
        <f>E267/1.11</f>
        <v>3502702.7027027025</v>
      </c>
      <c r="H267" s="83">
        <f>G267*11%</f>
        <v>385297.29729729728</v>
      </c>
      <c r="I267" s="83">
        <f>G267/B267</f>
        <v>58378.378378378373</v>
      </c>
      <c r="J267" s="103">
        <f>H267/B267</f>
        <v>6421.6216216216217</v>
      </c>
    </row>
    <row r="268" spans="1:10" ht="12.75" customHeight="1" x14ac:dyDescent="0.25">
      <c r="A268" s="101"/>
      <c r="D268" s="81"/>
      <c r="E268" s="81">
        <f>(E267*Invoice!I1606)+((E267-(E267*Invoice!I1606))*Invoice!J1606)</f>
        <v>524880</v>
      </c>
      <c r="F268" s="81"/>
      <c r="G268" s="90">
        <f>E268/1.11</f>
        <v>472864.86486486485</v>
      </c>
      <c r="H268" s="91">
        <f>G268*11%</f>
        <v>52015.135135135133</v>
      </c>
      <c r="I268" s="91">
        <f>G268/B267</f>
        <v>7881.0810810810808</v>
      </c>
      <c r="J268" s="104">
        <f>H268/B267</f>
        <v>866.91891891891885</v>
      </c>
    </row>
    <row r="269" spans="1:10" ht="12.75" customHeight="1" x14ac:dyDescent="0.25">
      <c r="A269" s="101"/>
      <c r="D269" s="81" t="s">
        <v>23</v>
      </c>
      <c r="E269" s="81">
        <f>E267-E268</f>
        <v>3363120</v>
      </c>
      <c r="F269" s="81"/>
      <c r="G269" s="82">
        <f>G267-G268</f>
        <v>3029837.8378378376</v>
      </c>
      <c r="H269" s="82">
        <f>H267-H268</f>
        <v>333282.16216216213</v>
      </c>
      <c r="I269" s="82">
        <f>I267-I268</f>
        <v>50497.297297297293</v>
      </c>
      <c r="J269" s="105">
        <f>J267-J268</f>
        <v>5554.7027027027025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3363120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Invoice!B1607</f>
        <v>48</v>
      </c>
      <c r="C273" s="88" t="str">
        <f>Invoice!E1607</f>
        <v>CORRECTION TAPE KENKO CT-902CL (12M x 5MM)</v>
      </c>
      <c r="D273" s="89">
        <f>Invoice!H1607</f>
        <v>60000</v>
      </c>
      <c r="E273" s="81">
        <f t="shared" ref="E273" si="45">D273*B273</f>
        <v>2880000</v>
      </c>
      <c r="F273" s="81"/>
      <c r="G273" s="82">
        <f t="shared" ref="G273" si="46">E273/1.11</f>
        <v>2594594.5945945946</v>
      </c>
      <c r="H273" s="83">
        <f t="shared" ref="H273" si="47">G273*11%</f>
        <v>285405.40540540538</v>
      </c>
      <c r="I273" s="83">
        <f t="shared" ref="I273" si="48">G273/B273</f>
        <v>54054.054054054053</v>
      </c>
      <c r="J273" s="103">
        <f t="shared" ref="J273" si="49">H273/B273</f>
        <v>5945.9459459459458</v>
      </c>
    </row>
    <row r="274" spans="1:10" ht="12.75" customHeight="1" x14ac:dyDescent="0.25">
      <c r="A274" s="101"/>
      <c r="D274" s="81"/>
      <c r="E274" s="81">
        <f>(E273*Invoice!I1607)+((E273-(E273*Invoice!I1607))*Invoice!J1607)</f>
        <v>388800</v>
      </c>
      <c r="F274" s="81"/>
      <c r="G274" s="90">
        <f>E274/1.11</f>
        <v>350270.27027027024</v>
      </c>
      <c r="H274" s="91">
        <f>G274*11%</f>
        <v>38529.729729729726</v>
      </c>
      <c r="I274" s="91">
        <f>G274/B273</f>
        <v>7297.2972972972966</v>
      </c>
      <c r="J274" s="104">
        <f>H274/B273</f>
        <v>802.7027027027026</v>
      </c>
    </row>
    <row r="275" spans="1:10" ht="12.75" customHeight="1" x14ac:dyDescent="0.25">
      <c r="A275" s="101"/>
      <c r="D275" s="81" t="s">
        <v>23</v>
      </c>
      <c r="E275" s="81">
        <f>E273-E274</f>
        <v>2491200</v>
      </c>
      <c r="F275" s="81"/>
      <c r="G275" s="82">
        <f>G273-G274</f>
        <v>2244324.3243243243</v>
      </c>
      <c r="H275" s="82">
        <f>H273-H274</f>
        <v>246875.67567567565</v>
      </c>
      <c r="I275" s="82">
        <f>I273-I274</f>
        <v>46756.75675675676</v>
      </c>
      <c r="J275" s="105">
        <f>J273-J274</f>
        <v>5143.2432432432433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2491200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6"/>
      <c r="B278" s="107"/>
      <c r="C278" s="107"/>
      <c r="D278" s="107"/>
      <c r="E278" s="107"/>
      <c r="F278" s="107"/>
      <c r="G278" s="108">
        <f>G269+G275</f>
        <v>5274162.1621621624</v>
      </c>
      <c r="H278" s="108">
        <f>H269+H275</f>
        <v>580157.83783783775</v>
      </c>
      <c r="I278" s="107"/>
      <c r="J278" s="109">
        <f>H270+H276</f>
        <v>5854320</v>
      </c>
    </row>
    <row r="280" spans="1:10" ht="12.75" customHeight="1" x14ac:dyDescent="0.25">
      <c r="A280" s="94" t="s">
        <v>1</v>
      </c>
      <c r="B280" s="95">
        <f>Invoice!E1712</f>
        <v>23070016</v>
      </c>
      <c r="C280" s="96"/>
      <c r="D280" s="97"/>
      <c r="E280" s="97"/>
      <c r="F280" s="97"/>
      <c r="G280" s="98"/>
      <c r="H280" s="99"/>
      <c r="I280" s="99"/>
      <c r="J280" s="100"/>
    </row>
    <row r="281" spans="1:10" ht="12.75" customHeight="1" x14ac:dyDescent="0.25">
      <c r="A281" s="101">
        <v>1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Invoice!B1720</f>
        <v>432</v>
      </c>
      <c r="C282" s="88" t="str">
        <f>Invoice!E1720</f>
        <v>GEL PEN KENKO KE-303 T-GEL TRIANGULAR HITAM</v>
      </c>
      <c r="D282" s="89">
        <f>Invoice!H1720</f>
        <v>21600</v>
      </c>
      <c r="E282" s="81">
        <f>D282*B282</f>
        <v>9331200</v>
      </c>
      <c r="F282" s="81"/>
      <c r="G282" s="82">
        <f>E282/1.11</f>
        <v>8406486.4864864852</v>
      </c>
      <c r="H282" s="83">
        <f>G282*11%</f>
        <v>924713.51351351338</v>
      </c>
      <c r="I282" s="83">
        <f>G282/B282</f>
        <v>19459.459459459456</v>
      </c>
      <c r="J282" s="103">
        <f>H282/B282</f>
        <v>2140.5405405405404</v>
      </c>
    </row>
    <row r="283" spans="1:10" ht="12.75" customHeight="1" x14ac:dyDescent="0.25">
      <c r="A283" s="101"/>
      <c r="D283" s="81"/>
      <c r="E283" s="81">
        <f>(E282*Invoice!I1720)+((E282-(E282*Invoice!I1720))*Invoice!J1720)</f>
        <v>1166400</v>
      </c>
      <c r="F283" s="81"/>
      <c r="G283" s="90">
        <f>E283/1.11</f>
        <v>1050810.8108108107</v>
      </c>
      <c r="H283" s="91">
        <f>G283*11%</f>
        <v>115589.18918918917</v>
      </c>
      <c r="I283" s="91">
        <f>G283/B282</f>
        <v>2432.4324324324321</v>
      </c>
      <c r="J283" s="104">
        <f>H283/B282</f>
        <v>267.56756756756755</v>
      </c>
    </row>
    <row r="284" spans="1:10" ht="12.75" customHeight="1" x14ac:dyDescent="0.25">
      <c r="A284" s="101"/>
      <c r="D284" s="81" t="s">
        <v>23</v>
      </c>
      <c r="E284" s="81">
        <f>E282-E283</f>
        <v>8164800</v>
      </c>
      <c r="F284" s="81"/>
      <c r="G284" s="82">
        <f>G282-G283</f>
        <v>7355675.6756756743</v>
      </c>
      <c r="H284" s="82">
        <f>H282-H283</f>
        <v>809124.32432432426</v>
      </c>
      <c r="I284" s="82">
        <f>I282-I283</f>
        <v>17027.027027027023</v>
      </c>
      <c r="J284" s="105">
        <f>J282-J283</f>
        <v>1872.9729729729729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8164799.9999999981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G284</f>
        <v>7355675.6756756743</v>
      </c>
      <c r="H287" s="108">
        <f>H284</f>
        <v>809124.32432432426</v>
      </c>
      <c r="I287" s="107"/>
      <c r="J287" s="109">
        <f>H285</f>
        <v>8164799.9999999981</v>
      </c>
    </row>
    <row r="289" spans="1:10" ht="12.75" customHeight="1" x14ac:dyDescent="0.25">
      <c r="A289" s="94" t="s">
        <v>1</v>
      </c>
      <c r="B289" s="95">
        <f>Invoice!E1826</f>
        <v>23070017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Invoice!B1834</f>
        <v>36</v>
      </c>
      <c r="C291" s="88" t="str">
        <f>Invoice!E1834</f>
        <v>PENSIL WARNA JOYKO CP-12PB (PANJANG)</v>
      </c>
      <c r="D291" s="89">
        <f>Invoice!H1834</f>
        <v>127200</v>
      </c>
      <c r="E291" s="81">
        <f>D291*B291</f>
        <v>4579200</v>
      </c>
      <c r="F291" s="81"/>
      <c r="G291" s="82">
        <f>E291/1.11</f>
        <v>4125405.405405405</v>
      </c>
      <c r="H291" s="83">
        <f>G291*11%</f>
        <v>453794.59459459456</v>
      </c>
      <c r="I291" s="83">
        <f>G291/B291</f>
        <v>114594.59459459459</v>
      </c>
      <c r="J291" s="103">
        <f>H291/B291</f>
        <v>12605.405405405405</v>
      </c>
    </row>
    <row r="292" spans="1:10" ht="12.75" customHeight="1" x14ac:dyDescent="0.25">
      <c r="A292" s="101"/>
      <c r="D292" s="81"/>
      <c r="E292" s="81">
        <f>(E291*Invoice!I1834)+((E291-(E291*Invoice!I1834))*Invoice!J1834)</f>
        <v>572400</v>
      </c>
      <c r="F292" s="81"/>
      <c r="G292" s="90">
        <f>E292/1.11</f>
        <v>515675.67567567562</v>
      </c>
      <c r="H292" s="91">
        <f>G292*11%</f>
        <v>56724.32432432432</v>
      </c>
      <c r="I292" s="91">
        <f>G292/B291</f>
        <v>14324.324324324323</v>
      </c>
      <c r="J292" s="104">
        <f>H292/B291</f>
        <v>1575.6756756756756</v>
      </c>
    </row>
    <row r="293" spans="1:10" ht="12.75" customHeight="1" x14ac:dyDescent="0.25">
      <c r="A293" s="101"/>
      <c r="D293" s="81" t="s">
        <v>23</v>
      </c>
      <c r="E293" s="81">
        <f>E291-E292</f>
        <v>4006800</v>
      </c>
      <c r="F293" s="81"/>
      <c r="G293" s="82">
        <f>G291-G292</f>
        <v>3609729.7297297292</v>
      </c>
      <c r="H293" s="82">
        <f>H291-H292</f>
        <v>397070.27027027024</v>
      </c>
      <c r="I293" s="82">
        <f>I291-I292</f>
        <v>100270.27027027027</v>
      </c>
      <c r="J293" s="105">
        <f>J291-J292</f>
        <v>11029.72972972973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4006799.9999999995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2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Invoice!B1835</f>
        <v>150</v>
      </c>
      <c r="C297" s="88" t="str">
        <f>Invoice!E1835</f>
        <v>STIP / PENGHAPUS JOYKO 526-B20 PUTIH</v>
      </c>
      <c r="D297" s="89">
        <f>Invoice!H1835</f>
        <v>34100</v>
      </c>
      <c r="E297" s="81">
        <f t="shared" ref="E297:E321" si="50">D297*B297</f>
        <v>5115000</v>
      </c>
      <c r="F297" s="81"/>
      <c r="G297" s="82">
        <f t="shared" ref="G297:G321" si="51">E297/1.11</f>
        <v>4608108.1081081079</v>
      </c>
      <c r="H297" s="83">
        <f t="shared" ref="H297:H321" si="52">G297*11%</f>
        <v>506891.89189189189</v>
      </c>
      <c r="I297" s="83">
        <f t="shared" ref="I297:I321" si="53">G297/B297</f>
        <v>30720.720720720721</v>
      </c>
      <c r="J297" s="103">
        <f t="shared" ref="J297:J321" si="54">H297/B297</f>
        <v>3379.2792792792793</v>
      </c>
    </row>
    <row r="298" spans="1:10" ht="12.75" customHeight="1" x14ac:dyDescent="0.25">
      <c r="A298" s="101"/>
      <c r="D298" s="81"/>
      <c r="E298" s="81">
        <f>(E297*Invoice!I1835)+((E297-(E297*Invoice!I1835))*Invoice!J1835)</f>
        <v>639375</v>
      </c>
      <c r="F298" s="81"/>
      <c r="G298" s="90">
        <f>E298/1.11</f>
        <v>576013.51351351349</v>
      </c>
      <c r="H298" s="91">
        <f>G298*11%</f>
        <v>63361.486486486487</v>
      </c>
      <c r="I298" s="91">
        <f>G298/B297</f>
        <v>3840.0900900900901</v>
      </c>
      <c r="J298" s="104">
        <f>H298/B297</f>
        <v>422.40990990990991</v>
      </c>
    </row>
    <row r="299" spans="1:10" ht="12.75" customHeight="1" x14ac:dyDescent="0.25">
      <c r="A299" s="101"/>
      <c r="D299" s="81" t="s">
        <v>23</v>
      </c>
      <c r="E299" s="81">
        <f>E297-E298</f>
        <v>4475625</v>
      </c>
      <c r="F299" s="81"/>
      <c r="G299" s="82">
        <f>G297-G298</f>
        <v>4032094.5945945946</v>
      </c>
      <c r="H299" s="82">
        <f>H297-H298</f>
        <v>443530.40540540538</v>
      </c>
      <c r="I299" s="82">
        <f>I297-I298</f>
        <v>26880.630630630632</v>
      </c>
      <c r="J299" s="105">
        <f>J297-J298</f>
        <v>2956.8693693693695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4475625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3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Invoice!B1836</f>
        <v>150</v>
      </c>
      <c r="C303" s="88" t="str">
        <f>Invoice!E1836</f>
        <v>STIP / PENGHAPUS JOYKO ER-30W PUTIH</v>
      </c>
      <c r="D303" s="89">
        <f>Invoice!H1836</f>
        <v>32000</v>
      </c>
      <c r="E303" s="81">
        <f t="shared" si="50"/>
        <v>4800000</v>
      </c>
      <c r="F303" s="81"/>
      <c r="G303" s="82">
        <f t="shared" si="51"/>
        <v>4324324.3243243238</v>
      </c>
      <c r="H303" s="83">
        <f t="shared" si="52"/>
        <v>475675.67567567562</v>
      </c>
      <c r="I303" s="83">
        <f t="shared" si="53"/>
        <v>28828.828828828824</v>
      </c>
      <c r="J303" s="103">
        <f t="shared" si="54"/>
        <v>3171.171171171171</v>
      </c>
    </row>
    <row r="304" spans="1:10" ht="12.75" customHeight="1" x14ac:dyDescent="0.25">
      <c r="A304" s="101"/>
      <c r="D304" s="81"/>
      <c r="E304" s="81">
        <f>(E303*Invoice!I1836)+((E303-(E303*Invoice!I1836))*Invoice!J1836)</f>
        <v>600000</v>
      </c>
      <c r="F304" s="81"/>
      <c r="G304" s="90">
        <f>E304/1.11</f>
        <v>540540.54054054047</v>
      </c>
      <c r="H304" s="91">
        <f>G304*11%</f>
        <v>59459.459459459453</v>
      </c>
      <c r="I304" s="91">
        <f>G304/B303</f>
        <v>3603.603603603603</v>
      </c>
      <c r="J304" s="104">
        <f>H304/B303</f>
        <v>396.39639639639637</v>
      </c>
    </row>
    <row r="305" spans="1:10" ht="12.75" customHeight="1" x14ac:dyDescent="0.25">
      <c r="A305" s="101"/>
      <c r="D305" s="81" t="s">
        <v>23</v>
      </c>
      <c r="E305" s="81">
        <f>E303-E304</f>
        <v>4200000</v>
      </c>
      <c r="F305" s="81"/>
      <c r="G305" s="82">
        <f>G303-G304</f>
        <v>3783783.7837837832</v>
      </c>
      <c r="H305" s="82">
        <f>H303-H304</f>
        <v>416216.21621621615</v>
      </c>
      <c r="I305" s="82">
        <f>I303-I304</f>
        <v>25225.225225225222</v>
      </c>
      <c r="J305" s="105">
        <f>J303-J304</f>
        <v>2774.7747747747744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4199999.9999999991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4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Invoice!B1837</f>
        <v>150</v>
      </c>
      <c r="C309" s="88" t="str">
        <f>Invoice!E1837</f>
        <v>PENSIL JOYKO 2B P-88</v>
      </c>
      <c r="D309" s="89">
        <f>Invoice!H1837</f>
        <v>104400</v>
      </c>
      <c r="E309" s="81">
        <f t="shared" si="50"/>
        <v>15660000</v>
      </c>
      <c r="F309" s="81"/>
      <c r="G309" s="82">
        <f t="shared" si="51"/>
        <v>14108108.108108107</v>
      </c>
      <c r="H309" s="83">
        <f t="shared" si="52"/>
        <v>1551891.8918918918</v>
      </c>
      <c r="I309" s="83">
        <f t="shared" si="53"/>
        <v>94054.054054054053</v>
      </c>
      <c r="J309" s="103">
        <f t="shared" si="54"/>
        <v>10345.945945945945</v>
      </c>
    </row>
    <row r="310" spans="1:10" ht="12.75" customHeight="1" x14ac:dyDescent="0.25">
      <c r="A310" s="101"/>
      <c r="D310" s="81"/>
      <c r="E310" s="81">
        <f>(E309*Invoice!I1837)+((E309-(E309*Invoice!I1837))*Invoice!J1837)</f>
        <v>1957500</v>
      </c>
      <c r="F310" s="81"/>
      <c r="G310" s="90">
        <f>E310/1.11</f>
        <v>1763513.5135135134</v>
      </c>
      <c r="H310" s="91">
        <f>G310*11%</f>
        <v>193986.48648648648</v>
      </c>
      <c r="I310" s="91">
        <f>G310/B309</f>
        <v>11756.756756756757</v>
      </c>
      <c r="J310" s="104">
        <f>H310/B309</f>
        <v>1293.2432432432431</v>
      </c>
    </row>
    <row r="311" spans="1:10" ht="12.75" customHeight="1" x14ac:dyDescent="0.25">
      <c r="A311" s="101"/>
      <c r="D311" s="81" t="s">
        <v>23</v>
      </c>
      <c r="E311" s="81">
        <f>E309-E310</f>
        <v>13702500</v>
      </c>
      <c r="F311" s="81"/>
      <c r="G311" s="82">
        <f>G309-G310</f>
        <v>12344594.594594594</v>
      </c>
      <c r="H311" s="82">
        <f>H309-H310</f>
        <v>1357905.4054054054</v>
      </c>
      <c r="I311" s="82">
        <f>I309-I310</f>
        <v>82297.297297297293</v>
      </c>
      <c r="J311" s="105">
        <f>J309-J310</f>
        <v>9052.7027027027016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13702500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5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Invoice!B1838</f>
        <v>144</v>
      </c>
      <c r="C315" s="88" t="str">
        <f>Invoice!E1838</f>
        <v>TAPE CUTTER JOYKO TD-103</v>
      </c>
      <c r="D315" s="89">
        <f>Invoice!H1838</f>
        <v>19000</v>
      </c>
      <c r="E315" s="81">
        <f t="shared" si="50"/>
        <v>2736000</v>
      </c>
      <c r="F315" s="81"/>
      <c r="G315" s="82">
        <f t="shared" si="51"/>
        <v>2464864.8648648649</v>
      </c>
      <c r="H315" s="83">
        <f t="shared" si="52"/>
        <v>271135.13513513515</v>
      </c>
      <c r="I315" s="83">
        <f t="shared" si="53"/>
        <v>17117.117117117115</v>
      </c>
      <c r="J315" s="103">
        <f t="shared" si="54"/>
        <v>1882.882882882883</v>
      </c>
    </row>
    <row r="316" spans="1:10" ht="12.75" customHeight="1" x14ac:dyDescent="0.25">
      <c r="A316" s="101"/>
      <c r="D316" s="81"/>
      <c r="E316" s="81">
        <f>(E315*Invoice!I1838)+((E315-(E315*Invoice!I1838))*Invoice!J1838)</f>
        <v>342000</v>
      </c>
      <c r="F316" s="81"/>
      <c r="G316" s="90">
        <f>E316/1.11</f>
        <v>308108.10810810811</v>
      </c>
      <c r="H316" s="91">
        <f>G316*11%</f>
        <v>33891.891891891893</v>
      </c>
      <c r="I316" s="91">
        <f>G316/B315</f>
        <v>2139.6396396396394</v>
      </c>
      <c r="J316" s="104">
        <f>H316/B315</f>
        <v>235.36036036036037</v>
      </c>
    </row>
    <row r="317" spans="1:10" ht="12.75" customHeight="1" x14ac:dyDescent="0.25">
      <c r="A317" s="101"/>
      <c r="D317" s="81" t="s">
        <v>23</v>
      </c>
      <c r="E317" s="81">
        <f>E315-E316</f>
        <v>2394000</v>
      </c>
      <c r="F317" s="81"/>
      <c r="G317" s="82">
        <f>G315-G316</f>
        <v>2156756.7567567569</v>
      </c>
      <c r="H317" s="82">
        <f>H315-H316</f>
        <v>237243.24324324325</v>
      </c>
      <c r="I317" s="82">
        <f>I315-I316</f>
        <v>14977.477477477476</v>
      </c>
      <c r="J317" s="105">
        <f>J315-J316</f>
        <v>1647.5225225225226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2394000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6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Invoice!B1839</f>
        <v>1000</v>
      </c>
      <c r="C321" s="88" t="str">
        <f>Invoice!E1839</f>
        <v>ISI STAPLER (STAPLES) GREATWALL GW-NO. 10 (KECIL)</v>
      </c>
      <c r="D321" s="89">
        <f>Invoice!H1839</f>
        <v>13250</v>
      </c>
      <c r="E321" s="81">
        <f t="shared" si="50"/>
        <v>13250000</v>
      </c>
      <c r="F321" s="81"/>
      <c r="G321" s="82">
        <f t="shared" si="51"/>
        <v>11936936.936936935</v>
      </c>
      <c r="H321" s="83">
        <f t="shared" si="52"/>
        <v>1313063.063063063</v>
      </c>
      <c r="I321" s="83">
        <f t="shared" si="53"/>
        <v>11936.936936936936</v>
      </c>
      <c r="J321" s="103">
        <f t="shared" si="54"/>
        <v>1313.0630630630631</v>
      </c>
    </row>
    <row r="322" spans="1:10" ht="12.75" customHeight="1" x14ac:dyDescent="0.25">
      <c r="A322" s="101"/>
      <c r="D322" s="81"/>
      <c r="E322" s="81">
        <f>(E321*Invoice!I1839)+((E321-(E321*Invoice!I1839))*Invoice!J1839)</f>
        <v>0</v>
      </c>
      <c r="F322" s="81"/>
      <c r="G322" s="90">
        <f>E322/1.11</f>
        <v>0</v>
      </c>
      <c r="H322" s="91">
        <f>G322*11%</f>
        <v>0</v>
      </c>
      <c r="I322" s="91">
        <f>G322/B321</f>
        <v>0</v>
      </c>
      <c r="J322" s="104">
        <f>H322/B321</f>
        <v>0</v>
      </c>
    </row>
    <row r="323" spans="1:10" ht="12.75" customHeight="1" x14ac:dyDescent="0.25">
      <c r="A323" s="101"/>
      <c r="D323" s="81" t="s">
        <v>23</v>
      </c>
      <c r="E323" s="81">
        <f>E321-E322</f>
        <v>13250000</v>
      </c>
      <c r="F323" s="81"/>
      <c r="G323" s="82">
        <f>G321-G322</f>
        <v>11936936.936936935</v>
      </c>
      <c r="H323" s="82">
        <f>H321-H322</f>
        <v>1313063.063063063</v>
      </c>
      <c r="I323" s="82">
        <f>I321-I322</f>
        <v>11936.936936936936</v>
      </c>
      <c r="J323" s="105">
        <f>J321-J322</f>
        <v>1313.0630630630631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13249999.999999998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G293+G299+G305+G311+G317+G323</f>
        <v>37863896.396396391</v>
      </c>
      <c r="H326" s="108">
        <f>H293+H299+H305+H311+H317+H323</f>
        <v>4165028.6036036033</v>
      </c>
      <c r="I326" s="107"/>
      <c r="J326" s="109">
        <f>H294+H300+H306+H312+H318+H324</f>
        <v>42028925</v>
      </c>
    </row>
    <row r="328" spans="1:10" ht="12.75" customHeight="1" x14ac:dyDescent="0.25">
      <c r="A328" s="94" t="s">
        <v>1</v>
      </c>
      <c r="B328" s="95">
        <f>Invoice!E1940</f>
        <v>23070018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Invoice!B1948</f>
        <v>72</v>
      </c>
      <c r="C330" s="88" t="str">
        <f>Invoice!E1948</f>
        <v>CORRECTION FLUID KENKO KE-107M</v>
      </c>
      <c r="D330" s="89">
        <f>Invoice!H1948</f>
        <v>55800</v>
      </c>
      <c r="E330" s="81">
        <f>D330*B330</f>
        <v>4017600</v>
      </c>
      <c r="F330" s="81"/>
      <c r="G330" s="82">
        <f>E330/1.11</f>
        <v>3619459.4594594589</v>
      </c>
      <c r="H330" s="83">
        <f>G330*11%</f>
        <v>398140.54054054047</v>
      </c>
      <c r="I330" s="83">
        <f>G330/B330</f>
        <v>50270.270270270266</v>
      </c>
      <c r="J330" s="103">
        <f>H330/B330</f>
        <v>5529.7297297297291</v>
      </c>
    </row>
    <row r="331" spans="1:10" ht="12.75" customHeight="1" x14ac:dyDescent="0.25">
      <c r="A331" s="101"/>
      <c r="D331" s="81"/>
      <c r="E331" s="81">
        <f>(E330*Invoice!I1948)+((E330-(E330*Invoice!I1948))*Invoice!J1948)</f>
        <v>542376</v>
      </c>
      <c r="F331" s="81"/>
      <c r="G331" s="90">
        <f>E331/1.11</f>
        <v>488627.02702702698</v>
      </c>
      <c r="H331" s="91">
        <f>G331*11%</f>
        <v>53748.972972972966</v>
      </c>
      <c r="I331" s="91">
        <f>G331/B330</f>
        <v>6786.4864864864858</v>
      </c>
      <c r="J331" s="104">
        <f>H331/B330</f>
        <v>746.51351351351343</v>
      </c>
    </row>
    <row r="332" spans="1:10" ht="12.75" customHeight="1" x14ac:dyDescent="0.25">
      <c r="A332" s="101"/>
      <c r="D332" s="81" t="s">
        <v>23</v>
      </c>
      <c r="E332" s="81">
        <f>E330-E331</f>
        <v>3475224</v>
      </c>
      <c r="F332" s="81"/>
      <c r="G332" s="82">
        <f>G330-G331</f>
        <v>3130832.4324324317</v>
      </c>
      <c r="H332" s="82">
        <f>H330-H331</f>
        <v>344391.56756756752</v>
      </c>
      <c r="I332" s="82">
        <f>I330-I331</f>
        <v>43483.78378378378</v>
      </c>
      <c r="J332" s="105">
        <f>J330-J331</f>
        <v>4783.2162162162158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3475223.9999999991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Invoice!B1949</f>
        <v>120</v>
      </c>
      <c r="C336" s="88" t="str">
        <f>Invoice!E1949</f>
        <v>ISI CUTTER 18 MM KENKO L-150 (BESAR)</v>
      </c>
      <c r="D336" s="89">
        <f>Invoice!H1949</f>
        <v>64800</v>
      </c>
      <c r="E336" s="81">
        <f t="shared" ref="E336:E348" si="55">D336*B336</f>
        <v>7776000</v>
      </c>
      <c r="F336" s="81"/>
      <c r="G336" s="82">
        <f t="shared" ref="G336:G348" si="56">E336/1.11</f>
        <v>7005405.405405405</v>
      </c>
      <c r="H336" s="83">
        <f t="shared" ref="H336:H348" si="57">G336*11%</f>
        <v>770594.59459459456</v>
      </c>
      <c r="I336" s="83">
        <f t="shared" ref="I336:I348" si="58">G336/B336</f>
        <v>58378.378378378373</v>
      </c>
      <c r="J336" s="103">
        <f t="shared" ref="J336:J348" si="59">H336/B336</f>
        <v>6421.6216216216217</v>
      </c>
    </row>
    <row r="337" spans="1:10" ht="12.75" customHeight="1" x14ac:dyDescent="0.25">
      <c r="A337" s="101"/>
      <c r="D337" s="81"/>
      <c r="E337" s="81">
        <f>(E336*Invoice!I1949)+((E336-(E336*Invoice!I1949))*Invoice!J1949)</f>
        <v>1049760</v>
      </c>
      <c r="F337" s="81"/>
      <c r="G337" s="90">
        <f>E337/1.11</f>
        <v>945729.7297297297</v>
      </c>
      <c r="H337" s="91">
        <f>G337*11%</f>
        <v>104030.27027027027</v>
      </c>
      <c r="I337" s="91">
        <f>G337/B336</f>
        <v>7881.0810810810808</v>
      </c>
      <c r="J337" s="104">
        <f>H337/B336</f>
        <v>866.91891891891885</v>
      </c>
    </row>
    <row r="338" spans="1:10" ht="12.75" customHeight="1" x14ac:dyDescent="0.25">
      <c r="A338" s="101"/>
      <c r="D338" s="81" t="s">
        <v>23</v>
      </c>
      <c r="E338" s="81">
        <f>E336-E337</f>
        <v>6726240</v>
      </c>
      <c r="F338" s="81"/>
      <c r="G338" s="82">
        <f>G336-G337</f>
        <v>6059675.6756756753</v>
      </c>
      <c r="H338" s="82">
        <f>H336-H337</f>
        <v>666564.32432432426</v>
      </c>
      <c r="I338" s="82">
        <f>I336-I337</f>
        <v>50497.297297297293</v>
      </c>
      <c r="J338" s="105">
        <f>J336-J337</f>
        <v>5554.7027027027025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6726240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3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Invoice!B1950</f>
        <v>50</v>
      </c>
      <c r="C342" s="88" t="str">
        <f>Invoice!E1950</f>
        <v>STAPLER KENKO HD-10S (MINI)</v>
      </c>
      <c r="D342" s="89">
        <f>Invoice!H1950</f>
        <v>69600</v>
      </c>
      <c r="E342" s="81">
        <f t="shared" si="55"/>
        <v>3480000</v>
      </c>
      <c r="F342" s="81"/>
      <c r="G342" s="82">
        <f t="shared" si="56"/>
        <v>3135135.1351351347</v>
      </c>
      <c r="H342" s="83">
        <f t="shared" si="57"/>
        <v>344864.86486486479</v>
      </c>
      <c r="I342" s="83">
        <f t="shared" si="58"/>
        <v>62702.702702702692</v>
      </c>
      <c r="J342" s="103">
        <f t="shared" si="59"/>
        <v>6897.2972972972957</v>
      </c>
    </row>
    <row r="343" spans="1:10" ht="12.75" customHeight="1" x14ac:dyDescent="0.25">
      <c r="A343" s="101"/>
      <c r="D343" s="81"/>
      <c r="E343" s="81">
        <f>(E342*Invoice!I1950)+((E342-(E342*Invoice!I1950))*Invoice!J1950)</f>
        <v>469800.00000000006</v>
      </c>
      <c r="F343" s="81"/>
      <c r="G343" s="90">
        <f>E343/1.11</f>
        <v>423243.24324324325</v>
      </c>
      <c r="H343" s="91">
        <f>G343*11%</f>
        <v>46556.75675675676</v>
      </c>
      <c r="I343" s="91">
        <f>G343/B342</f>
        <v>8464.864864864865</v>
      </c>
      <c r="J343" s="104">
        <f>H343/B342</f>
        <v>931.13513513513522</v>
      </c>
    </row>
    <row r="344" spans="1:10" ht="12.75" customHeight="1" x14ac:dyDescent="0.25">
      <c r="A344" s="101"/>
      <c r="D344" s="81" t="s">
        <v>23</v>
      </c>
      <c r="E344" s="81">
        <f>E342-E343</f>
        <v>3010200</v>
      </c>
      <c r="F344" s="81"/>
      <c r="G344" s="82">
        <f>G342-G343</f>
        <v>2711891.8918918916</v>
      </c>
      <c r="H344" s="82">
        <f>H342-H343</f>
        <v>298308.10810810805</v>
      </c>
      <c r="I344" s="82">
        <f>I342-I343</f>
        <v>54237.837837837826</v>
      </c>
      <c r="J344" s="105">
        <f>J342-J343</f>
        <v>5966.1621621621607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3010199.9999999995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4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Invoice!B1951</f>
        <v>60</v>
      </c>
      <c r="C348" s="88" t="str">
        <f>Invoice!E1951</f>
        <v>ISI STAPLER (STAPLES) KENKO 1210 PREMIUM (23/10)</v>
      </c>
      <c r="D348" s="89">
        <f>Invoice!H1951</f>
        <v>42000</v>
      </c>
      <c r="E348" s="81">
        <f t="shared" si="55"/>
        <v>2520000</v>
      </c>
      <c r="F348" s="81"/>
      <c r="G348" s="82">
        <f t="shared" si="56"/>
        <v>2270270.2702702703</v>
      </c>
      <c r="H348" s="83">
        <f t="shared" si="57"/>
        <v>249729.72972972973</v>
      </c>
      <c r="I348" s="83">
        <f t="shared" si="58"/>
        <v>37837.83783783784</v>
      </c>
      <c r="J348" s="103">
        <f t="shared" si="59"/>
        <v>4162.1621621621625</v>
      </c>
    </row>
    <row r="349" spans="1:10" ht="12.75" customHeight="1" x14ac:dyDescent="0.25">
      <c r="A349" s="101"/>
      <c r="D349" s="81"/>
      <c r="E349" s="81">
        <f>(E348*Invoice!I1951)+((E348-(E348*Invoice!I1951))*Invoice!J1951)</f>
        <v>340200</v>
      </c>
      <c r="F349" s="81"/>
      <c r="G349" s="90">
        <f>E349/1.11</f>
        <v>306486.48648648645</v>
      </c>
      <c r="H349" s="91">
        <f>G349*11%</f>
        <v>33713.513513513513</v>
      </c>
      <c r="I349" s="91">
        <f>G349/B348</f>
        <v>5108.1081081081074</v>
      </c>
      <c r="J349" s="104">
        <f>H349/B348</f>
        <v>561.89189189189187</v>
      </c>
    </row>
    <row r="350" spans="1:10" ht="12.75" customHeight="1" x14ac:dyDescent="0.25">
      <c r="A350" s="101"/>
      <c r="D350" s="81" t="s">
        <v>23</v>
      </c>
      <c r="E350" s="81">
        <f>E348-E349</f>
        <v>2179800</v>
      </c>
      <c r="F350" s="81"/>
      <c r="G350" s="82">
        <f>G348-G349</f>
        <v>1963783.7837837839</v>
      </c>
      <c r="H350" s="82">
        <f>H348-H349</f>
        <v>216016.21621621621</v>
      </c>
      <c r="I350" s="82">
        <f>I348-I349</f>
        <v>32729.729729729734</v>
      </c>
      <c r="J350" s="105">
        <f>J348-J349</f>
        <v>3600.2702702702709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2179800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6"/>
      <c r="B353" s="107"/>
      <c r="C353" s="107"/>
      <c r="D353" s="107"/>
      <c r="E353" s="107"/>
      <c r="F353" s="107"/>
      <c r="G353" s="108">
        <f>G332+G338+G344+G350</f>
        <v>13866183.783783782</v>
      </c>
      <c r="H353" s="108">
        <f>H332+H338+H344+H350</f>
        <v>1525280.2162162163</v>
      </c>
      <c r="I353" s="107"/>
      <c r="J353" s="109">
        <f>H333+H339+H345+H351</f>
        <v>15391464</v>
      </c>
    </row>
    <row r="355" spans="1:10" ht="12.75" customHeight="1" x14ac:dyDescent="0.25">
      <c r="A355" s="94" t="s">
        <v>1</v>
      </c>
      <c r="B355" s="95">
        <f>Invoice!E2054</f>
        <v>23070019</v>
      </c>
      <c r="C355" s="96"/>
      <c r="D355" s="97"/>
      <c r="E355" s="97"/>
      <c r="F355" s="97"/>
      <c r="G355" s="98"/>
      <c r="H355" s="99"/>
      <c r="I355" s="99"/>
      <c r="J355" s="100"/>
    </row>
    <row r="356" spans="1:10" ht="12.75" customHeight="1" x14ac:dyDescent="0.25">
      <c r="A356" s="101">
        <v>1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Invoice!B2062</f>
        <v>180</v>
      </c>
      <c r="C357" s="88" t="str">
        <f>Invoice!E2062</f>
        <v>CORRECTION FLUID JOYKO CF-S209</v>
      </c>
      <c r="D357" s="89">
        <f>Invoice!H2062</f>
        <v>41400</v>
      </c>
      <c r="E357" s="81">
        <f>D357*B357</f>
        <v>7452000</v>
      </c>
      <c r="F357" s="81"/>
      <c r="G357" s="82">
        <f>E357/1.11</f>
        <v>6713513.5135135129</v>
      </c>
      <c r="H357" s="83">
        <f>G357*11%</f>
        <v>738486.48648648639</v>
      </c>
      <c r="I357" s="83">
        <f>G357/B357</f>
        <v>37297.297297297293</v>
      </c>
      <c r="J357" s="103">
        <f>H357/B357</f>
        <v>4102.7027027027025</v>
      </c>
    </row>
    <row r="358" spans="1:10" ht="12.75" customHeight="1" x14ac:dyDescent="0.25">
      <c r="A358" s="101"/>
      <c r="D358" s="81"/>
      <c r="E358" s="81">
        <f>(E357*Invoice!I2062)+((E357-(E357*Invoice!I2062))*Invoice!J2062)</f>
        <v>931500</v>
      </c>
      <c r="F358" s="81"/>
      <c r="G358" s="90">
        <f>E358/1.11</f>
        <v>839189.18918918911</v>
      </c>
      <c r="H358" s="91">
        <f>G358*11%</f>
        <v>92310.810810810799</v>
      </c>
      <c r="I358" s="91">
        <f>G358/B357</f>
        <v>4662.1621621621616</v>
      </c>
      <c r="J358" s="104">
        <f>H358/B357</f>
        <v>512.83783783783781</v>
      </c>
    </row>
    <row r="359" spans="1:10" ht="12.75" customHeight="1" x14ac:dyDescent="0.25">
      <c r="A359" s="101"/>
      <c r="D359" s="81" t="s">
        <v>23</v>
      </c>
      <c r="E359" s="81">
        <f>E357-E358</f>
        <v>6520500</v>
      </c>
      <c r="F359" s="81"/>
      <c r="G359" s="82">
        <f>G357-G358</f>
        <v>5874324.3243243238</v>
      </c>
      <c r="H359" s="82">
        <f>H357-H358</f>
        <v>646175.67567567562</v>
      </c>
      <c r="I359" s="82">
        <f>I357-I358</f>
        <v>32635.135135135133</v>
      </c>
      <c r="J359" s="105">
        <f>J357-J358</f>
        <v>3589.8648648648646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6520499.9999999991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2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Invoice!B2063</f>
        <v>180</v>
      </c>
      <c r="C363" s="88" t="str">
        <f>Invoice!E2063</f>
        <v>CORRECTION FLUID JOYKO CF-S210</v>
      </c>
      <c r="D363" s="89">
        <f>Invoice!H2063</f>
        <v>43200</v>
      </c>
      <c r="E363" s="81">
        <f t="shared" ref="E363" si="60">D363*B363</f>
        <v>7776000</v>
      </c>
      <c r="F363" s="81"/>
      <c r="G363" s="82">
        <f t="shared" ref="G363" si="61">E363/1.11</f>
        <v>7005405.405405405</v>
      </c>
      <c r="H363" s="83">
        <f t="shared" ref="H363" si="62">G363*11%</f>
        <v>770594.59459459456</v>
      </c>
      <c r="I363" s="83">
        <f t="shared" ref="I363" si="63">G363/B363</f>
        <v>38918.91891891892</v>
      </c>
      <c r="J363" s="103">
        <f t="shared" ref="J363" si="64">H363/B363</f>
        <v>4281.0810810810808</v>
      </c>
    </row>
    <row r="364" spans="1:10" ht="12.75" customHeight="1" x14ac:dyDescent="0.25">
      <c r="A364" s="101"/>
      <c r="D364" s="81"/>
      <c r="E364" s="81">
        <f>(E363*Invoice!I2063)+((E363-(E363*Invoice!I2063))*Invoice!J2063)</f>
        <v>972000</v>
      </c>
      <c r="F364" s="81"/>
      <c r="G364" s="90">
        <f>E364/1.11</f>
        <v>875675.67567567562</v>
      </c>
      <c r="H364" s="91">
        <f>G364*11%</f>
        <v>96324.32432432432</v>
      </c>
      <c r="I364" s="91">
        <f>G364/B363</f>
        <v>4864.864864864865</v>
      </c>
      <c r="J364" s="104">
        <f>H364/B363</f>
        <v>535.1351351351351</v>
      </c>
    </row>
    <row r="365" spans="1:10" ht="12.75" customHeight="1" x14ac:dyDescent="0.25">
      <c r="A365" s="101"/>
      <c r="D365" s="81" t="s">
        <v>23</v>
      </c>
      <c r="E365" s="81">
        <f>E363-E364</f>
        <v>6804000</v>
      </c>
      <c r="F365" s="81"/>
      <c r="G365" s="82">
        <f>G363-G364</f>
        <v>6129729.7297297297</v>
      </c>
      <c r="H365" s="82">
        <f>H363-H364</f>
        <v>674270.2702702703</v>
      </c>
      <c r="I365" s="82">
        <f>I363-I364</f>
        <v>34054.054054054053</v>
      </c>
      <c r="J365" s="105">
        <f>J363-J364</f>
        <v>3745.9459459459458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6804000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6"/>
      <c r="B368" s="107"/>
      <c r="C368" s="107"/>
      <c r="D368" s="107"/>
      <c r="E368" s="107"/>
      <c r="F368" s="107"/>
      <c r="G368" s="108">
        <f>G359+G365</f>
        <v>12004054.054054054</v>
      </c>
      <c r="H368" s="108">
        <f>H359+H365</f>
        <v>1320445.945945946</v>
      </c>
      <c r="I368" s="107"/>
      <c r="J368" s="109">
        <f>H360+H366</f>
        <v>13324500</v>
      </c>
    </row>
    <row r="370" spans="1:10" ht="12.75" customHeight="1" x14ac:dyDescent="0.25">
      <c r="A370" s="94" t="s">
        <v>1</v>
      </c>
      <c r="B370" s="95">
        <f>Invoice!E2168</f>
        <v>23070020</v>
      </c>
      <c r="C370" s="96"/>
      <c r="D370" s="97"/>
      <c r="E370" s="97"/>
      <c r="F370" s="97"/>
      <c r="G370" s="98"/>
      <c r="H370" s="99"/>
      <c r="I370" s="99"/>
      <c r="J370" s="100"/>
    </row>
    <row r="371" spans="1:10" ht="12.75" customHeight="1" x14ac:dyDescent="0.25">
      <c r="A371" s="101">
        <v>1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Invoice!B2176</f>
        <v>20</v>
      </c>
      <c r="C372" s="88" t="str">
        <f>Invoice!E2176</f>
        <v>BINDER CLIP KENKO NO. 155</v>
      </c>
      <c r="D372" s="89">
        <f>Invoice!H2176</f>
        <v>69000</v>
      </c>
      <c r="E372" s="81">
        <f>D372*B372</f>
        <v>1380000</v>
      </c>
      <c r="F372" s="81"/>
      <c r="G372" s="82">
        <f>E372/1.11</f>
        <v>1243243.2432432431</v>
      </c>
      <c r="H372" s="83">
        <f>G372*11%</f>
        <v>136756.75675675675</v>
      </c>
      <c r="I372" s="83">
        <f>G372/B372</f>
        <v>62162.162162162153</v>
      </c>
      <c r="J372" s="103">
        <f>H372/B372</f>
        <v>6837.8378378378375</v>
      </c>
    </row>
    <row r="373" spans="1:10" ht="12.75" customHeight="1" x14ac:dyDescent="0.25">
      <c r="A373" s="101"/>
      <c r="D373" s="81"/>
      <c r="E373" s="81">
        <f>(E372*Invoice!I2176)+((E372-(E372*Invoice!I2176))*Invoice!J2176)</f>
        <v>193200.00000000003</v>
      </c>
      <c r="F373" s="81"/>
      <c r="G373" s="90">
        <f>E373/1.11</f>
        <v>174054.05405405405</v>
      </c>
      <c r="H373" s="91">
        <f>G373*11%</f>
        <v>19145.945945945947</v>
      </c>
      <c r="I373" s="91">
        <f>G373/B372</f>
        <v>8702.7027027027034</v>
      </c>
      <c r="J373" s="104">
        <f>H373/B372</f>
        <v>957.29729729729729</v>
      </c>
    </row>
    <row r="374" spans="1:10" ht="12.75" customHeight="1" x14ac:dyDescent="0.25">
      <c r="A374" s="101"/>
      <c r="D374" s="81" t="s">
        <v>23</v>
      </c>
      <c r="E374" s="81">
        <f>E372-E373</f>
        <v>1186800</v>
      </c>
      <c r="F374" s="81"/>
      <c r="G374" s="82">
        <f>G372-G373</f>
        <v>1069189.1891891891</v>
      </c>
      <c r="H374" s="82">
        <f>H372-H373</f>
        <v>117610.8108108108</v>
      </c>
      <c r="I374" s="82">
        <f>I372-I373</f>
        <v>53459.459459459453</v>
      </c>
      <c r="J374" s="105">
        <f>J372-J373</f>
        <v>5880.54054054054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1186800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2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Invoice!B2177</f>
        <v>30</v>
      </c>
      <c r="C378" s="88" t="str">
        <f>Invoice!E2177</f>
        <v>BINDER CLIP KENKO NO. 111</v>
      </c>
      <c r="D378" s="89">
        <f>Invoice!H2177</f>
        <v>49200</v>
      </c>
      <c r="E378" s="81">
        <f t="shared" ref="E378:E384" si="65">D378*B378</f>
        <v>1476000</v>
      </c>
      <c r="F378" s="81"/>
      <c r="G378" s="82">
        <f t="shared" ref="G378:G384" si="66">E378/1.11</f>
        <v>1329729.7297297297</v>
      </c>
      <c r="H378" s="83">
        <f t="shared" ref="H378:H384" si="67">G378*11%</f>
        <v>146270.27027027027</v>
      </c>
      <c r="I378" s="83">
        <f t="shared" ref="I378:I384" si="68">G378/B378</f>
        <v>44324.324324324327</v>
      </c>
      <c r="J378" s="103">
        <f t="shared" ref="J378:J384" si="69">H378/B378</f>
        <v>4875.6756756756758</v>
      </c>
    </row>
    <row r="379" spans="1:10" ht="12.75" customHeight="1" x14ac:dyDescent="0.25">
      <c r="A379" s="101"/>
      <c r="D379" s="81"/>
      <c r="E379" s="81">
        <f>(E378*Invoice!I2177)+((E378-(E378*Invoice!I2177))*Invoice!J2177)</f>
        <v>206640.00000000003</v>
      </c>
      <c r="F379" s="81"/>
      <c r="G379" s="90">
        <f>E379/1.11</f>
        <v>186162.16216216216</v>
      </c>
      <c r="H379" s="91">
        <f>G379*11%</f>
        <v>20477.837837837837</v>
      </c>
      <c r="I379" s="91">
        <f>G379/B378</f>
        <v>6205.405405405405</v>
      </c>
      <c r="J379" s="104">
        <f>H379/B378</f>
        <v>682.59459459459458</v>
      </c>
    </row>
    <row r="380" spans="1:10" ht="12.75" customHeight="1" x14ac:dyDescent="0.25">
      <c r="A380" s="101"/>
      <c r="D380" s="81" t="s">
        <v>23</v>
      </c>
      <c r="E380" s="81">
        <f>E378-E379</f>
        <v>1269360</v>
      </c>
      <c r="F380" s="81"/>
      <c r="G380" s="82">
        <f>G378-G379</f>
        <v>1143567.5675675676</v>
      </c>
      <c r="H380" s="82">
        <f>H378-H379</f>
        <v>125792.43243243243</v>
      </c>
      <c r="I380" s="82">
        <f>I378-I379</f>
        <v>38118.91891891892</v>
      </c>
      <c r="J380" s="105">
        <f>J378-J379</f>
        <v>4193.0810810810817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1269360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3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Invoice!B2178</f>
        <v>36</v>
      </c>
      <c r="C384" s="88" t="str">
        <f>Invoice!E2178</f>
        <v>LEM STICK KENKO 15 GR (TANGGUNG) isi 20 pc</v>
      </c>
      <c r="D384" s="89">
        <f>Invoice!H2178</f>
        <v>72000</v>
      </c>
      <c r="E384" s="81">
        <f t="shared" si="65"/>
        <v>2592000</v>
      </c>
      <c r="F384" s="81"/>
      <c r="G384" s="82">
        <f t="shared" si="66"/>
        <v>2335135.1351351351</v>
      </c>
      <c r="H384" s="83">
        <f t="shared" si="67"/>
        <v>256864.86486486488</v>
      </c>
      <c r="I384" s="83">
        <f t="shared" si="68"/>
        <v>64864.864864864867</v>
      </c>
      <c r="J384" s="103">
        <f t="shared" si="69"/>
        <v>7135.1351351351359</v>
      </c>
    </row>
    <row r="385" spans="1:10" ht="12.75" customHeight="1" x14ac:dyDescent="0.25">
      <c r="A385" s="101"/>
      <c r="D385" s="81"/>
      <c r="E385" s="81">
        <f>(E384*Invoice!I2178)+((E384-(E384*Invoice!I2178))*Invoice!J2178)</f>
        <v>362880.00000000006</v>
      </c>
      <c r="F385" s="81"/>
      <c r="G385" s="90">
        <f>E385/1.11</f>
        <v>326918.91891891893</v>
      </c>
      <c r="H385" s="91">
        <f>G385*11%</f>
        <v>35961.08108108108</v>
      </c>
      <c r="I385" s="91">
        <f>G385/B384</f>
        <v>9081.0810810810817</v>
      </c>
      <c r="J385" s="104">
        <f>H385/B384</f>
        <v>998.91891891891885</v>
      </c>
    </row>
    <row r="386" spans="1:10" ht="12.75" customHeight="1" x14ac:dyDescent="0.25">
      <c r="A386" s="101"/>
      <c r="D386" s="81" t="s">
        <v>23</v>
      </c>
      <c r="E386" s="81">
        <f>E384-E385</f>
        <v>2229120</v>
      </c>
      <c r="F386" s="81"/>
      <c r="G386" s="82">
        <f>G384-G385</f>
        <v>2008216.2162162163</v>
      </c>
      <c r="H386" s="82">
        <f>H384-H385</f>
        <v>220903.78378378379</v>
      </c>
      <c r="I386" s="82">
        <f>I384-I385</f>
        <v>55783.783783783787</v>
      </c>
      <c r="J386" s="105">
        <f>J384-J385</f>
        <v>6136.2162162162167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2229120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6"/>
      <c r="B389" s="107"/>
      <c r="C389" s="107"/>
      <c r="D389" s="107"/>
      <c r="E389" s="107"/>
      <c r="F389" s="107"/>
      <c r="G389" s="108">
        <f>G374+G380+G386</f>
        <v>4220972.9729729723</v>
      </c>
      <c r="H389" s="108">
        <f>H374+H380+H386</f>
        <v>464307.02702702698</v>
      </c>
      <c r="I389" s="107"/>
      <c r="J389" s="109">
        <f>H375+H381+H387</f>
        <v>4685280</v>
      </c>
    </row>
    <row r="391" spans="1:10" ht="12.75" customHeight="1" x14ac:dyDescent="0.25">
      <c r="A391" s="94" t="s">
        <v>1</v>
      </c>
      <c r="B391" s="95">
        <f>Invoice!E2282</f>
        <v>23070021</v>
      </c>
      <c r="C391" s="96"/>
      <c r="D391" s="97"/>
      <c r="E391" s="97"/>
      <c r="F391" s="97"/>
      <c r="G391" s="98"/>
      <c r="H391" s="99"/>
      <c r="I391" s="99"/>
      <c r="J391" s="100"/>
    </row>
    <row r="392" spans="1:10" ht="12.75" customHeight="1" x14ac:dyDescent="0.25">
      <c r="A392" s="101">
        <v>1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Invoice!B2290</f>
        <v>288</v>
      </c>
      <c r="C393" s="88" t="str">
        <f>Invoice!E2290</f>
        <v>GUNTING JOYKO SC-838</v>
      </c>
      <c r="D393" s="89">
        <f>Invoice!H2290</f>
        <v>6500</v>
      </c>
      <c r="E393" s="81">
        <f>D393*B393</f>
        <v>1872000</v>
      </c>
      <c r="F393" s="81"/>
      <c r="G393" s="82">
        <f>E393/1.11</f>
        <v>1686486.4864864864</v>
      </c>
      <c r="H393" s="83">
        <f>G393*11%</f>
        <v>185513.51351351349</v>
      </c>
      <c r="I393" s="83">
        <f>G393/B393</f>
        <v>5855.8558558558552</v>
      </c>
      <c r="J393" s="103">
        <f>H393/B393</f>
        <v>644.14414414414409</v>
      </c>
    </row>
    <row r="394" spans="1:10" ht="12.75" customHeight="1" x14ac:dyDescent="0.25">
      <c r="A394" s="101"/>
      <c r="D394" s="81"/>
      <c r="E394" s="81">
        <f>(E393*Invoice!I2290)+((E393-(E393*Invoice!I2290))*Invoice!J2290)</f>
        <v>234000</v>
      </c>
      <c r="F394" s="81"/>
      <c r="G394" s="90">
        <f>E394/1.11</f>
        <v>210810.8108108108</v>
      </c>
      <c r="H394" s="91">
        <f>G394*11%</f>
        <v>23189.189189189186</v>
      </c>
      <c r="I394" s="91">
        <f>G394/B393</f>
        <v>731.9819819819819</v>
      </c>
      <c r="J394" s="104">
        <f>H394/B393</f>
        <v>80.518018018018012</v>
      </c>
    </row>
    <row r="395" spans="1:10" ht="12.75" customHeight="1" x14ac:dyDescent="0.25">
      <c r="A395" s="101"/>
      <c r="D395" s="81" t="s">
        <v>23</v>
      </c>
      <c r="E395" s="81">
        <f>E393-E394</f>
        <v>1638000</v>
      </c>
      <c r="F395" s="81"/>
      <c r="G395" s="82">
        <f>G393-G394</f>
        <v>1475675.6756756755</v>
      </c>
      <c r="H395" s="82">
        <f>H393-H394</f>
        <v>162324.32432432432</v>
      </c>
      <c r="I395" s="82">
        <f>I393-I394</f>
        <v>5123.873873873873</v>
      </c>
      <c r="J395" s="105">
        <f>J393-J394</f>
        <v>563.62612612612611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1637999.9999999998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1">
        <v>2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Invoice!B2291</f>
        <v>0</v>
      </c>
      <c r="C399" s="88">
        <f>Invoice!E2291</f>
        <v>0</v>
      </c>
      <c r="D399" s="89">
        <f>Invoice!H2291</f>
        <v>0</v>
      </c>
      <c r="E399" s="81">
        <f t="shared" ref="E399:E483" si="70">D399*B399</f>
        <v>0</v>
      </c>
      <c r="F399" s="81"/>
      <c r="G399" s="82">
        <f t="shared" ref="G399:G483" si="71">E399/1.11</f>
        <v>0</v>
      </c>
      <c r="H399" s="83">
        <f t="shared" ref="H399:H483" si="72">G399*11%</f>
        <v>0</v>
      </c>
      <c r="I399" s="83" t="e">
        <f t="shared" ref="I399:I483" si="73">G399/B399</f>
        <v>#DIV/0!</v>
      </c>
      <c r="J399" s="103" t="e">
        <f t="shared" ref="J399:J483" si="74">H399/B399</f>
        <v>#DIV/0!</v>
      </c>
    </row>
    <row r="400" spans="1:10" ht="12.75" customHeight="1" x14ac:dyDescent="0.25">
      <c r="A400" s="101"/>
      <c r="D400" s="81"/>
      <c r="E400" s="81">
        <f>(E399*Invoice!I2291)+((E399-(E399*Invoice!I2291))*Invoice!J2291)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3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Invoice!B2292</f>
        <v>0</v>
      </c>
      <c r="C405" s="88">
        <f>Invoice!E2292</f>
        <v>0</v>
      </c>
      <c r="D405" s="89">
        <f>Invoice!H2292</f>
        <v>0</v>
      </c>
      <c r="E405" s="81">
        <f t="shared" si="70"/>
        <v>0</v>
      </c>
      <c r="F405" s="81"/>
      <c r="G405" s="82">
        <f t="shared" si="71"/>
        <v>0</v>
      </c>
      <c r="H405" s="83">
        <f t="shared" si="72"/>
        <v>0</v>
      </c>
      <c r="I405" s="83" t="e">
        <f t="shared" si="73"/>
        <v>#DIV/0!</v>
      </c>
      <c r="J405" s="103" t="e">
        <f t="shared" si="74"/>
        <v>#DIV/0!</v>
      </c>
    </row>
    <row r="406" spans="1:10" ht="12.75" customHeight="1" x14ac:dyDescent="0.25">
      <c r="A406" s="101"/>
      <c r="D406" s="81"/>
      <c r="E406" s="81">
        <f>(E405*Invoice!I2292)+((E405-(E405*Invoice!I2292))*Invoice!J2292)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4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Invoice!B2293</f>
        <v>0</v>
      </c>
      <c r="C411" s="88">
        <f>Invoice!E2293</f>
        <v>0</v>
      </c>
      <c r="D411" s="89">
        <f>Invoice!H2293</f>
        <v>0</v>
      </c>
      <c r="E411" s="81">
        <f t="shared" si="70"/>
        <v>0</v>
      </c>
      <c r="F411" s="81"/>
      <c r="G411" s="82">
        <f t="shared" si="71"/>
        <v>0</v>
      </c>
      <c r="H411" s="83">
        <f t="shared" si="72"/>
        <v>0</v>
      </c>
      <c r="I411" s="83" t="e">
        <f t="shared" si="73"/>
        <v>#DIV/0!</v>
      </c>
      <c r="J411" s="103" t="e">
        <f t="shared" si="74"/>
        <v>#DIV/0!</v>
      </c>
    </row>
    <row r="412" spans="1:10" ht="12.75" customHeight="1" x14ac:dyDescent="0.25">
      <c r="A412" s="101"/>
      <c r="D412" s="81"/>
      <c r="E412" s="81">
        <f>(E411*Invoice!I2293)+((E411-(E411*Invoice!I2293))*Invoice!J2293)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5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Invoice!B2294</f>
        <v>0</v>
      </c>
      <c r="C417" s="88">
        <f>Invoice!E2294</f>
        <v>0</v>
      </c>
      <c r="D417" s="89">
        <f>Invoice!H2294</f>
        <v>0</v>
      </c>
      <c r="E417" s="81">
        <f t="shared" si="70"/>
        <v>0</v>
      </c>
      <c r="F417" s="81"/>
      <c r="G417" s="82">
        <f t="shared" si="71"/>
        <v>0</v>
      </c>
      <c r="H417" s="83">
        <f t="shared" si="72"/>
        <v>0</v>
      </c>
      <c r="I417" s="83" t="e">
        <f t="shared" si="73"/>
        <v>#DIV/0!</v>
      </c>
      <c r="J417" s="103" t="e">
        <f t="shared" si="74"/>
        <v>#DIV/0!</v>
      </c>
    </row>
    <row r="418" spans="1:10" ht="12.75" customHeight="1" x14ac:dyDescent="0.25">
      <c r="A418" s="101"/>
      <c r="D418" s="81"/>
      <c r="E418" s="81">
        <f>(E417*Invoice!I2294)+((E417-(E417*Invoice!I2294))*Invoice!J2294)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6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Invoice!B2295</f>
        <v>0</v>
      </c>
      <c r="C423" s="88">
        <f>Invoice!E2295</f>
        <v>0</v>
      </c>
      <c r="D423" s="89">
        <f>Invoice!H2295</f>
        <v>0</v>
      </c>
      <c r="E423" s="81">
        <f t="shared" si="70"/>
        <v>0</v>
      </c>
      <c r="F423" s="81"/>
      <c r="G423" s="82">
        <f t="shared" si="71"/>
        <v>0</v>
      </c>
      <c r="H423" s="83">
        <f t="shared" si="72"/>
        <v>0</v>
      </c>
      <c r="I423" s="83" t="e">
        <f t="shared" si="73"/>
        <v>#DIV/0!</v>
      </c>
      <c r="J423" s="103" t="e">
        <f t="shared" si="74"/>
        <v>#DIV/0!</v>
      </c>
    </row>
    <row r="424" spans="1:10" ht="12.75" customHeight="1" x14ac:dyDescent="0.25">
      <c r="A424" s="101"/>
      <c r="D424" s="81"/>
      <c r="E424" s="81">
        <f>(E423*Invoice!I2295)+((E423-(E423*Invoice!I2295))*Invoice!J2295)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7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Invoice!B2296</f>
        <v>0</v>
      </c>
      <c r="C429" s="88">
        <f>Invoice!E2296</f>
        <v>0</v>
      </c>
      <c r="D429" s="89">
        <f>Invoice!H2296</f>
        <v>0</v>
      </c>
      <c r="E429" s="81">
        <f t="shared" si="70"/>
        <v>0</v>
      </c>
      <c r="F429" s="81"/>
      <c r="G429" s="82">
        <f t="shared" si="71"/>
        <v>0</v>
      </c>
      <c r="H429" s="83">
        <f t="shared" si="72"/>
        <v>0</v>
      </c>
      <c r="I429" s="83" t="e">
        <f t="shared" si="73"/>
        <v>#DIV/0!</v>
      </c>
      <c r="J429" s="103" t="e">
        <f t="shared" si="74"/>
        <v>#DIV/0!</v>
      </c>
    </row>
    <row r="430" spans="1:10" ht="12.75" customHeight="1" x14ac:dyDescent="0.25">
      <c r="A430" s="101"/>
      <c r="D430" s="81"/>
      <c r="E430" s="81">
        <f>(E429*Invoice!I2296)+((E429-(E429*Invoice!I2296))*Invoice!J2296)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8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Invoice!B2297</f>
        <v>0</v>
      </c>
      <c r="C435" s="88">
        <f>Invoice!E2297</f>
        <v>0</v>
      </c>
      <c r="D435" s="89">
        <f>Invoice!H2297</f>
        <v>0</v>
      </c>
      <c r="E435" s="81">
        <f t="shared" si="70"/>
        <v>0</v>
      </c>
      <c r="F435" s="81"/>
      <c r="G435" s="82">
        <f t="shared" si="71"/>
        <v>0</v>
      </c>
      <c r="H435" s="83">
        <f t="shared" si="72"/>
        <v>0</v>
      </c>
      <c r="I435" s="83" t="e">
        <f t="shared" si="73"/>
        <v>#DIV/0!</v>
      </c>
      <c r="J435" s="103" t="e">
        <f t="shared" si="74"/>
        <v>#DIV/0!</v>
      </c>
    </row>
    <row r="436" spans="1:10" ht="12.75" customHeight="1" x14ac:dyDescent="0.25">
      <c r="A436" s="101"/>
      <c r="D436" s="81"/>
      <c r="E436" s="81">
        <f>(E435*Invoice!I2297)+((E435-(E435*Invoice!I2297))*Invoice!J2297)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9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Invoice!B2298</f>
        <v>0</v>
      </c>
      <c r="C441" s="88">
        <f>Invoice!E2298</f>
        <v>0</v>
      </c>
      <c r="D441" s="89">
        <f>Invoice!H2298</f>
        <v>0</v>
      </c>
      <c r="E441" s="81">
        <f t="shared" si="70"/>
        <v>0</v>
      </c>
      <c r="F441" s="81"/>
      <c r="G441" s="82">
        <f t="shared" si="71"/>
        <v>0</v>
      </c>
      <c r="H441" s="83">
        <f t="shared" si="72"/>
        <v>0</v>
      </c>
      <c r="I441" s="83" t="e">
        <f t="shared" si="73"/>
        <v>#DIV/0!</v>
      </c>
      <c r="J441" s="103" t="e">
        <f t="shared" si="74"/>
        <v>#DIV/0!</v>
      </c>
    </row>
    <row r="442" spans="1:10" ht="12.75" customHeight="1" x14ac:dyDescent="0.25">
      <c r="A442" s="101"/>
      <c r="D442" s="81"/>
      <c r="E442" s="81">
        <f>(E441*Invoice!I2298)+((E441-(E441*Invoice!I2298))*Invoice!J2298)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10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Invoice!B2299</f>
        <v>0</v>
      </c>
      <c r="C447" s="88">
        <f>Invoice!E2299</f>
        <v>0</v>
      </c>
      <c r="D447" s="89">
        <f>Invoice!H2299</f>
        <v>0</v>
      </c>
      <c r="E447" s="81">
        <f t="shared" si="70"/>
        <v>0</v>
      </c>
      <c r="F447" s="81"/>
      <c r="G447" s="82">
        <f t="shared" si="71"/>
        <v>0</v>
      </c>
      <c r="H447" s="83">
        <f t="shared" si="72"/>
        <v>0</v>
      </c>
      <c r="I447" s="83" t="e">
        <f t="shared" si="73"/>
        <v>#DIV/0!</v>
      </c>
      <c r="J447" s="103" t="e">
        <f t="shared" si="74"/>
        <v>#DIV/0!</v>
      </c>
    </row>
    <row r="448" spans="1:10" ht="12.75" customHeight="1" x14ac:dyDescent="0.25">
      <c r="A448" s="101"/>
      <c r="D448" s="81"/>
      <c r="E448" s="81">
        <f>(E447*Invoice!I2299)+((E447-(E447*Invoice!I2299))*Invoice!J2299)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11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Invoice!B2300</f>
        <v>0</v>
      </c>
      <c r="C453" s="88">
        <f>Invoice!E2300</f>
        <v>0</v>
      </c>
      <c r="D453" s="89">
        <f>Invoice!H2300</f>
        <v>0</v>
      </c>
      <c r="E453" s="81">
        <f t="shared" si="70"/>
        <v>0</v>
      </c>
      <c r="F453" s="81"/>
      <c r="G453" s="82">
        <f t="shared" si="71"/>
        <v>0</v>
      </c>
      <c r="H453" s="83">
        <f t="shared" si="72"/>
        <v>0</v>
      </c>
      <c r="I453" s="83" t="e">
        <f t="shared" si="73"/>
        <v>#DIV/0!</v>
      </c>
      <c r="J453" s="103" t="e">
        <f t="shared" si="74"/>
        <v>#DIV/0!</v>
      </c>
    </row>
    <row r="454" spans="1:10" ht="12.75" customHeight="1" x14ac:dyDescent="0.25">
      <c r="A454" s="101"/>
      <c r="D454" s="81"/>
      <c r="E454" s="81">
        <f>(E453*Invoice!I2300)+((E453-(E453*Invoice!I2300))*Invoice!J2300)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12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Invoice!B2301</f>
        <v>0</v>
      </c>
      <c r="C459" s="88">
        <f>Invoice!E2301</f>
        <v>0</v>
      </c>
      <c r="D459" s="89">
        <f>Invoice!H2301</f>
        <v>0</v>
      </c>
      <c r="E459" s="81">
        <f t="shared" si="70"/>
        <v>0</v>
      </c>
      <c r="F459" s="81"/>
      <c r="G459" s="82">
        <f t="shared" si="71"/>
        <v>0</v>
      </c>
      <c r="H459" s="83">
        <f t="shared" si="72"/>
        <v>0</v>
      </c>
      <c r="I459" s="83" t="e">
        <f t="shared" si="73"/>
        <v>#DIV/0!</v>
      </c>
      <c r="J459" s="103" t="e">
        <f t="shared" si="74"/>
        <v>#DIV/0!</v>
      </c>
    </row>
    <row r="460" spans="1:10" ht="12.75" customHeight="1" x14ac:dyDescent="0.25">
      <c r="A460" s="101"/>
      <c r="D460" s="81"/>
      <c r="E460" s="81">
        <f>(E459*Invoice!I2301)+((E459-(E459*Invoice!I2301))*Invoice!J2301)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13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Invoice!B2302</f>
        <v>0</v>
      </c>
      <c r="C465" s="88">
        <f>Invoice!E2302</f>
        <v>0</v>
      </c>
      <c r="D465" s="89">
        <f>Invoice!H2302</f>
        <v>0</v>
      </c>
      <c r="E465" s="81">
        <f t="shared" si="70"/>
        <v>0</v>
      </c>
      <c r="F465" s="81"/>
      <c r="G465" s="82">
        <f t="shared" si="71"/>
        <v>0</v>
      </c>
      <c r="H465" s="83">
        <f t="shared" si="72"/>
        <v>0</v>
      </c>
      <c r="I465" s="83" t="e">
        <f t="shared" si="73"/>
        <v>#DIV/0!</v>
      </c>
      <c r="J465" s="103" t="e">
        <f t="shared" si="74"/>
        <v>#DIV/0!</v>
      </c>
    </row>
    <row r="466" spans="1:10" ht="12.75" customHeight="1" x14ac:dyDescent="0.25">
      <c r="A466" s="101"/>
      <c r="D466" s="81"/>
      <c r="E466" s="81">
        <f>(E465*Invoice!I2302)+((E465-(E465*Invoice!I2302))*Invoice!J2302)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14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Invoice!B2303</f>
        <v>0</v>
      </c>
      <c r="C471" s="88">
        <f>Invoice!E2303</f>
        <v>0</v>
      </c>
      <c r="D471" s="89">
        <f>Invoice!H2303</f>
        <v>0</v>
      </c>
      <c r="E471" s="81">
        <f t="shared" si="70"/>
        <v>0</v>
      </c>
      <c r="F471" s="81"/>
      <c r="G471" s="82">
        <f t="shared" si="71"/>
        <v>0</v>
      </c>
      <c r="H471" s="83">
        <f t="shared" si="72"/>
        <v>0</v>
      </c>
      <c r="I471" s="83" t="e">
        <f t="shared" si="73"/>
        <v>#DIV/0!</v>
      </c>
      <c r="J471" s="103" t="e">
        <f t="shared" si="74"/>
        <v>#DIV/0!</v>
      </c>
    </row>
    <row r="472" spans="1:10" ht="12.75" customHeight="1" x14ac:dyDescent="0.25">
      <c r="A472" s="101"/>
      <c r="D472" s="81"/>
      <c r="E472" s="81">
        <f>(E471*Invoice!I2303)+((E471-(E471*Invoice!I2303))*Invoice!J2303)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15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Invoice!B2304</f>
        <v>0</v>
      </c>
      <c r="C477" s="88">
        <f>Invoice!E2304</f>
        <v>0</v>
      </c>
      <c r="D477" s="89">
        <f>Invoice!H2304</f>
        <v>0</v>
      </c>
      <c r="E477" s="81">
        <f t="shared" si="70"/>
        <v>0</v>
      </c>
      <c r="F477" s="81"/>
      <c r="G477" s="82">
        <f t="shared" si="71"/>
        <v>0</v>
      </c>
      <c r="H477" s="83">
        <f t="shared" si="72"/>
        <v>0</v>
      </c>
      <c r="I477" s="83" t="e">
        <f t="shared" si="73"/>
        <v>#DIV/0!</v>
      </c>
      <c r="J477" s="103" t="e">
        <f t="shared" si="74"/>
        <v>#DIV/0!</v>
      </c>
    </row>
    <row r="478" spans="1:10" ht="12.75" customHeight="1" x14ac:dyDescent="0.25">
      <c r="A478" s="101"/>
      <c r="D478" s="81"/>
      <c r="E478" s="81">
        <f>(E477*Invoice!I2304)+((E477-(E477*Invoice!I2304))*Invoice!J2304)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16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Invoice!B2305</f>
        <v>0</v>
      </c>
      <c r="C483" s="88">
        <f>Invoice!E2305</f>
        <v>0</v>
      </c>
      <c r="D483" s="89">
        <f>Invoice!H2305</f>
        <v>0</v>
      </c>
      <c r="E483" s="81">
        <f t="shared" si="70"/>
        <v>0</v>
      </c>
      <c r="F483" s="81"/>
      <c r="G483" s="82">
        <f t="shared" si="71"/>
        <v>0</v>
      </c>
      <c r="H483" s="83">
        <f t="shared" si="72"/>
        <v>0</v>
      </c>
      <c r="I483" s="83" t="e">
        <f t="shared" si="73"/>
        <v>#DIV/0!</v>
      </c>
      <c r="J483" s="103" t="e">
        <f t="shared" si="74"/>
        <v>#DIV/0!</v>
      </c>
    </row>
    <row r="484" spans="1:10" ht="12.75" customHeight="1" x14ac:dyDescent="0.25">
      <c r="A484" s="101"/>
      <c r="D484" s="81"/>
      <c r="E484" s="81">
        <f>(E483*Invoice!I2305)+((E483-(E483*Invoice!I2305))*Invoice!J2305)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C487" s="88"/>
      <c r="D487" s="89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6"/>
      <c r="B488" s="107"/>
      <c r="C488" s="107"/>
      <c r="D488" s="107"/>
      <c r="E488" s="107"/>
      <c r="F488" s="107"/>
      <c r="G488" s="108">
        <f>G395+G401+G407+G413+G419+G425+G431+G437+G443+G449+G455+G461+G467+G473+G479+G485</f>
        <v>1475675.6756756755</v>
      </c>
      <c r="H488" s="108">
        <f>H395+H401+H407+H413+H419+H425+H431+H437+H443+H449+H455+H461+H467+H473+H479+H485</f>
        <v>162324.32432432432</v>
      </c>
      <c r="I488" s="107"/>
      <c r="J488" s="109">
        <f>H396+H402+H408+H414+H420+H426+H432+H438+H444+H450+H456+H462+H468+H474+H480+H486</f>
        <v>1637999.9999999998</v>
      </c>
    </row>
    <row r="490" spans="1:10" ht="12.75" customHeight="1" x14ac:dyDescent="0.25">
      <c r="A490" s="94" t="s">
        <v>1</v>
      </c>
      <c r="B490" s="95">
        <f>Invoice!E2396</f>
        <v>23070022</v>
      </c>
      <c r="C490" s="96"/>
      <c r="D490" s="97"/>
      <c r="E490" s="97"/>
      <c r="F490" s="97"/>
      <c r="G490" s="98"/>
      <c r="H490" s="99"/>
      <c r="I490" s="99"/>
      <c r="J490" s="100"/>
    </row>
    <row r="491" spans="1:10" ht="12.75" customHeight="1" x14ac:dyDescent="0.25">
      <c r="A491" s="101">
        <v>1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Invoice!B2404</f>
        <v>432</v>
      </c>
      <c r="C492" s="88" t="str">
        <f>Invoice!E2404</f>
        <v>GEL PEN KENKO KE-16 DOT N DOT HITAM</v>
      </c>
      <c r="D492" s="89">
        <f>Invoice!H2404</f>
        <v>26100</v>
      </c>
      <c r="E492" s="81">
        <f>D492*B492</f>
        <v>11275200</v>
      </c>
      <c r="F492" s="81"/>
      <c r="G492" s="82">
        <f>E492/1.11</f>
        <v>10157837.837837838</v>
      </c>
      <c r="H492" s="83">
        <f>G492*11%</f>
        <v>1117362.1621621621</v>
      </c>
      <c r="I492" s="83">
        <f>G492/B492</f>
        <v>23513.513513513513</v>
      </c>
      <c r="J492" s="103">
        <f>H492/B492</f>
        <v>2586.4864864864862</v>
      </c>
    </row>
    <row r="493" spans="1:10" ht="12.75" customHeight="1" x14ac:dyDescent="0.25">
      <c r="A493" s="101"/>
      <c r="D493" s="81"/>
      <c r="E493" s="81">
        <f>(E492*Invoice!I2404)+((E492-(E492*Invoice!I2404))*Invoice!J2404)</f>
        <v>1409400</v>
      </c>
      <c r="F493" s="81"/>
      <c r="G493" s="90">
        <f>E493/1.11</f>
        <v>1269729.7297297297</v>
      </c>
      <c r="H493" s="91">
        <f>G493*11%</f>
        <v>139670.27027027027</v>
      </c>
      <c r="I493" s="91">
        <f>G493/B492</f>
        <v>2939.1891891891892</v>
      </c>
      <c r="J493" s="104">
        <f>H493/B492</f>
        <v>323.31081081081078</v>
      </c>
    </row>
    <row r="494" spans="1:10" ht="12.75" customHeight="1" x14ac:dyDescent="0.25">
      <c r="A494" s="101"/>
      <c r="D494" s="81" t="s">
        <v>23</v>
      </c>
      <c r="E494" s="81">
        <f>E492-E493</f>
        <v>9865800</v>
      </c>
      <c r="F494" s="81"/>
      <c r="G494" s="82">
        <f>G492-G493</f>
        <v>8888108.108108107</v>
      </c>
      <c r="H494" s="82">
        <f>H492-H493</f>
        <v>977691.89189189184</v>
      </c>
      <c r="I494" s="82">
        <f>I492-I493</f>
        <v>20574.324324324323</v>
      </c>
      <c r="J494" s="105">
        <f>J492-J493</f>
        <v>2263.1756756756754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9865799.9999999981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2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Invoice!B2405</f>
        <v>108</v>
      </c>
      <c r="C498" s="88" t="str">
        <f>Invoice!E2405</f>
        <v>CORRECTION FLUID KENKO KE-107M</v>
      </c>
      <c r="D498" s="89">
        <f>Invoice!H2405</f>
        <v>55800</v>
      </c>
      <c r="E498" s="81">
        <f t="shared" ref="E498:E582" si="75">D498*B498</f>
        <v>6026400</v>
      </c>
      <c r="F498" s="81"/>
      <c r="G498" s="82">
        <f t="shared" ref="G498:G582" si="76">E498/1.11</f>
        <v>5429189.1891891891</v>
      </c>
      <c r="H498" s="83">
        <f t="shared" ref="H498:H582" si="77">G498*11%</f>
        <v>597210.81081081077</v>
      </c>
      <c r="I498" s="83">
        <f t="shared" ref="I498:I582" si="78">G498/B498</f>
        <v>50270.270270270266</v>
      </c>
      <c r="J498" s="103">
        <f t="shared" ref="J498:J582" si="79">H498/B498</f>
        <v>5529.7297297297291</v>
      </c>
    </row>
    <row r="499" spans="1:10" ht="12.75" customHeight="1" x14ac:dyDescent="0.25">
      <c r="A499" s="101"/>
      <c r="D499" s="81"/>
      <c r="E499" s="81">
        <f>(E498*Invoice!I2405)+((E498-(E498*Invoice!I2405))*Invoice!J2405)</f>
        <v>753300</v>
      </c>
      <c r="F499" s="81"/>
      <c r="G499" s="90">
        <f>E499/1.11</f>
        <v>678648.64864864864</v>
      </c>
      <c r="H499" s="91">
        <f>G499*11%</f>
        <v>74651.351351351346</v>
      </c>
      <c r="I499" s="91">
        <f>G499/B498</f>
        <v>6283.7837837837833</v>
      </c>
      <c r="J499" s="104">
        <f>H499/B498</f>
        <v>691.21621621621614</v>
      </c>
    </row>
    <row r="500" spans="1:10" ht="12.75" customHeight="1" x14ac:dyDescent="0.25">
      <c r="A500" s="101"/>
      <c r="D500" s="81" t="s">
        <v>23</v>
      </c>
      <c r="E500" s="81">
        <f>E498-E499</f>
        <v>5273100</v>
      </c>
      <c r="F500" s="81"/>
      <c r="G500" s="82">
        <f>G498-G499</f>
        <v>4750540.5405405406</v>
      </c>
      <c r="H500" s="82">
        <f>H498-H499</f>
        <v>522559.45945945941</v>
      </c>
      <c r="I500" s="82">
        <f>I498-I499</f>
        <v>43986.486486486479</v>
      </c>
      <c r="J500" s="105">
        <f>J498-J499</f>
        <v>4838.5135135135133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5273100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3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Invoice!B2406</f>
        <v>36</v>
      </c>
      <c r="C504" s="88" t="str">
        <f>Invoice!E2406</f>
        <v>LEM STICK KENKO 8 GR (KECIL) isi 30 pc</v>
      </c>
      <c r="D504" s="89">
        <f>Invoice!H2406</f>
        <v>66000</v>
      </c>
      <c r="E504" s="81">
        <f t="shared" si="75"/>
        <v>2376000</v>
      </c>
      <c r="F504" s="81"/>
      <c r="G504" s="82">
        <f t="shared" si="76"/>
        <v>2140540.5405405401</v>
      </c>
      <c r="H504" s="83">
        <f t="shared" si="77"/>
        <v>235459.45945945941</v>
      </c>
      <c r="I504" s="83">
        <f t="shared" si="78"/>
        <v>59459.459459459445</v>
      </c>
      <c r="J504" s="103">
        <f t="shared" si="79"/>
        <v>6540.540540540539</v>
      </c>
    </row>
    <row r="505" spans="1:10" ht="12.75" customHeight="1" x14ac:dyDescent="0.25">
      <c r="A505" s="101"/>
      <c r="D505" s="81"/>
      <c r="E505" s="81">
        <f>(E504*Invoice!I2406)+((E504-(E504*Invoice!I2406))*Invoice!J2406)</f>
        <v>297000</v>
      </c>
      <c r="F505" s="81"/>
      <c r="G505" s="90">
        <f>E505/1.11</f>
        <v>267567.56756756752</v>
      </c>
      <c r="H505" s="91">
        <f>G505*11%</f>
        <v>29432.432432432426</v>
      </c>
      <c r="I505" s="91">
        <f>G505/B504</f>
        <v>7432.4324324324307</v>
      </c>
      <c r="J505" s="104">
        <f>H505/B504</f>
        <v>817.56756756756738</v>
      </c>
    </row>
    <row r="506" spans="1:10" ht="12.75" customHeight="1" x14ac:dyDescent="0.25">
      <c r="A506" s="101"/>
      <c r="D506" s="81" t="s">
        <v>23</v>
      </c>
      <c r="E506" s="81">
        <f>E504-E505</f>
        <v>2079000</v>
      </c>
      <c r="F506" s="81"/>
      <c r="G506" s="82">
        <f>G504-G505</f>
        <v>1872972.9729729726</v>
      </c>
      <c r="H506" s="82">
        <f>H504-H505</f>
        <v>206027.02702702698</v>
      </c>
      <c r="I506" s="82">
        <f>I504-I505</f>
        <v>52027.027027027012</v>
      </c>
      <c r="J506" s="105">
        <f>J504-J505</f>
        <v>5722.9729729729715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2078999.9999999995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4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Invoice!B2407</f>
        <v>36</v>
      </c>
      <c r="C510" s="88" t="str">
        <f>Invoice!E2407</f>
        <v>LEM STICK KENKO 15 GR (TANGGUNG) isi 20 pc</v>
      </c>
      <c r="D510" s="89">
        <f>Invoice!H2407</f>
        <v>72000</v>
      </c>
      <c r="E510" s="81">
        <f t="shared" si="75"/>
        <v>2592000</v>
      </c>
      <c r="F510" s="81"/>
      <c r="G510" s="82">
        <f t="shared" si="76"/>
        <v>2335135.1351351351</v>
      </c>
      <c r="H510" s="83">
        <f t="shared" si="77"/>
        <v>256864.86486486488</v>
      </c>
      <c r="I510" s="83">
        <f t="shared" si="78"/>
        <v>64864.864864864867</v>
      </c>
      <c r="J510" s="103">
        <f t="shared" si="79"/>
        <v>7135.1351351351359</v>
      </c>
    </row>
    <row r="511" spans="1:10" ht="12.75" customHeight="1" x14ac:dyDescent="0.25">
      <c r="A511" s="101"/>
      <c r="D511" s="81"/>
      <c r="E511" s="81">
        <f>(E510*Invoice!I2407)+((E510-(E510*Invoice!I2407))*Invoice!J2407)</f>
        <v>324000</v>
      </c>
      <c r="F511" s="81"/>
      <c r="G511" s="90">
        <f>E511/1.11</f>
        <v>291891.89189189189</v>
      </c>
      <c r="H511" s="91">
        <f>G511*11%</f>
        <v>32108.10810810811</v>
      </c>
      <c r="I511" s="91">
        <f>G511/B510</f>
        <v>8108.1081081081084</v>
      </c>
      <c r="J511" s="104">
        <f>H511/B510</f>
        <v>891.89189189189199</v>
      </c>
    </row>
    <row r="512" spans="1:10" ht="12.75" customHeight="1" x14ac:dyDescent="0.25">
      <c r="A512" s="101"/>
      <c r="D512" s="81" t="s">
        <v>23</v>
      </c>
      <c r="E512" s="81">
        <f>E510-E511</f>
        <v>2268000</v>
      </c>
      <c r="F512" s="81"/>
      <c r="G512" s="82">
        <f>G510-G511</f>
        <v>2043243.2432432433</v>
      </c>
      <c r="H512" s="82">
        <f>H510-H511</f>
        <v>224756.75675675677</v>
      </c>
      <c r="I512" s="82">
        <f>I510-I511</f>
        <v>56756.75675675676</v>
      </c>
      <c r="J512" s="105">
        <f>J510-J511</f>
        <v>6243.2432432432443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2268000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5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Invoice!B2408</f>
        <v>0</v>
      </c>
      <c r="C516" s="88">
        <f>Invoice!E2408</f>
        <v>0</v>
      </c>
      <c r="D516" s="89">
        <f>Invoice!H2408</f>
        <v>0</v>
      </c>
      <c r="E516" s="81">
        <f t="shared" si="75"/>
        <v>0</v>
      </c>
      <c r="F516" s="81"/>
      <c r="G516" s="82">
        <f t="shared" si="76"/>
        <v>0</v>
      </c>
      <c r="H516" s="83">
        <f t="shared" si="77"/>
        <v>0</v>
      </c>
      <c r="I516" s="83" t="e">
        <f t="shared" si="78"/>
        <v>#DIV/0!</v>
      </c>
      <c r="J516" s="103" t="e">
        <f t="shared" si="79"/>
        <v>#DIV/0!</v>
      </c>
    </row>
    <row r="517" spans="1:10" ht="12.75" customHeight="1" x14ac:dyDescent="0.25">
      <c r="A517" s="101"/>
      <c r="D517" s="81"/>
      <c r="E517" s="81">
        <f>(E516*Invoice!I2408)+((E516-(E516*Invoice!I2408))*Invoice!J2408)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6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Invoice!B2409</f>
        <v>0</v>
      </c>
      <c r="C522" s="88">
        <f>Invoice!E2409</f>
        <v>0</v>
      </c>
      <c r="D522" s="89">
        <f>Invoice!H2409</f>
        <v>0</v>
      </c>
      <c r="E522" s="81">
        <f t="shared" si="75"/>
        <v>0</v>
      </c>
      <c r="F522" s="81"/>
      <c r="G522" s="82">
        <f t="shared" si="76"/>
        <v>0</v>
      </c>
      <c r="H522" s="83">
        <f t="shared" si="77"/>
        <v>0</v>
      </c>
      <c r="I522" s="83" t="e">
        <f t="shared" si="78"/>
        <v>#DIV/0!</v>
      </c>
      <c r="J522" s="103" t="e">
        <f t="shared" si="79"/>
        <v>#DIV/0!</v>
      </c>
    </row>
    <row r="523" spans="1:10" ht="12.75" customHeight="1" x14ac:dyDescent="0.25">
      <c r="A523" s="101"/>
      <c r="D523" s="81"/>
      <c r="E523" s="81">
        <f>(E522*Invoice!I2409)+((E522-(E522*Invoice!I2409))*Invoice!J2409)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7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Invoice!B2410</f>
        <v>0</v>
      </c>
      <c r="C528" s="88">
        <f>Invoice!E2410</f>
        <v>0</v>
      </c>
      <c r="D528" s="89">
        <f>Invoice!H2410</f>
        <v>0</v>
      </c>
      <c r="E528" s="81">
        <f t="shared" si="75"/>
        <v>0</v>
      </c>
      <c r="F528" s="81"/>
      <c r="G528" s="82">
        <f t="shared" si="76"/>
        <v>0</v>
      </c>
      <c r="H528" s="83">
        <f t="shared" si="77"/>
        <v>0</v>
      </c>
      <c r="I528" s="83" t="e">
        <f t="shared" si="78"/>
        <v>#DIV/0!</v>
      </c>
      <c r="J528" s="103" t="e">
        <f t="shared" si="79"/>
        <v>#DIV/0!</v>
      </c>
    </row>
    <row r="529" spans="1:10" ht="12.75" customHeight="1" x14ac:dyDescent="0.25">
      <c r="A529" s="101"/>
      <c r="D529" s="81"/>
      <c r="E529" s="81">
        <f>(E528*Invoice!I2410)+((E528-(E528*Invoice!I2410))*Invoice!J2410)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8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Invoice!B2411</f>
        <v>0</v>
      </c>
      <c r="C534" s="88">
        <f>Invoice!E2411</f>
        <v>0</v>
      </c>
      <c r="D534" s="89">
        <f>Invoice!H2411</f>
        <v>0</v>
      </c>
      <c r="E534" s="81">
        <f t="shared" si="75"/>
        <v>0</v>
      </c>
      <c r="F534" s="81"/>
      <c r="G534" s="82">
        <f t="shared" si="76"/>
        <v>0</v>
      </c>
      <c r="H534" s="83">
        <f t="shared" si="77"/>
        <v>0</v>
      </c>
      <c r="I534" s="83" t="e">
        <f t="shared" si="78"/>
        <v>#DIV/0!</v>
      </c>
      <c r="J534" s="103" t="e">
        <f t="shared" si="79"/>
        <v>#DIV/0!</v>
      </c>
    </row>
    <row r="535" spans="1:10" ht="12.75" customHeight="1" x14ac:dyDescent="0.25">
      <c r="A535" s="101"/>
      <c r="D535" s="81"/>
      <c r="E535" s="81">
        <f>(E534*Invoice!I2411)+((E534-(E534*Invoice!I2411))*Invoice!J2411)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9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Invoice!B2412</f>
        <v>0</v>
      </c>
      <c r="C540" s="88">
        <f>Invoice!E2412</f>
        <v>0</v>
      </c>
      <c r="D540" s="89">
        <f>Invoice!H2412</f>
        <v>0</v>
      </c>
      <c r="E540" s="81">
        <f t="shared" si="75"/>
        <v>0</v>
      </c>
      <c r="F540" s="81"/>
      <c r="G540" s="82">
        <f t="shared" si="76"/>
        <v>0</v>
      </c>
      <c r="H540" s="83">
        <f t="shared" si="77"/>
        <v>0</v>
      </c>
      <c r="I540" s="83" t="e">
        <f t="shared" si="78"/>
        <v>#DIV/0!</v>
      </c>
      <c r="J540" s="103" t="e">
        <f t="shared" si="79"/>
        <v>#DIV/0!</v>
      </c>
    </row>
    <row r="541" spans="1:10" ht="12.75" customHeight="1" x14ac:dyDescent="0.25">
      <c r="A541" s="101"/>
      <c r="D541" s="81"/>
      <c r="E541" s="81">
        <f>(E540*Invoice!I2412)+((E540-(E540*Invoice!I2412))*Invoice!J2412)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10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Invoice!B2413</f>
        <v>0</v>
      </c>
      <c r="C546" s="88">
        <f>Invoice!E2413</f>
        <v>0</v>
      </c>
      <c r="D546" s="89">
        <f>Invoice!H2413</f>
        <v>0</v>
      </c>
      <c r="E546" s="81">
        <f t="shared" si="75"/>
        <v>0</v>
      </c>
      <c r="F546" s="81"/>
      <c r="G546" s="82">
        <f t="shared" si="76"/>
        <v>0</v>
      </c>
      <c r="H546" s="83">
        <f t="shared" si="77"/>
        <v>0</v>
      </c>
      <c r="I546" s="83" t="e">
        <f t="shared" si="78"/>
        <v>#DIV/0!</v>
      </c>
      <c r="J546" s="103" t="e">
        <f t="shared" si="79"/>
        <v>#DIV/0!</v>
      </c>
    </row>
    <row r="547" spans="1:10" ht="12.75" customHeight="1" x14ac:dyDescent="0.25">
      <c r="A547" s="101"/>
      <c r="D547" s="81"/>
      <c r="E547" s="81">
        <f>(E546*Invoice!I2413)+((E546-(E546*Invoice!I2413))*Invoice!J2413)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11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Invoice!B2414</f>
        <v>0</v>
      </c>
      <c r="C552" s="88">
        <f>Invoice!E2414</f>
        <v>0</v>
      </c>
      <c r="D552" s="89">
        <f>Invoice!H2414</f>
        <v>0</v>
      </c>
      <c r="E552" s="81">
        <f t="shared" si="75"/>
        <v>0</v>
      </c>
      <c r="F552" s="81"/>
      <c r="G552" s="82">
        <f t="shared" si="76"/>
        <v>0</v>
      </c>
      <c r="H552" s="83">
        <f t="shared" si="77"/>
        <v>0</v>
      </c>
      <c r="I552" s="83" t="e">
        <f t="shared" si="78"/>
        <v>#DIV/0!</v>
      </c>
      <c r="J552" s="103" t="e">
        <f t="shared" si="79"/>
        <v>#DIV/0!</v>
      </c>
    </row>
    <row r="553" spans="1:10" ht="12.75" customHeight="1" x14ac:dyDescent="0.25">
      <c r="A553" s="101"/>
      <c r="D553" s="81"/>
      <c r="E553" s="81">
        <f>(E552*Invoice!I2414)+((E552-(E552*Invoice!I2414))*Invoice!J2414)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12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Invoice!B2415</f>
        <v>0</v>
      </c>
      <c r="C558" s="88">
        <f>Invoice!E2415</f>
        <v>0</v>
      </c>
      <c r="D558" s="89">
        <f>Invoice!H2415</f>
        <v>0</v>
      </c>
      <c r="E558" s="81">
        <f t="shared" si="75"/>
        <v>0</v>
      </c>
      <c r="F558" s="81"/>
      <c r="G558" s="82">
        <f t="shared" si="76"/>
        <v>0</v>
      </c>
      <c r="H558" s="83">
        <f t="shared" si="77"/>
        <v>0</v>
      </c>
      <c r="I558" s="83" t="e">
        <f t="shared" si="78"/>
        <v>#DIV/0!</v>
      </c>
      <c r="J558" s="103" t="e">
        <f t="shared" si="79"/>
        <v>#DIV/0!</v>
      </c>
    </row>
    <row r="559" spans="1:10" ht="12.75" customHeight="1" x14ac:dyDescent="0.25">
      <c r="A559" s="101"/>
      <c r="D559" s="81"/>
      <c r="E559" s="81">
        <f>(E558*Invoice!I2415)+((E558-(E558*Invoice!I2415))*Invoice!J2415)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13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Invoice!B2416</f>
        <v>0</v>
      </c>
      <c r="C564" s="88">
        <f>Invoice!E2416</f>
        <v>0</v>
      </c>
      <c r="D564" s="89">
        <f>Invoice!H2416</f>
        <v>0</v>
      </c>
      <c r="E564" s="81">
        <f t="shared" si="75"/>
        <v>0</v>
      </c>
      <c r="F564" s="81"/>
      <c r="G564" s="82">
        <f t="shared" si="76"/>
        <v>0</v>
      </c>
      <c r="H564" s="83">
        <f t="shared" si="77"/>
        <v>0</v>
      </c>
      <c r="I564" s="83" t="e">
        <f t="shared" si="78"/>
        <v>#DIV/0!</v>
      </c>
      <c r="J564" s="103" t="e">
        <f t="shared" si="79"/>
        <v>#DIV/0!</v>
      </c>
    </row>
    <row r="565" spans="1:10" ht="12.75" customHeight="1" x14ac:dyDescent="0.25">
      <c r="A565" s="101"/>
      <c r="D565" s="81"/>
      <c r="E565" s="81">
        <f>(E564*Invoice!I2416)+((E564-(E564*Invoice!I2416))*Invoice!J2416)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14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Invoice!B2417</f>
        <v>0</v>
      </c>
      <c r="C570" s="88">
        <f>Invoice!E2417</f>
        <v>0</v>
      </c>
      <c r="D570" s="89">
        <f>Invoice!H2417</f>
        <v>0</v>
      </c>
      <c r="E570" s="81">
        <f t="shared" si="75"/>
        <v>0</v>
      </c>
      <c r="F570" s="81"/>
      <c r="G570" s="82">
        <f t="shared" si="76"/>
        <v>0</v>
      </c>
      <c r="H570" s="83">
        <f t="shared" si="77"/>
        <v>0</v>
      </c>
      <c r="I570" s="83" t="e">
        <f t="shared" si="78"/>
        <v>#DIV/0!</v>
      </c>
      <c r="J570" s="103" t="e">
        <f t="shared" si="79"/>
        <v>#DIV/0!</v>
      </c>
    </row>
    <row r="571" spans="1:10" ht="12.75" customHeight="1" x14ac:dyDescent="0.25">
      <c r="A571" s="101"/>
      <c r="D571" s="81"/>
      <c r="E571" s="81">
        <f>(E570*Invoice!I2417)+((E570-(E570*Invoice!I2417))*Invoice!J2417)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15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Invoice!B2418</f>
        <v>0</v>
      </c>
      <c r="C576" s="88">
        <f>Invoice!E2418</f>
        <v>0</v>
      </c>
      <c r="D576" s="89">
        <f>Invoice!H2418</f>
        <v>0</v>
      </c>
      <c r="E576" s="81">
        <f t="shared" si="75"/>
        <v>0</v>
      </c>
      <c r="F576" s="81"/>
      <c r="G576" s="82">
        <f t="shared" si="76"/>
        <v>0</v>
      </c>
      <c r="H576" s="83">
        <f t="shared" si="77"/>
        <v>0</v>
      </c>
      <c r="I576" s="83" t="e">
        <f t="shared" si="78"/>
        <v>#DIV/0!</v>
      </c>
      <c r="J576" s="103" t="e">
        <f t="shared" si="79"/>
        <v>#DIV/0!</v>
      </c>
    </row>
    <row r="577" spans="1:10" ht="12.75" customHeight="1" x14ac:dyDescent="0.25">
      <c r="A577" s="101"/>
      <c r="D577" s="81"/>
      <c r="E577" s="81">
        <f>(E576*Invoice!I2418)+((E576-(E576*Invoice!I2418))*Invoice!J2418)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16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Invoice!B2419</f>
        <v>0</v>
      </c>
      <c r="C582" s="88">
        <f>Invoice!E2419</f>
        <v>0</v>
      </c>
      <c r="D582" s="89">
        <f>Invoice!H2419</f>
        <v>0</v>
      </c>
      <c r="E582" s="81">
        <f t="shared" si="75"/>
        <v>0</v>
      </c>
      <c r="F582" s="81"/>
      <c r="G582" s="82">
        <f t="shared" si="76"/>
        <v>0</v>
      </c>
      <c r="H582" s="83">
        <f t="shared" si="77"/>
        <v>0</v>
      </c>
      <c r="I582" s="83" t="e">
        <f t="shared" si="78"/>
        <v>#DIV/0!</v>
      </c>
      <c r="J582" s="103" t="e">
        <f t="shared" si="79"/>
        <v>#DIV/0!</v>
      </c>
    </row>
    <row r="583" spans="1:10" ht="12.75" customHeight="1" x14ac:dyDescent="0.25">
      <c r="A583" s="101"/>
      <c r="D583" s="81"/>
      <c r="E583" s="81">
        <f>(E582*Invoice!I2419)+((E582-(E582*Invoice!I2419))*Invoice!J2419)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C586" s="88"/>
      <c r="D586" s="89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6"/>
      <c r="B587" s="107"/>
      <c r="C587" s="107"/>
      <c r="D587" s="107"/>
      <c r="E587" s="107"/>
      <c r="F587" s="107"/>
      <c r="G587" s="108">
        <f>G494+G500+G506+G512+G518+G524+G530+G536+G542+G548+G554+G560+G566+G572+G578+G584</f>
        <v>17554864.864864863</v>
      </c>
      <c r="H587" s="108">
        <f>H494+H500+H506+H512+H518+H524+H530+H536+H542+H548+H554+H560+H566+H572+H578+H584</f>
        <v>1931035.1351351349</v>
      </c>
      <c r="I587" s="107"/>
      <c r="J587" s="109">
        <f>H495+H501+H507+H513+H519+H525+H531+H537+H543+H549+H555+H561+H567+H573+H579+H585</f>
        <v>19485899.999999996</v>
      </c>
    </row>
    <row r="589" spans="1:10" ht="12.75" customHeight="1" x14ac:dyDescent="0.25">
      <c r="A589" s="94" t="s">
        <v>1</v>
      </c>
      <c r="B589" s="95">
        <f>Invoice!E2510</f>
        <v>23070023</v>
      </c>
      <c r="C589" s="96"/>
      <c r="D589" s="97"/>
      <c r="E589" s="97"/>
      <c r="F589" s="97"/>
      <c r="G589" s="98"/>
      <c r="H589" s="99"/>
      <c r="I589" s="99"/>
      <c r="J589" s="100"/>
    </row>
    <row r="590" spans="1:10" ht="12.75" customHeight="1" x14ac:dyDescent="0.25">
      <c r="A590" s="101">
        <v>1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Invoice!B2518</f>
        <v>36</v>
      </c>
      <c r="C591" s="88" t="str">
        <f>Invoice!E2518</f>
        <v>LEM STICK KENKO 15 GR (TANGGUNG) isi 20 pc</v>
      </c>
      <c r="D591" s="89">
        <f>Invoice!H2518</f>
        <v>72000</v>
      </c>
      <c r="E591" s="81">
        <f>D591*B591</f>
        <v>2592000</v>
      </c>
      <c r="F591" s="81"/>
      <c r="G591" s="82">
        <f>E591/1.11</f>
        <v>2335135.1351351351</v>
      </c>
      <c r="H591" s="83">
        <f>G591*11%</f>
        <v>256864.86486486488</v>
      </c>
      <c r="I591" s="83">
        <f>G591/B591</f>
        <v>64864.864864864867</v>
      </c>
      <c r="J591" s="103">
        <f>H591/B591</f>
        <v>7135.1351351351359</v>
      </c>
    </row>
    <row r="592" spans="1:10" ht="12.75" customHeight="1" x14ac:dyDescent="0.25">
      <c r="A592" s="101"/>
      <c r="D592" s="81"/>
      <c r="E592" s="81">
        <f>(E591*Invoice!I2518)+((E591-(E591*Invoice!I2518))*Invoice!J2518)</f>
        <v>349920</v>
      </c>
      <c r="F592" s="81"/>
      <c r="G592" s="90">
        <f>E592/1.11</f>
        <v>315243.2432432432</v>
      </c>
      <c r="H592" s="91">
        <f>G592*11%</f>
        <v>34676.756756756753</v>
      </c>
      <c r="I592" s="91">
        <f>G592/B591</f>
        <v>8756.7567567567548</v>
      </c>
      <c r="J592" s="104">
        <f>H592/B591</f>
        <v>963.24324324324311</v>
      </c>
    </row>
    <row r="593" spans="1:10" ht="12.75" customHeight="1" x14ac:dyDescent="0.25">
      <c r="A593" s="101"/>
      <c r="D593" s="81" t="s">
        <v>23</v>
      </c>
      <c r="E593" s="81">
        <f>E591-E592</f>
        <v>2242080</v>
      </c>
      <c r="F593" s="81"/>
      <c r="G593" s="82">
        <f>G591-G592</f>
        <v>2019891.8918918921</v>
      </c>
      <c r="H593" s="82">
        <f>H591-H592</f>
        <v>222188.10810810814</v>
      </c>
      <c r="I593" s="82">
        <f>I591-I592</f>
        <v>56108.108108108114</v>
      </c>
      <c r="J593" s="105">
        <f>J591-J592</f>
        <v>6171.8918918918926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2242080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1">
        <v>2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Invoice!B2519</f>
        <v>0</v>
      </c>
      <c r="C597" s="88">
        <f>Invoice!E2519</f>
        <v>0</v>
      </c>
      <c r="D597" s="89">
        <f>Invoice!H2519</f>
        <v>0</v>
      </c>
      <c r="E597" s="81">
        <f t="shared" ref="E597:E681" si="80">D597*B597</f>
        <v>0</v>
      </c>
      <c r="F597" s="81"/>
      <c r="G597" s="82">
        <f t="shared" ref="G597:G681" si="81">E597/1.11</f>
        <v>0</v>
      </c>
      <c r="H597" s="83">
        <f t="shared" ref="H597:H681" si="82">G597*11%</f>
        <v>0</v>
      </c>
      <c r="I597" s="83" t="e">
        <f t="shared" ref="I597:I681" si="83">G597/B597</f>
        <v>#DIV/0!</v>
      </c>
      <c r="J597" s="103" t="e">
        <f t="shared" ref="J597:J681" si="84">H597/B597</f>
        <v>#DIV/0!</v>
      </c>
    </row>
    <row r="598" spans="1:10" ht="12.75" customHeight="1" x14ac:dyDescent="0.25">
      <c r="A598" s="101"/>
      <c r="D598" s="81"/>
      <c r="E598" s="81">
        <f>(E597*Invoice!I2519)+((E597-(E597*Invoice!I2519))*Invoice!J2519)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3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Invoice!B2520</f>
        <v>0</v>
      </c>
      <c r="C603" s="88">
        <f>Invoice!E2520</f>
        <v>0</v>
      </c>
      <c r="D603" s="89">
        <f>Invoice!H2520</f>
        <v>0</v>
      </c>
      <c r="E603" s="81">
        <f t="shared" si="80"/>
        <v>0</v>
      </c>
      <c r="F603" s="81"/>
      <c r="G603" s="82">
        <f t="shared" si="81"/>
        <v>0</v>
      </c>
      <c r="H603" s="83">
        <f t="shared" si="82"/>
        <v>0</v>
      </c>
      <c r="I603" s="83" t="e">
        <f t="shared" si="83"/>
        <v>#DIV/0!</v>
      </c>
      <c r="J603" s="103" t="e">
        <f t="shared" si="84"/>
        <v>#DIV/0!</v>
      </c>
    </row>
    <row r="604" spans="1:10" ht="12.75" customHeight="1" x14ac:dyDescent="0.25">
      <c r="A604" s="101"/>
      <c r="D604" s="81"/>
      <c r="E604" s="81">
        <f>(E603*Invoice!I2520)+((E603-(E603*Invoice!I2520))*Invoice!J2520)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4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Invoice!B2521</f>
        <v>0</v>
      </c>
      <c r="C609" s="88">
        <f>Invoice!E2521</f>
        <v>0</v>
      </c>
      <c r="D609" s="89">
        <f>Invoice!H2521</f>
        <v>0</v>
      </c>
      <c r="E609" s="81">
        <f t="shared" si="80"/>
        <v>0</v>
      </c>
      <c r="F609" s="81"/>
      <c r="G609" s="82">
        <f t="shared" si="81"/>
        <v>0</v>
      </c>
      <c r="H609" s="83">
        <f t="shared" si="82"/>
        <v>0</v>
      </c>
      <c r="I609" s="83" t="e">
        <f t="shared" si="83"/>
        <v>#DIV/0!</v>
      </c>
      <c r="J609" s="103" t="e">
        <f t="shared" si="84"/>
        <v>#DIV/0!</v>
      </c>
    </row>
    <row r="610" spans="1:10" ht="12.75" customHeight="1" x14ac:dyDescent="0.25">
      <c r="A610" s="101"/>
      <c r="D610" s="81"/>
      <c r="E610" s="81">
        <f>(E609*Invoice!I2521)+((E609-(E609*Invoice!I2521))*Invoice!J2521)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5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Invoice!B2522</f>
        <v>0</v>
      </c>
      <c r="C615" s="88">
        <f>Invoice!E2522</f>
        <v>0</v>
      </c>
      <c r="D615" s="89">
        <f>Invoice!H2522</f>
        <v>0</v>
      </c>
      <c r="E615" s="81">
        <f t="shared" si="80"/>
        <v>0</v>
      </c>
      <c r="F615" s="81"/>
      <c r="G615" s="82">
        <f t="shared" si="81"/>
        <v>0</v>
      </c>
      <c r="H615" s="83">
        <f t="shared" si="82"/>
        <v>0</v>
      </c>
      <c r="I615" s="83" t="e">
        <f t="shared" si="83"/>
        <v>#DIV/0!</v>
      </c>
      <c r="J615" s="103" t="e">
        <f t="shared" si="84"/>
        <v>#DIV/0!</v>
      </c>
    </row>
    <row r="616" spans="1:10" ht="12.75" customHeight="1" x14ac:dyDescent="0.25">
      <c r="A616" s="101"/>
      <c r="D616" s="81"/>
      <c r="E616" s="81">
        <f>(E615*Invoice!I2522)+((E615-(E615*Invoice!I2522))*Invoice!J2522)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6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Invoice!B2523</f>
        <v>0</v>
      </c>
      <c r="C621" s="88">
        <f>Invoice!E2523</f>
        <v>0</v>
      </c>
      <c r="D621" s="89">
        <f>Invoice!H2523</f>
        <v>0</v>
      </c>
      <c r="E621" s="81">
        <f t="shared" si="80"/>
        <v>0</v>
      </c>
      <c r="F621" s="81"/>
      <c r="G621" s="82">
        <f t="shared" si="81"/>
        <v>0</v>
      </c>
      <c r="H621" s="83">
        <f t="shared" si="82"/>
        <v>0</v>
      </c>
      <c r="I621" s="83" t="e">
        <f t="shared" si="83"/>
        <v>#DIV/0!</v>
      </c>
      <c r="J621" s="103" t="e">
        <f t="shared" si="84"/>
        <v>#DIV/0!</v>
      </c>
    </row>
    <row r="622" spans="1:10" ht="12.75" customHeight="1" x14ac:dyDescent="0.25">
      <c r="A622" s="101"/>
      <c r="D622" s="81"/>
      <c r="E622" s="81">
        <f>(E621*Invoice!I2523)+((E621-(E621*Invoice!I2523))*Invoice!J2523)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7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Invoice!B2524</f>
        <v>0</v>
      </c>
      <c r="C627" s="88">
        <f>Invoice!E2524</f>
        <v>0</v>
      </c>
      <c r="D627" s="89">
        <f>Invoice!H2524</f>
        <v>0</v>
      </c>
      <c r="E627" s="81">
        <f t="shared" si="80"/>
        <v>0</v>
      </c>
      <c r="F627" s="81"/>
      <c r="G627" s="82">
        <f t="shared" si="81"/>
        <v>0</v>
      </c>
      <c r="H627" s="83">
        <f t="shared" si="82"/>
        <v>0</v>
      </c>
      <c r="I627" s="83" t="e">
        <f t="shared" si="83"/>
        <v>#DIV/0!</v>
      </c>
      <c r="J627" s="103" t="e">
        <f t="shared" si="84"/>
        <v>#DIV/0!</v>
      </c>
    </row>
    <row r="628" spans="1:10" ht="12.75" customHeight="1" x14ac:dyDescent="0.25">
      <c r="A628" s="101"/>
      <c r="D628" s="81"/>
      <c r="E628" s="81">
        <f>(E627*Invoice!I2524)+((E627-(E627*Invoice!I2524))*Invoice!J2524)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8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Invoice!B2525</f>
        <v>0</v>
      </c>
      <c r="C633" s="88">
        <f>Invoice!E2525</f>
        <v>0</v>
      </c>
      <c r="D633" s="89">
        <f>Invoice!H2525</f>
        <v>0</v>
      </c>
      <c r="E633" s="81">
        <f t="shared" si="80"/>
        <v>0</v>
      </c>
      <c r="F633" s="81"/>
      <c r="G633" s="82">
        <f t="shared" si="81"/>
        <v>0</v>
      </c>
      <c r="H633" s="83">
        <f t="shared" si="82"/>
        <v>0</v>
      </c>
      <c r="I633" s="83" t="e">
        <f t="shared" si="83"/>
        <v>#DIV/0!</v>
      </c>
      <c r="J633" s="103" t="e">
        <f t="shared" si="84"/>
        <v>#DIV/0!</v>
      </c>
    </row>
    <row r="634" spans="1:10" ht="12.75" customHeight="1" x14ac:dyDescent="0.25">
      <c r="A634" s="101"/>
      <c r="D634" s="81"/>
      <c r="E634" s="81">
        <f>(E633*Invoice!I2525)+((E633-(E633*Invoice!I2525))*Invoice!J2525)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9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Invoice!B2526</f>
        <v>0</v>
      </c>
      <c r="C639" s="88">
        <f>Invoice!E2526</f>
        <v>0</v>
      </c>
      <c r="D639" s="89">
        <f>Invoice!H2526</f>
        <v>0</v>
      </c>
      <c r="E639" s="81">
        <f t="shared" si="80"/>
        <v>0</v>
      </c>
      <c r="F639" s="81"/>
      <c r="G639" s="82">
        <f t="shared" si="81"/>
        <v>0</v>
      </c>
      <c r="H639" s="83">
        <f t="shared" si="82"/>
        <v>0</v>
      </c>
      <c r="I639" s="83" t="e">
        <f t="shared" si="83"/>
        <v>#DIV/0!</v>
      </c>
      <c r="J639" s="103" t="e">
        <f t="shared" si="84"/>
        <v>#DIV/0!</v>
      </c>
    </row>
    <row r="640" spans="1:10" ht="12.75" customHeight="1" x14ac:dyDescent="0.25">
      <c r="A640" s="101"/>
      <c r="D640" s="81"/>
      <c r="E640" s="81">
        <f>(E639*Invoice!I2526)+((E639-(E639*Invoice!I2526))*Invoice!J2526)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10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Invoice!B2527</f>
        <v>0</v>
      </c>
      <c r="C645" s="88">
        <f>Invoice!E2527</f>
        <v>0</v>
      </c>
      <c r="D645" s="89">
        <f>Invoice!H2527</f>
        <v>0</v>
      </c>
      <c r="E645" s="81">
        <f t="shared" si="80"/>
        <v>0</v>
      </c>
      <c r="F645" s="81"/>
      <c r="G645" s="82">
        <f t="shared" si="81"/>
        <v>0</v>
      </c>
      <c r="H645" s="83">
        <f t="shared" si="82"/>
        <v>0</v>
      </c>
      <c r="I645" s="83" t="e">
        <f t="shared" si="83"/>
        <v>#DIV/0!</v>
      </c>
      <c r="J645" s="103" t="e">
        <f t="shared" si="84"/>
        <v>#DIV/0!</v>
      </c>
    </row>
    <row r="646" spans="1:10" ht="12.75" customHeight="1" x14ac:dyDescent="0.25">
      <c r="A646" s="101"/>
      <c r="D646" s="81"/>
      <c r="E646" s="81">
        <f>(E645*Invoice!I2527)+((E645-(E645*Invoice!I2527))*Invoice!J2527)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11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Invoice!B2528</f>
        <v>0</v>
      </c>
      <c r="C651" s="88">
        <f>Invoice!E2528</f>
        <v>0</v>
      </c>
      <c r="D651" s="89">
        <f>Invoice!H2528</f>
        <v>0</v>
      </c>
      <c r="E651" s="81">
        <f t="shared" si="80"/>
        <v>0</v>
      </c>
      <c r="F651" s="81"/>
      <c r="G651" s="82">
        <f t="shared" si="81"/>
        <v>0</v>
      </c>
      <c r="H651" s="83">
        <f t="shared" si="82"/>
        <v>0</v>
      </c>
      <c r="I651" s="83" t="e">
        <f t="shared" si="83"/>
        <v>#DIV/0!</v>
      </c>
      <c r="J651" s="103" t="e">
        <f t="shared" si="84"/>
        <v>#DIV/0!</v>
      </c>
    </row>
    <row r="652" spans="1:10" ht="12.75" customHeight="1" x14ac:dyDescent="0.25">
      <c r="A652" s="101"/>
      <c r="D652" s="81"/>
      <c r="E652" s="81">
        <f>(E651*Invoice!I2528)+((E651-(E651*Invoice!I2528))*Invoice!J2528)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12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Invoice!B2529</f>
        <v>0</v>
      </c>
      <c r="C657" s="88">
        <f>Invoice!E2529</f>
        <v>0</v>
      </c>
      <c r="D657" s="89">
        <f>Invoice!H2529</f>
        <v>0</v>
      </c>
      <c r="E657" s="81">
        <f t="shared" si="80"/>
        <v>0</v>
      </c>
      <c r="F657" s="81"/>
      <c r="G657" s="82">
        <f t="shared" si="81"/>
        <v>0</v>
      </c>
      <c r="H657" s="83">
        <f t="shared" si="82"/>
        <v>0</v>
      </c>
      <c r="I657" s="83" t="e">
        <f t="shared" si="83"/>
        <v>#DIV/0!</v>
      </c>
      <c r="J657" s="103" t="e">
        <f t="shared" si="84"/>
        <v>#DIV/0!</v>
      </c>
    </row>
    <row r="658" spans="1:10" ht="12.75" customHeight="1" x14ac:dyDescent="0.25">
      <c r="A658" s="101"/>
      <c r="D658" s="81"/>
      <c r="E658" s="81">
        <f>(E657*Invoice!I2529)+((E657-(E657*Invoice!I2529))*Invoice!J2529)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13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Invoice!B2530</f>
        <v>0</v>
      </c>
      <c r="C663" s="88">
        <f>Invoice!E2530</f>
        <v>0</v>
      </c>
      <c r="D663" s="89">
        <f>Invoice!H2530</f>
        <v>0</v>
      </c>
      <c r="E663" s="81">
        <f t="shared" si="80"/>
        <v>0</v>
      </c>
      <c r="F663" s="81"/>
      <c r="G663" s="82">
        <f t="shared" si="81"/>
        <v>0</v>
      </c>
      <c r="H663" s="83">
        <f t="shared" si="82"/>
        <v>0</v>
      </c>
      <c r="I663" s="83" t="e">
        <f t="shared" si="83"/>
        <v>#DIV/0!</v>
      </c>
      <c r="J663" s="103" t="e">
        <f t="shared" si="84"/>
        <v>#DIV/0!</v>
      </c>
    </row>
    <row r="664" spans="1:10" ht="12.75" customHeight="1" x14ac:dyDescent="0.25">
      <c r="A664" s="101"/>
      <c r="D664" s="81"/>
      <c r="E664" s="81">
        <f>(E663*Invoice!I2530)+((E663-(E663*Invoice!I2530))*Invoice!J2530)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14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Invoice!B2531</f>
        <v>0</v>
      </c>
      <c r="C669" s="88">
        <f>Invoice!E2531</f>
        <v>0</v>
      </c>
      <c r="D669" s="89">
        <f>Invoice!H2531</f>
        <v>0</v>
      </c>
      <c r="E669" s="81">
        <f t="shared" si="80"/>
        <v>0</v>
      </c>
      <c r="F669" s="81"/>
      <c r="G669" s="82">
        <f t="shared" si="81"/>
        <v>0</v>
      </c>
      <c r="H669" s="83">
        <f t="shared" si="82"/>
        <v>0</v>
      </c>
      <c r="I669" s="83" t="e">
        <f t="shared" si="83"/>
        <v>#DIV/0!</v>
      </c>
      <c r="J669" s="103" t="e">
        <f t="shared" si="84"/>
        <v>#DIV/0!</v>
      </c>
    </row>
    <row r="670" spans="1:10" ht="12.75" customHeight="1" x14ac:dyDescent="0.25">
      <c r="A670" s="101"/>
      <c r="D670" s="81"/>
      <c r="E670" s="81">
        <f>(E669*Invoice!I2531)+((E669-(E669*Invoice!I2531))*Invoice!J2531)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15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Invoice!B2532</f>
        <v>0</v>
      </c>
      <c r="C675" s="88">
        <f>Invoice!E2532</f>
        <v>0</v>
      </c>
      <c r="D675" s="89">
        <f>Invoice!H2532</f>
        <v>0</v>
      </c>
      <c r="E675" s="81">
        <f t="shared" si="80"/>
        <v>0</v>
      </c>
      <c r="F675" s="81"/>
      <c r="G675" s="82">
        <f t="shared" si="81"/>
        <v>0</v>
      </c>
      <c r="H675" s="83">
        <f t="shared" si="82"/>
        <v>0</v>
      </c>
      <c r="I675" s="83" t="e">
        <f t="shared" si="83"/>
        <v>#DIV/0!</v>
      </c>
      <c r="J675" s="103" t="e">
        <f t="shared" si="84"/>
        <v>#DIV/0!</v>
      </c>
    </row>
    <row r="676" spans="1:10" ht="12.75" customHeight="1" x14ac:dyDescent="0.25">
      <c r="A676" s="101"/>
      <c r="D676" s="81"/>
      <c r="E676" s="81">
        <f>(E675*Invoice!I2632)+((E675-(E675*Invoice!I2632))*Invoice!J2632)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16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Invoice!B2533</f>
        <v>0</v>
      </c>
      <c r="C681" s="88">
        <f>Invoice!E2533</f>
        <v>0</v>
      </c>
      <c r="D681" s="89">
        <f>Invoice!H2533</f>
        <v>0</v>
      </c>
      <c r="E681" s="81">
        <f t="shared" si="80"/>
        <v>0</v>
      </c>
      <c r="F681" s="81"/>
      <c r="G681" s="82">
        <f t="shared" si="81"/>
        <v>0</v>
      </c>
      <c r="H681" s="83">
        <f t="shared" si="82"/>
        <v>0</v>
      </c>
      <c r="I681" s="83" t="e">
        <f t="shared" si="83"/>
        <v>#DIV/0!</v>
      </c>
      <c r="J681" s="103" t="e">
        <f t="shared" si="84"/>
        <v>#DIV/0!</v>
      </c>
    </row>
    <row r="682" spans="1:10" ht="12.75" customHeight="1" x14ac:dyDescent="0.25">
      <c r="A682" s="101"/>
      <c r="D682" s="81"/>
      <c r="E682" s="81">
        <f>(E681*Invoice!I2633)+((E681-(E681*Invoice!I2633))*Invoice!J2633)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C685" s="88"/>
      <c r="D685" s="89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6"/>
      <c r="B686" s="107"/>
      <c r="C686" s="107"/>
      <c r="D686" s="107"/>
      <c r="E686" s="107"/>
      <c r="F686" s="107"/>
      <c r="G686" s="108">
        <f>G593+G599+G605+G611+G617+G623+G629+G635+G641+G647+G653+G659+G665+G671+G677+G683</f>
        <v>2019891.8918918921</v>
      </c>
      <c r="H686" s="108">
        <f>H593+H599+H605+H611+H617+H623+H629+H635+H641+H647+H653+H659+H665+H671+H677+H683</f>
        <v>222188.10810810814</v>
      </c>
      <c r="I686" s="107"/>
      <c r="J686" s="109">
        <f>H594+H600+H606+H612+H618+H624+H630+H636+H642+H648+H654+H660+H666+H672+H678+H684</f>
        <v>2242080</v>
      </c>
    </row>
    <row r="688" spans="1:10" ht="12.75" customHeight="1" x14ac:dyDescent="0.25">
      <c r="A688" s="94" t="s">
        <v>1</v>
      </c>
      <c r="B688" s="95">
        <f>Invoice!E2624</f>
        <v>23070024</v>
      </c>
      <c r="C688" s="96"/>
      <c r="D688" s="97"/>
      <c r="E688" s="97"/>
      <c r="F688" s="97"/>
      <c r="G688" s="98"/>
      <c r="H688" s="99"/>
      <c r="I688" s="99"/>
      <c r="J688" s="100"/>
    </row>
    <row r="689" spans="1:10" ht="12.75" customHeight="1" x14ac:dyDescent="0.25">
      <c r="A689" s="101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Invoice!B2632</f>
        <v>144</v>
      </c>
      <c r="C690" s="88" t="str">
        <f>Invoice!E2632</f>
        <v>GEL PEN KENKO KE-303 T-GEL TRIANGULAR BIRU</v>
      </c>
      <c r="D690" s="89">
        <f>Invoice!H2632</f>
        <v>21600</v>
      </c>
      <c r="E690" s="81">
        <f>D690*B690</f>
        <v>3110400</v>
      </c>
      <c r="F690" s="81"/>
      <c r="G690" s="82">
        <f>E690/1.11</f>
        <v>2802162.1621621619</v>
      </c>
      <c r="H690" s="83">
        <f>G690*11%</f>
        <v>308237.83783783781</v>
      </c>
      <c r="I690" s="83">
        <f>G690/B690</f>
        <v>19459.459459459456</v>
      </c>
      <c r="J690" s="103">
        <f>H690/B690</f>
        <v>2140.5405405405404</v>
      </c>
    </row>
    <row r="691" spans="1:10" ht="12.75" customHeight="1" x14ac:dyDescent="0.25">
      <c r="A691" s="101"/>
      <c r="D691" s="81"/>
      <c r="E691" s="81">
        <f>(E690*Invoice!I2632)+((E690-(E690*Invoice!I2632))*Invoice!J2632)</f>
        <v>388800</v>
      </c>
      <c r="F691" s="81"/>
      <c r="G691" s="90">
        <f>E691/1.11</f>
        <v>350270.27027027024</v>
      </c>
      <c r="H691" s="91">
        <f>G691*11%</f>
        <v>38529.729729729726</v>
      </c>
      <c r="I691" s="91">
        <f>G691/B690</f>
        <v>2432.4324324324321</v>
      </c>
      <c r="J691" s="104">
        <f>H691/B690</f>
        <v>267.56756756756755</v>
      </c>
    </row>
    <row r="692" spans="1:10" ht="12.75" customHeight="1" x14ac:dyDescent="0.25">
      <c r="A692" s="101"/>
      <c r="D692" s="81" t="s">
        <v>23</v>
      </c>
      <c r="E692" s="81">
        <f>E690-E691</f>
        <v>2721600</v>
      </c>
      <c r="F692" s="81"/>
      <c r="G692" s="82">
        <f>G690-G691</f>
        <v>2451891.8918918916</v>
      </c>
      <c r="H692" s="82">
        <f>H690-H691</f>
        <v>269708.10810810811</v>
      </c>
      <c r="I692" s="82">
        <f>I690-I691</f>
        <v>17027.027027027023</v>
      </c>
      <c r="J692" s="105">
        <f>J690-J691</f>
        <v>1872.9729729729729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2721599.9999999995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Invoice!B2633</f>
        <v>0</v>
      </c>
      <c r="C696" s="88">
        <f>Invoice!E2633</f>
        <v>0</v>
      </c>
      <c r="D696" s="89">
        <f>Invoice!H2633</f>
        <v>0</v>
      </c>
      <c r="E696" s="81">
        <f t="shared" ref="E696:E780" si="85">D696*B696</f>
        <v>0</v>
      </c>
      <c r="F696" s="81"/>
      <c r="G696" s="82">
        <f t="shared" ref="G696:G780" si="86">E696/1.11</f>
        <v>0</v>
      </c>
      <c r="H696" s="83">
        <f t="shared" ref="H696:H780" si="87">G696*11%</f>
        <v>0</v>
      </c>
      <c r="I696" s="83" t="e">
        <f t="shared" ref="I696:I780" si="88">G696/B696</f>
        <v>#DIV/0!</v>
      </c>
      <c r="J696" s="103" t="e">
        <f t="shared" ref="J696:J780" si="89">H696/B696</f>
        <v>#DIV/0!</v>
      </c>
    </row>
    <row r="697" spans="1:10" ht="12.75" customHeight="1" x14ac:dyDescent="0.25">
      <c r="A697" s="101"/>
      <c r="D697" s="81"/>
      <c r="E697" s="81">
        <f>(E696*Invoice!I2633)+((E696-(E696*Invoice!I2633))*Invoice!J2633)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3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Invoice!B2634</f>
        <v>0</v>
      </c>
      <c r="C702" s="88">
        <f>Invoice!E2634</f>
        <v>0</v>
      </c>
      <c r="D702" s="89">
        <f>Invoice!H2634</f>
        <v>0</v>
      </c>
      <c r="E702" s="81">
        <f t="shared" si="85"/>
        <v>0</v>
      </c>
      <c r="F702" s="81"/>
      <c r="G702" s="82">
        <f t="shared" si="86"/>
        <v>0</v>
      </c>
      <c r="H702" s="83">
        <f t="shared" si="87"/>
        <v>0</v>
      </c>
      <c r="I702" s="83" t="e">
        <f t="shared" si="88"/>
        <v>#DIV/0!</v>
      </c>
      <c r="J702" s="103" t="e">
        <f t="shared" si="89"/>
        <v>#DIV/0!</v>
      </c>
    </row>
    <row r="703" spans="1:10" ht="12.75" customHeight="1" x14ac:dyDescent="0.25">
      <c r="A703" s="101"/>
      <c r="D703" s="81"/>
      <c r="E703" s="81">
        <f>(E702*Invoice!I2634)+((E702-(E702*Invoice!I2634))*Invoice!J2634)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4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Invoice!B2635</f>
        <v>0</v>
      </c>
      <c r="C708" s="88">
        <f>Invoice!E2635</f>
        <v>0</v>
      </c>
      <c r="D708" s="89">
        <f>Invoice!H2635</f>
        <v>0</v>
      </c>
      <c r="E708" s="81">
        <f t="shared" si="85"/>
        <v>0</v>
      </c>
      <c r="F708" s="81"/>
      <c r="G708" s="82">
        <f t="shared" si="86"/>
        <v>0</v>
      </c>
      <c r="H708" s="83">
        <f t="shared" si="87"/>
        <v>0</v>
      </c>
      <c r="I708" s="83" t="e">
        <f t="shared" si="88"/>
        <v>#DIV/0!</v>
      </c>
      <c r="J708" s="103" t="e">
        <f t="shared" si="89"/>
        <v>#DIV/0!</v>
      </c>
    </row>
    <row r="709" spans="1:10" ht="12.75" customHeight="1" x14ac:dyDescent="0.25">
      <c r="A709" s="101"/>
      <c r="D709" s="81"/>
      <c r="E709" s="81">
        <f>(E708*Invoice!I2635)+((E708-(E708*Invoice!I2635))*Invoice!J2635)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5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Invoice!B2636</f>
        <v>0</v>
      </c>
      <c r="C714" s="88">
        <f>Invoice!E2636</f>
        <v>0</v>
      </c>
      <c r="D714" s="89">
        <f>Invoice!H2636</f>
        <v>0</v>
      </c>
      <c r="E714" s="81">
        <f t="shared" si="85"/>
        <v>0</v>
      </c>
      <c r="F714" s="81"/>
      <c r="G714" s="82">
        <f t="shared" si="86"/>
        <v>0</v>
      </c>
      <c r="H714" s="83">
        <f t="shared" si="87"/>
        <v>0</v>
      </c>
      <c r="I714" s="83" t="e">
        <f t="shared" si="88"/>
        <v>#DIV/0!</v>
      </c>
      <c r="J714" s="103" t="e">
        <f t="shared" si="89"/>
        <v>#DIV/0!</v>
      </c>
    </row>
    <row r="715" spans="1:10" ht="12.75" customHeight="1" x14ac:dyDescent="0.25">
      <c r="A715" s="101"/>
      <c r="D715" s="81"/>
      <c r="E715" s="81">
        <f>(E714*Invoice!I2636)+((E714-(E714*Invoice!I2636))*Invoice!J2636)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6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Invoice!B2637</f>
        <v>0</v>
      </c>
      <c r="C720" s="88">
        <f>Invoice!E2637</f>
        <v>0</v>
      </c>
      <c r="D720" s="89">
        <f>Invoice!H2637</f>
        <v>0</v>
      </c>
      <c r="E720" s="81">
        <f t="shared" si="85"/>
        <v>0</v>
      </c>
      <c r="F720" s="81"/>
      <c r="G720" s="82">
        <f t="shared" si="86"/>
        <v>0</v>
      </c>
      <c r="H720" s="83">
        <f t="shared" si="87"/>
        <v>0</v>
      </c>
      <c r="I720" s="83" t="e">
        <f t="shared" si="88"/>
        <v>#DIV/0!</v>
      </c>
      <c r="J720" s="103" t="e">
        <f t="shared" si="89"/>
        <v>#DIV/0!</v>
      </c>
    </row>
    <row r="721" spans="1:10" ht="12.75" customHeight="1" x14ac:dyDescent="0.25">
      <c r="A721" s="101"/>
      <c r="D721" s="81"/>
      <c r="E721" s="81">
        <f>(E720*Invoice!I2637)+((E720-(E720*Invoice!I2637))*Invoice!J2637)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7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Invoice!B2638</f>
        <v>0</v>
      </c>
      <c r="C726" s="88">
        <f>Invoice!E2638</f>
        <v>0</v>
      </c>
      <c r="D726" s="89">
        <f>Invoice!H2638</f>
        <v>0</v>
      </c>
      <c r="E726" s="81">
        <f t="shared" si="85"/>
        <v>0</v>
      </c>
      <c r="F726" s="81"/>
      <c r="G726" s="82">
        <f t="shared" si="86"/>
        <v>0</v>
      </c>
      <c r="H726" s="83">
        <f t="shared" si="87"/>
        <v>0</v>
      </c>
      <c r="I726" s="83" t="e">
        <f t="shared" si="88"/>
        <v>#DIV/0!</v>
      </c>
      <c r="J726" s="103" t="e">
        <f t="shared" si="89"/>
        <v>#DIV/0!</v>
      </c>
    </row>
    <row r="727" spans="1:10" ht="12.75" customHeight="1" x14ac:dyDescent="0.25">
      <c r="A727" s="101"/>
      <c r="D727" s="81"/>
      <c r="E727" s="81">
        <f>(E726*Invoice!I2638)+((E726-(E726*Invoice!I2638))*Invoice!J2638)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8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Invoice!B2639</f>
        <v>0</v>
      </c>
      <c r="C732" s="88">
        <f>Invoice!E2639</f>
        <v>0</v>
      </c>
      <c r="D732" s="89">
        <f>Invoice!H2639</f>
        <v>0</v>
      </c>
      <c r="E732" s="81">
        <f t="shared" si="85"/>
        <v>0</v>
      </c>
      <c r="F732" s="81"/>
      <c r="G732" s="82">
        <f t="shared" si="86"/>
        <v>0</v>
      </c>
      <c r="H732" s="83">
        <f t="shared" si="87"/>
        <v>0</v>
      </c>
      <c r="I732" s="83" t="e">
        <f t="shared" si="88"/>
        <v>#DIV/0!</v>
      </c>
      <c r="J732" s="103" t="e">
        <f t="shared" si="89"/>
        <v>#DIV/0!</v>
      </c>
    </row>
    <row r="733" spans="1:10" ht="12.75" customHeight="1" x14ac:dyDescent="0.25">
      <c r="A733" s="101"/>
      <c r="D733" s="81"/>
      <c r="E733" s="81">
        <f>(E732*Invoice!I2639)+((E732-(E732*Invoice!I2639))*Invoice!J2639)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9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Invoice!B2640</f>
        <v>0</v>
      </c>
      <c r="C738" s="88">
        <f>Invoice!E2640</f>
        <v>0</v>
      </c>
      <c r="D738" s="89">
        <f>Invoice!H2640</f>
        <v>0</v>
      </c>
      <c r="E738" s="81">
        <f t="shared" si="85"/>
        <v>0</v>
      </c>
      <c r="F738" s="81"/>
      <c r="G738" s="82">
        <f t="shared" si="86"/>
        <v>0</v>
      </c>
      <c r="H738" s="83">
        <f t="shared" si="87"/>
        <v>0</v>
      </c>
      <c r="I738" s="83" t="e">
        <f t="shared" si="88"/>
        <v>#DIV/0!</v>
      </c>
      <c r="J738" s="103" t="e">
        <f t="shared" si="89"/>
        <v>#DIV/0!</v>
      </c>
    </row>
    <row r="739" spans="1:10" ht="12.75" customHeight="1" x14ac:dyDescent="0.25">
      <c r="A739" s="101"/>
      <c r="D739" s="81"/>
      <c r="E739" s="81">
        <f>(E738*Invoice!I2640)+((E738-(E738*Invoice!I2640))*Invoice!J2640)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10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Invoice!B2641</f>
        <v>0</v>
      </c>
      <c r="C744" s="88">
        <f>Invoice!E2641</f>
        <v>0</v>
      </c>
      <c r="D744" s="89">
        <f>Invoice!H2641</f>
        <v>0</v>
      </c>
      <c r="E744" s="81">
        <f t="shared" si="85"/>
        <v>0</v>
      </c>
      <c r="F744" s="81"/>
      <c r="G744" s="82">
        <f t="shared" si="86"/>
        <v>0</v>
      </c>
      <c r="H744" s="83">
        <f t="shared" si="87"/>
        <v>0</v>
      </c>
      <c r="I744" s="83" t="e">
        <f t="shared" si="88"/>
        <v>#DIV/0!</v>
      </c>
      <c r="J744" s="103" t="e">
        <f t="shared" si="89"/>
        <v>#DIV/0!</v>
      </c>
    </row>
    <row r="745" spans="1:10" ht="12.75" customHeight="1" x14ac:dyDescent="0.25">
      <c r="A745" s="101"/>
      <c r="D745" s="81"/>
      <c r="E745" s="81">
        <f>(E744*Invoice!I2641)+((E744-(E744*Invoice!I2641))*Invoice!J2641)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11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Invoice!B2642</f>
        <v>0</v>
      </c>
      <c r="C750" s="88">
        <f>Invoice!E2642</f>
        <v>0</v>
      </c>
      <c r="D750" s="89">
        <f>Invoice!H2642</f>
        <v>0</v>
      </c>
      <c r="E750" s="81">
        <f t="shared" si="85"/>
        <v>0</v>
      </c>
      <c r="F750" s="81"/>
      <c r="G750" s="82">
        <f t="shared" si="86"/>
        <v>0</v>
      </c>
      <c r="H750" s="83">
        <f t="shared" si="87"/>
        <v>0</v>
      </c>
      <c r="I750" s="83" t="e">
        <f t="shared" si="88"/>
        <v>#DIV/0!</v>
      </c>
      <c r="J750" s="103" t="e">
        <f t="shared" si="89"/>
        <v>#DIV/0!</v>
      </c>
    </row>
    <row r="751" spans="1:10" ht="12.75" customHeight="1" x14ac:dyDescent="0.25">
      <c r="A751" s="101"/>
      <c r="D751" s="81"/>
      <c r="E751" s="81">
        <f>(E750*Invoice!I2642)+((E750-(E750*Invoice!I2642))*Invoice!J2642)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12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Invoice!B2643</f>
        <v>0</v>
      </c>
      <c r="C756" s="88">
        <f>Invoice!E2643</f>
        <v>0</v>
      </c>
      <c r="D756" s="89">
        <f>Invoice!H2643</f>
        <v>0</v>
      </c>
      <c r="E756" s="81">
        <f t="shared" si="85"/>
        <v>0</v>
      </c>
      <c r="F756" s="81"/>
      <c r="G756" s="82">
        <f t="shared" si="86"/>
        <v>0</v>
      </c>
      <c r="H756" s="83">
        <f t="shared" si="87"/>
        <v>0</v>
      </c>
      <c r="I756" s="83" t="e">
        <f t="shared" si="88"/>
        <v>#DIV/0!</v>
      </c>
      <c r="J756" s="103" t="e">
        <f t="shared" si="89"/>
        <v>#DIV/0!</v>
      </c>
    </row>
    <row r="757" spans="1:10" ht="12.75" customHeight="1" x14ac:dyDescent="0.25">
      <c r="A757" s="101"/>
      <c r="D757" s="81"/>
      <c r="E757" s="81">
        <f>(E756*Invoice!I2643)+((E756-(E756*Invoice!I2643))*Invoice!J2643)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13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Invoice!B2644</f>
        <v>0</v>
      </c>
      <c r="C762" s="88">
        <f>Invoice!E2644</f>
        <v>0</v>
      </c>
      <c r="D762" s="89">
        <f>Invoice!H2644</f>
        <v>0</v>
      </c>
      <c r="E762" s="81">
        <f t="shared" si="85"/>
        <v>0</v>
      </c>
      <c r="F762" s="81"/>
      <c r="G762" s="82">
        <f t="shared" si="86"/>
        <v>0</v>
      </c>
      <c r="H762" s="83">
        <f t="shared" si="87"/>
        <v>0</v>
      </c>
      <c r="I762" s="83" t="e">
        <f t="shared" si="88"/>
        <v>#DIV/0!</v>
      </c>
      <c r="J762" s="103" t="e">
        <f t="shared" si="89"/>
        <v>#DIV/0!</v>
      </c>
    </row>
    <row r="763" spans="1:10" ht="12.75" customHeight="1" x14ac:dyDescent="0.25">
      <c r="A763" s="101"/>
      <c r="D763" s="81"/>
      <c r="E763" s="81">
        <f>(E762*Invoice!I2644)+((E762-(E762*Invoice!I2644))*Invoice!J2644)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14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Invoice!B2645</f>
        <v>0</v>
      </c>
      <c r="C768" s="88">
        <f>Invoice!E2645</f>
        <v>0</v>
      </c>
      <c r="D768" s="89">
        <f>Invoice!H2645</f>
        <v>0</v>
      </c>
      <c r="E768" s="81">
        <f t="shared" si="85"/>
        <v>0</v>
      </c>
      <c r="F768" s="81"/>
      <c r="G768" s="82">
        <f t="shared" si="86"/>
        <v>0</v>
      </c>
      <c r="H768" s="83">
        <f t="shared" si="87"/>
        <v>0</v>
      </c>
      <c r="I768" s="83" t="e">
        <f t="shared" si="88"/>
        <v>#DIV/0!</v>
      </c>
      <c r="J768" s="103" t="e">
        <f t="shared" si="89"/>
        <v>#DIV/0!</v>
      </c>
    </row>
    <row r="769" spans="1:10" ht="12.75" customHeight="1" x14ac:dyDescent="0.25">
      <c r="A769" s="101"/>
      <c r="D769" s="81"/>
      <c r="E769" s="81">
        <f>(E768*Invoice!I2645)+((E768-(E768*Invoice!I2645))*Invoice!J2645)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15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Invoice!B2646</f>
        <v>0</v>
      </c>
      <c r="C774" s="88">
        <f>Invoice!E2646</f>
        <v>0</v>
      </c>
      <c r="D774" s="89">
        <f>Invoice!H2646</f>
        <v>0</v>
      </c>
      <c r="E774" s="81">
        <f t="shared" si="85"/>
        <v>0</v>
      </c>
      <c r="F774" s="81"/>
      <c r="G774" s="82">
        <f t="shared" si="86"/>
        <v>0</v>
      </c>
      <c r="H774" s="83">
        <f t="shared" si="87"/>
        <v>0</v>
      </c>
      <c r="I774" s="83" t="e">
        <f t="shared" si="88"/>
        <v>#DIV/0!</v>
      </c>
      <c r="J774" s="103" t="e">
        <f t="shared" si="89"/>
        <v>#DIV/0!</v>
      </c>
    </row>
    <row r="775" spans="1:10" ht="12.75" customHeight="1" x14ac:dyDescent="0.25">
      <c r="A775" s="101"/>
      <c r="D775" s="81"/>
      <c r="E775" s="81">
        <f>(E774*Invoice!I2646)+((E774-(E774*Invoice!I2646))*Invoice!J2646)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16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Invoice!B2647</f>
        <v>0</v>
      </c>
      <c r="C780" s="88">
        <f>Invoice!E2647</f>
        <v>0</v>
      </c>
      <c r="D780" s="89">
        <f>Invoice!H2647</f>
        <v>0</v>
      </c>
      <c r="E780" s="81">
        <f t="shared" si="85"/>
        <v>0</v>
      </c>
      <c r="F780" s="81"/>
      <c r="G780" s="82">
        <f t="shared" si="86"/>
        <v>0</v>
      </c>
      <c r="H780" s="83">
        <f t="shared" si="87"/>
        <v>0</v>
      </c>
      <c r="I780" s="83" t="e">
        <f t="shared" si="88"/>
        <v>#DIV/0!</v>
      </c>
      <c r="J780" s="103" t="e">
        <f t="shared" si="89"/>
        <v>#DIV/0!</v>
      </c>
    </row>
    <row r="781" spans="1:10" ht="12.75" customHeight="1" x14ac:dyDescent="0.25">
      <c r="A781" s="101"/>
      <c r="D781" s="81"/>
      <c r="E781" s="81">
        <f>(E780*Invoice!I2647)+((E780-(E780*Invoice!I2647))*Invoice!J2647)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C784" s="88"/>
      <c r="D784" s="89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6"/>
      <c r="B785" s="107"/>
      <c r="C785" s="107"/>
      <c r="D785" s="107"/>
      <c r="E785" s="107"/>
      <c r="F785" s="107"/>
      <c r="G785" s="108">
        <f>G692+G698+G704+G710+G716+G722+G728+G734+G740+G746+G752+G758+G764+G770+G776+G782</f>
        <v>2451891.8918918916</v>
      </c>
      <c r="H785" s="108">
        <f>H692+H698+H704+H710+H716+H722+H728+H734+H740+H746+H752+H758+H764+H770+H776+H782</f>
        <v>269708.10810810811</v>
      </c>
      <c r="I785" s="107"/>
      <c r="J785" s="109">
        <f>H693+H699+H705+H711+H717+H723+H729+H735+H741+H747+H753+H759+H765+H771+H777+H783</f>
        <v>2721599.9999999995</v>
      </c>
    </row>
    <row r="787" spans="1:10" ht="12.75" customHeight="1" x14ac:dyDescent="0.25">
      <c r="A787" s="94" t="s">
        <v>1</v>
      </c>
      <c r="B787" s="95">
        <f>Invoice!E2738</f>
        <v>23070025</v>
      </c>
      <c r="C787" s="96"/>
      <c r="D787" s="97"/>
      <c r="E787" s="97"/>
      <c r="F787" s="97"/>
      <c r="G787" s="98"/>
      <c r="H787" s="99"/>
      <c r="I787" s="99"/>
      <c r="J787" s="100"/>
    </row>
    <row r="788" spans="1:10" ht="12.75" customHeight="1" x14ac:dyDescent="0.25">
      <c r="A788" s="101">
        <v>1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Invoice!B2746</f>
        <v>20</v>
      </c>
      <c r="C789" s="88" t="str">
        <f>Invoice!E2746</f>
        <v>STAPLER SDI 1123</v>
      </c>
      <c r="D789" s="89">
        <f>Invoice!H2746</f>
        <v>300000</v>
      </c>
      <c r="E789" s="81">
        <f>D789*B789</f>
        <v>6000000</v>
      </c>
      <c r="F789" s="81"/>
      <c r="G789" s="82">
        <f>E789/1.11</f>
        <v>5405405.405405405</v>
      </c>
      <c r="H789" s="83">
        <f>G789*11%</f>
        <v>594594.59459459456</v>
      </c>
      <c r="I789" s="83">
        <f>G789/B789</f>
        <v>270270.27027027024</v>
      </c>
      <c r="J789" s="103">
        <f>H789/B789</f>
        <v>29729.729729729726</v>
      </c>
    </row>
    <row r="790" spans="1:10" ht="12.75" customHeight="1" x14ac:dyDescent="0.25">
      <c r="A790" s="101"/>
      <c r="D790" s="81"/>
      <c r="E790" s="81">
        <f>(E789*Invoice!I2746)+((E789-(E789*Invoice!I2746))*Invoice!J2746)</f>
        <v>750000</v>
      </c>
      <c r="F790" s="81"/>
      <c r="G790" s="90">
        <f>E790/1.11</f>
        <v>675675.67567567562</v>
      </c>
      <c r="H790" s="91">
        <f>G790*11%</f>
        <v>74324.32432432432</v>
      </c>
      <c r="I790" s="91">
        <f>G790/B789</f>
        <v>33783.78378378378</v>
      </c>
      <c r="J790" s="104">
        <f>H790/B789</f>
        <v>3716.2162162162158</v>
      </c>
    </row>
    <row r="791" spans="1:10" ht="12.75" customHeight="1" x14ac:dyDescent="0.25">
      <c r="A791" s="101"/>
      <c r="D791" s="81" t="s">
        <v>23</v>
      </c>
      <c r="E791" s="81">
        <f>E789-E790</f>
        <v>5250000</v>
      </c>
      <c r="F791" s="81"/>
      <c r="G791" s="82">
        <f>G789-G790</f>
        <v>4729729.7297297297</v>
      </c>
      <c r="H791" s="82">
        <f>H789-H790</f>
        <v>520270.27027027024</v>
      </c>
      <c r="I791" s="82">
        <f>I789-I790</f>
        <v>236486.48648648645</v>
      </c>
      <c r="J791" s="105">
        <f>J789-J790</f>
        <v>26013.51351351351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5250000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2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Invoice!B2747</f>
        <v>72</v>
      </c>
      <c r="C795" s="88" t="str">
        <f>Invoice!E2747</f>
        <v>CORRECTION FLUID KENKO KE-108</v>
      </c>
      <c r="D795" s="89">
        <f>Invoice!H2747</f>
        <v>47100</v>
      </c>
      <c r="E795" s="81">
        <f t="shared" ref="E795:E879" si="90">D795*B795</f>
        <v>3391200</v>
      </c>
      <c r="F795" s="81"/>
      <c r="G795" s="82">
        <f t="shared" ref="G795:G879" si="91">E795/1.11</f>
        <v>3055135.1351351347</v>
      </c>
      <c r="H795" s="83">
        <f t="shared" ref="H795:H879" si="92">G795*11%</f>
        <v>336064.86486486479</v>
      </c>
      <c r="I795" s="83">
        <f t="shared" ref="I795:I879" si="93">G795/B795</f>
        <v>42432.432432432426</v>
      </c>
      <c r="J795" s="103">
        <f t="shared" ref="J795:J879" si="94">H795/B795</f>
        <v>4667.5675675675666</v>
      </c>
    </row>
    <row r="796" spans="1:10" ht="12.75" customHeight="1" x14ac:dyDescent="0.25">
      <c r="A796" s="101"/>
      <c r="D796" s="81"/>
      <c r="E796" s="81">
        <f>(E795*Invoice!I2747)+((E795-(E795*Invoice!I2747))*Invoice!J2747)</f>
        <v>423900</v>
      </c>
      <c r="F796" s="81"/>
      <c r="G796" s="90">
        <f>E796/1.11</f>
        <v>381891.89189189184</v>
      </c>
      <c r="H796" s="91">
        <f>G796*11%</f>
        <v>42008.108108108099</v>
      </c>
      <c r="I796" s="91">
        <f>G796/B795</f>
        <v>5304.0540540540533</v>
      </c>
      <c r="J796" s="104">
        <f>H796/B795</f>
        <v>583.44594594594582</v>
      </c>
    </row>
    <row r="797" spans="1:10" ht="12.75" customHeight="1" x14ac:dyDescent="0.25">
      <c r="A797" s="101"/>
      <c r="D797" s="81" t="s">
        <v>23</v>
      </c>
      <c r="E797" s="81">
        <f>E795-E796</f>
        <v>2967300</v>
      </c>
      <c r="F797" s="81"/>
      <c r="G797" s="82">
        <f>G795-G796</f>
        <v>2673243.2432432426</v>
      </c>
      <c r="H797" s="82">
        <f>H795-H796</f>
        <v>294056.75675675669</v>
      </c>
      <c r="I797" s="82">
        <f>I795-I796</f>
        <v>37128.378378378373</v>
      </c>
      <c r="J797" s="105">
        <f>J795-J796</f>
        <v>4084.1216216216208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2967299.9999999991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3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Invoice!B2748</f>
        <v>0</v>
      </c>
      <c r="C801" s="88">
        <f>Invoice!E2748</f>
        <v>0</v>
      </c>
      <c r="D801" s="89">
        <f>Invoice!H2748</f>
        <v>0</v>
      </c>
      <c r="E801" s="81">
        <f t="shared" si="90"/>
        <v>0</v>
      </c>
      <c r="F801" s="81"/>
      <c r="G801" s="82">
        <f t="shared" si="91"/>
        <v>0</v>
      </c>
      <c r="H801" s="83">
        <f t="shared" si="92"/>
        <v>0</v>
      </c>
      <c r="I801" s="83" t="e">
        <f t="shared" si="93"/>
        <v>#DIV/0!</v>
      </c>
      <c r="J801" s="103" t="e">
        <f t="shared" si="94"/>
        <v>#DIV/0!</v>
      </c>
    </row>
    <row r="802" spans="1:10" ht="12.75" customHeight="1" x14ac:dyDescent="0.25">
      <c r="A802" s="101"/>
      <c r="D802" s="81"/>
      <c r="E802" s="81">
        <f>(E801*Invoice!I2748)+((E801-(E801*Invoice!I2748))*Invoice!J2748)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4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Invoice!B2749</f>
        <v>0</v>
      </c>
      <c r="C807" s="88">
        <f>Invoice!E2749</f>
        <v>0</v>
      </c>
      <c r="D807" s="89">
        <f>Invoice!H2749</f>
        <v>0</v>
      </c>
      <c r="E807" s="81">
        <f t="shared" si="90"/>
        <v>0</v>
      </c>
      <c r="F807" s="81"/>
      <c r="G807" s="82">
        <f t="shared" si="91"/>
        <v>0</v>
      </c>
      <c r="H807" s="83">
        <f t="shared" si="92"/>
        <v>0</v>
      </c>
      <c r="I807" s="83" t="e">
        <f t="shared" si="93"/>
        <v>#DIV/0!</v>
      </c>
      <c r="J807" s="103" t="e">
        <f t="shared" si="94"/>
        <v>#DIV/0!</v>
      </c>
    </row>
    <row r="808" spans="1:10" ht="12.75" customHeight="1" x14ac:dyDescent="0.25">
      <c r="A808" s="101"/>
      <c r="D808" s="81"/>
      <c r="E808" s="81">
        <f>(E807*Invoice!I2749)+((E807-(E807*Invoice!I2749))*Invoice!J2749)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5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Invoice!B2750</f>
        <v>0</v>
      </c>
      <c r="C813" s="88">
        <f>Invoice!E2750</f>
        <v>0</v>
      </c>
      <c r="D813" s="89">
        <f>Invoice!H2750</f>
        <v>0</v>
      </c>
      <c r="E813" s="81">
        <f t="shared" si="90"/>
        <v>0</v>
      </c>
      <c r="F813" s="81"/>
      <c r="G813" s="82">
        <f t="shared" si="91"/>
        <v>0</v>
      </c>
      <c r="H813" s="83">
        <f t="shared" si="92"/>
        <v>0</v>
      </c>
      <c r="I813" s="83" t="e">
        <f t="shared" si="93"/>
        <v>#DIV/0!</v>
      </c>
      <c r="J813" s="103" t="e">
        <f t="shared" si="94"/>
        <v>#DIV/0!</v>
      </c>
    </row>
    <row r="814" spans="1:10" ht="12.75" customHeight="1" x14ac:dyDescent="0.25">
      <c r="A814" s="101"/>
      <c r="D814" s="81"/>
      <c r="E814" s="81">
        <f>(E813*Invoice!I2750)+((E813-(E813*Invoice!I2750))*Invoice!J2750)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6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Invoice!B2751</f>
        <v>0</v>
      </c>
      <c r="C819" s="88">
        <f>Invoice!E2751</f>
        <v>0</v>
      </c>
      <c r="D819" s="89">
        <f>Invoice!H2751</f>
        <v>0</v>
      </c>
      <c r="E819" s="81">
        <f t="shared" si="90"/>
        <v>0</v>
      </c>
      <c r="F819" s="81"/>
      <c r="G819" s="82">
        <f t="shared" si="91"/>
        <v>0</v>
      </c>
      <c r="H819" s="83">
        <f t="shared" si="92"/>
        <v>0</v>
      </c>
      <c r="I819" s="83" t="e">
        <f t="shared" si="93"/>
        <v>#DIV/0!</v>
      </c>
      <c r="J819" s="103" t="e">
        <f t="shared" si="94"/>
        <v>#DIV/0!</v>
      </c>
    </row>
    <row r="820" spans="1:10" ht="12.75" customHeight="1" x14ac:dyDescent="0.25">
      <c r="A820" s="101"/>
      <c r="D820" s="81"/>
      <c r="E820" s="81">
        <f>(E819*Invoice!I2751)+((E819-(E819*Invoice!I2751))*Invoice!J2751)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7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Invoice!B2752</f>
        <v>0</v>
      </c>
      <c r="C825" s="88">
        <f>Invoice!E2752</f>
        <v>0</v>
      </c>
      <c r="D825" s="89">
        <f>Invoice!H2752</f>
        <v>0</v>
      </c>
      <c r="E825" s="81">
        <f t="shared" si="90"/>
        <v>0</v>
      </c>
      <c r="F825" s="81"/>
      <c r="G825" s="82">
        <f t="shared" si="91"/>
        <v>0</v>
      </c>
      <c r="H825" s="83">
        <f t="shared" si="92"/>
        <v>0</v>
      </c>
      <c r="I825" s="83" t="e">
        <f t="shared" si="93"/>
        <v>#DIV/0!</v>
      </c>
      <c r="J825" s="103" t="e">
        <f t="shared" si="94"/>
        <v>#DIV/0!</v>
      </c>
    </row>
    <row r="826" spans="1:10" ht="12.75" customHeight="1" x14ac:dyDescent="0.25">
      <c r="A826" s="101"/>
      <c r="D826" s="81"/>
      <c r="E826" s="81">
        <f>(E825*Invoice!I2752)+((E825-(E825*Invoice!I2752))*Invoice!J2752)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8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Invoice!B2753</f>
        <v>0</v>
      </c>
      <c r="C831" s="88">
        <f>Invoice!E2753</f>
        <v>0</v>
      </c>
      <c r="D831" s="89">
        <f>Invoice!H2753</f>
        <v>0</v>
      </c>
      <c r="E831" s="81">
        <f t="shared" si="90"/>
        <v>0</v>
      </c>
      <c r="F831" s="81"/>
      <c r="G831" s="82">
        <f t="shared" si="91"/>
        <v>0</v>
      </c>
      <c r="H831" s="83">
        <f t="shared" si="92"/>
        <v>0</v>
      </c>
      <c r="I831" s="83" t="e">
        <f t="shared" si="93"/>
        <v>#DIV/0!</v>
      </c>
      <c r="J831" s="103" t="e">
        <f t="shared" si="94"/>
        <v>#DIV/0!</v>
      </c>
    </row>
    <row r="832" spans="1:10" ht="12.75" customHeight="1" x14ac:dyDescent="0.25">
      <c r="A832" s="101"/>
      <c r="D832" s="81"/>
      <c r="E832" s="81">
        <f>(E831*Invoice!I2753)+((E831-(E831*Invoice!I2753))*Invoice!J2753)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9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Invoice!B2754</f>
        <v>0</v>
      </c>
      <c r="C837" s="88">
        <f>Invoice!E2754</f>
        <v>0</v>
      </c>
      <c r="D837" s="89">
        <f>Invoice!H2754</f>
        <v>0</v>
      </c>
      <c r="E837" s="81">
        <f t="shared" si="90"/>
        <v>0</v>
      </c>
      <c r="F837" s="81"/>
      <c r="G837" s="82">
        <f t="shared" si="91"/>
        <v>0</v>
      </c>
      <c r="H837" s="83">
        <f t="shared" si="92"/>
        <v>0</v>
      </c>
      <c r="I837" s="83" t="e">
        <f t="shared" si="93"/>
        <v>#DIV/0!</v>
      </c>
      <c r="J837" s="103" t="e">
        <f t="shared" si="94"/>
        <v>#DIV/0!</v>
      </c>
    </row>
    <row r="838" spans="1:10" ht="12.75" customHeight="1" x14ac:dyDescent="0.25">
      <c r="A838" s="101"/>
      <c r="D838" s="81"/>
      <c r="E838" s="81">
        <f>(E837*Invoice!I2754)+((E837-(E837*Invoice!I2754))*Invoice!J2754)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10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Invoice!B2755</f>
        <v>0</v>
      </c>
      <c r="C843" s="88">
        <f>Invoice!E2755</f>
        <v>0</v>
      </c>
      <c r="D843" s="89">
        <f>Invoice!H2755</f>
        <v>0</v>
      </c>
      <c r="E843" s="81">
        <f t="shared" si="90"/>
        <v>0</v>
      </c>
      <c r="F843" s="81"/>
      <c r="G843" s="82">
        <f t="shared" si="91"/>
        <v>0</v>
      </c>
      <c r="H843" s="83">
        <f t="shared" si="92"/>
        <v>0</v>
      </c>
      <c r="I843" s="83" t="e">
        <f t="shared" si="93"/>
        <v>#DIV/0!</v>
      </c>
      <c r="J843" s="103" t="e">
        <f t="shared" si="94"/>
        <v>#DIV/0!</v>
      </c>
    </row>
    <row r="844" spans="1:10" ht="12.75" customHeight="1" x14ac:dyDescent="0.25">
      <c r="A844" s="101"/>
      <c r="D844" s="81"/>
      <c r="E844" s="81">
        <f>(E843*Invoice!I2755)+((E843-(E843*Invoice!I2755))*Invoice!J2755)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11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Invoice!B2756</f>
        <v>0</v>
      </c>
      <c r="C849" s="88">
        <f>Invoice!E2756</f>
        <v>0</v>
      </c>
      <c r="D849" s="89">
        <f>Invoice!H2756</f>
        <v>0</v>
      </c>
      <c r="E849" s="81">
        <f t="shared" si="90"/>
        <v>0</v>
      </c>
      <c r="F849" s="81"/>
      <c r="G849" s="82">
        <f t="shared" si="91"/>
        <v>0</v>
      </c>
      <c r="H849" s="83">
        <f t="shared" si="92"/>
        <v>0</v>
      </c>
      <c r="I849" s="83" t="e">
        <f t="shared" si="93"/>
        <v>#DIV/0!</v>
      </c>
      <c r="J849" s="103" t="e">
        <f t="shared" si="94"/>
        <v>#DIV/0!</v>
      </c>
    </row>
    <row r="850" spans="1:10" ht="12.75" customHeight="1" x14ac:dyDescent="0.25">
      <c r="A850" s="101"/>
      <c r="D850" s="81"/>
      <c r="E850" s="81">
        <f>(E849*Invoice!I2756)+((E849-(E849*Invoice!I2756))*Invoice!J2756)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12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Invoice!B2757</f>
        <v>0</v>
      </c>
      <c r="C855" s="88">
        <f>Invoice!E2757</f>
        <v>0</v>
      </c>
      <c r="D855" s="89">
        <f>Invoice!H2757</f>
        <v>0</v>
      </c>
      <c r="E855" s="81">
        <f t="shared" si="90"/>
        <v>0</v>
      </c>
      <c r="F855" s="81"/>
      <c r="G855" s="82">
        <f t="shared" si="91"/>
        <v>0</v>
      </c>
      <c r="H855" s="83">
        <f t="shared" si="92"/>
        <v>0</v>
      </c>
      <c r="I855" s="83" t="e">
        <f t="shared" si="93"/>
        <v>#DIV/0!</v>
      </c>
      <c r="J855" s="103" t="e">
        <f t="shared" si="94"/>
        <v>#DIV/0!</v>
      </c>
    </row>
    <row r="856" spans="1:10" ht="12.75" customHeight="1" x14ac:dyDescent="0.25">
      <c r="A856" s="101"/>
      <c r="D856" s="81"/>
      <c r="E856" s="81">
        <f>(E855*Invoice!I2757)+((E855-(E855*Invoice!I2757))*Invoice!J2757)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13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Invoice!B2758</f>
        <v>0</v>
      </c>
      <c r="C861" s="88">
        <f>Invoice!E2758</f>
        <v>0</v>
      </c>
      <c r="D861" s="89">
        <f>Invoice!H2758</f>
        <v>0</v>
      </c>
      <c r="E861" s="81">
        <f t="shared" si="90"/>
        <v>0</v>
      </c>
      <c r="F861" s="81"/>
      <c r="G861" s="82">
        <f t="shared" si="91"/>
        <v>0</v>
      </c>
      <c r="H861" s="83">
        <f t="shared" si="92"/>
        <v>0</v>
      </c>
      <c r="I861" s="83" t="e">
        <f t="shared" si="93"/>
        <v>#DIV/0!</v>
      </c>
      <c r="J861" s="103" t="e">
        <f t="shared" si="94"/>
        <v>#DIV/0!</v>
      </c>
    </row>
    <row r="862" spans="1:10" ht="12.75" customHeight="1" x14ac:dyDescent="0.25">
      <c r="A862" s="101"/>
      <c r="D862" s="81"/>
      <c r="E862" s="81">
        <f>(E861*Invoice!I2758)+((E861-(E861*Invoice!I2758))*Invoice!J2758)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14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Invoice!B2759</f>
        <v>0</v>
      </c>
      <c r="C867" s="88">
        <f>Invoice!E2759</f>
        <v>0</v>
      </c>
      <c r="D867" s="89">
        <f>Invoice!H2759</f>
        <v>0</v>
      </c>
      <c r="E867" s="81">
        <f t="shared" si="90"/>
        <v>0</v>
      </c>
      <c r="F867" s="81"/>
      <c r="G867" s="82">
        <f t="shared" si="91"/>
        <v>0</v>
      </c>
      <c r="H867" s="83">
        <f t="shared" si="92"/>
        <v>0</v>
      </c>
      <c r="I867" s="83" t="e">
        <f t="shared" si="93"/>
        <v>#DIV/0!</v>
      </c>
      <c r="J867" s="103" t="e">
        <f t="shared" si="94"/>
        <v>#DIV/0!</v>
      </c>
    </row>
    <row r="868" spans="1:10" ht="12.75" customHeight="1" x14ac:dyDescent="0.25">
      <c r="A868" s="101"/>
      <c r="D868" s="81"/>
      <c r="E868" s="81">
        <f>(E867*Invoice!I2759)+((E867-(E867*Invoice!I2759))*Invoice!J2759)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15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Invoice!B2760</f>
        <v>0</v>
      </c>
      <c r="C873" s="88">
        <f>Invoice!E2760</f>
        <v>0</v>
      </c>
      <c r="D873" s="89">
        <f>Invoice!H2760</f>
        <v>0</v>
      </c>
      <c r="E873" s="81">
        <f t="shared" si="90"/>
        <v>0</v>
      </c>
      <c r="F873" s="81"/>
      <c r="G873" s="82">
        <f t="shared" si="91"/>
        <v>0</v>
      </c>
      <c r="H873" s="83">
        <f t="shared" si="92"/>
        <v>0</v>
      </c>
      <c r="I873" s="83" t="e">
        <f t="shared" si="93"/>
        <v>#DIV/0!</v>
      </c>
      <c r="J873" s="103" t="e">
        <f t="shared" si="94"/>
        <v>#DIV/0!</v>
      </c>
    </row>
    <row r="874" spans="1:10" ht="12.75" customHeight="1" x14ac:dyDescent="0.25">
      <c r="A874" s="101"/>
      <c r="D874" s="81"/>
      <c r="E874" s="81">
        <f>(E873*Invoice!I2760)+((E873-(E873*Invoice!I2760))*Invoice!J2760)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16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Invoice!B2761</f>
        <v>0</v>
      </c>
      <c r="C879" s="88">
        <f>Invoice!E2761</f>
        <v>0</v>
      </c>
      <c r="D879" s="89">
        <f>Invoice!H2761</f>
        <v>0</v>
      </c>
      <c r="E879" s="81">
        <f t="shared" si="90"/>
        <v>0</v>
      </c>
      <c r="F879" s="81"/>
      <c r="G879" s="82">
        <f t="shared" si="91"/>
        <v>0</v>
      </c>
      <c r="H879" s="83">
        <f t="shared" si="92"/>
        <v>0</v>
      </c>
      <c r="I879" s="83" t="e">
        <f t="shared" si="93"/>
        <v>#DIV/0!</v>
      </c>
      <c r="J879" s="103" t="e">
        <f t="shared" si="94"/>
        <v>#DIV/0!</v>
      </c>
    </row>
    <row r="880" spans="1:10" ht="12.75" customHeight="1" x14ac:dyDescent="0.25">
      <c r="A880" s="101"/>
      <c r="D880" s="81"/>
      <c r="E880" s="81">
        <f>(E879*Invoice!I2761)+((E879-(E879*Invoice!I2761))*Invoice!J2761)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C883" s="88"/>
      <c r="D883" s="89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G791+G797+G803+G809+G815+G821+G827+G833+G839+G845+G851+G857+G863+G869+G875+G881</f>
        <v>7402972.9729729723</v>
      </c>
      <c r="H884" s="108">
        <f>H791+H797+H803+H809+H815+H821+H827+H833+H839+H845+H851+H857+H863+H869+H875+H881</f>
        <v>814327.02702702698</v>
      </c>
      <c r="I884" s="107"/>
      <c r="J884" s="109">
        <f>H792+H798+H804+H810+H816+H822+H828+H834+H840+H846+H852+H858+H864+H870+H876+H882</f>
        <v>8217299.9999999991</v>
      </c>
    </row>
    <row r="886" spans="1:10" ht="12.75" customHeight="1" x14ac:dyDescent="0.25">
      <c r="A886" s="94" t="s">
        <v>1</v>
      </c>
      <c r="B886" s="95">
        <f>Invoice!E2852</f>
        <v>23070026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Invoice!B2860</f>
        <v>0</v>
      </c>
      <c r="C888" s="88">
        <f>Invoice!E2860</f>
        <v>0</v>
      </c>
      <c r="D888" s="89">
        <f>Invoice!H2860</f>
        <v>0</v>
      </c>
      <c r="E888" s="81">
        <f>D888*B888</f>
        <v>0</v>
      </c>
      <c r="F888" s="81"/>
      <c r="G888" s="82">
        <f>E888/1.11</f>
        <v>0</v>
      </c>
      <c r="H888" s="83">
        <f>G888*11%</f>
        <v>0</v>
      </c>
      <c r="I888" s="83" t="e">
        <f>G888/B888</f>
        <v>#DIV/0!</v>
      </c>
      <c r="J888" s="103" t="e">
        <f>H888/B888</f>
        <v>#DIV/0!</v>
      </c>
    </row>
    <row r="889" spans="1:10" ht="12.75" customHeight="1" x14ac:dyDescent="0.25">
      <c r="A889" s="101"/>
      <c r="D889" s="81"/>
      <c r="E889" s="81">
        <f>(E888*Invoice!I2860)+((E888-(E888*Invoice!I2860))*Invoice!J2860)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Invoice!B2861</f>
        <v>0</v>
      </c>
      <c r="C894" s="88">
        <f>Invoice!E2861</f>
        <v>0</v>
      </c>
      <c r="D894" s="89">
        <f>Invoice!H2861</f>
        <v>0</v>
      </c>
      <c r="E894" s="81">
        <f t="shared" ref="E894:E978" si="95">D894*B894</f>
        <v>0</v>
      </c>
      <c r="F894" s="81"/>
      <c r="G894" s="82">
        <f t="shared" ref="G894:G978" si="96">E894/1.11</f>
        <v>0</v>
      </c>
      <c r="H894" s="83">
        <f t="shared" ref="H894:H978" si="97">G894*11%</f>
        <v>0</v>
      </c>
      <c r="I894" s="83" t="e">
        <f t="shared" ref="I894:I978" si="98">G894/B894</f>
        <v>#DIV/0!</v>
      </c>
      <c r="J894" s="103" t="e">
        <f t="shared" ref="J894:J978" si="99">H894/B894</f>
        <v>#DIV/0!</v>
      </c>
    </row>
    <row r="895" spans="1:10" ht="12.75" customHeight="1" x14ac:dyDescent="0.25">
      <c r="A895" s="101"/>
      <c r="D895" s="81"/>
      <c r="E895" s="81">
        <f>(E894*Invoice!I2861)+((E894-(E894*Invoice!I2861))*Invoice!J2861)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3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Invoice!B2862</f>
        <v>0</v>
      </c>
      <c r="C900" s="88">
        <f>Invoice!E2862</f>
        <v>0</v>
      </c>
      <c r="D900" s="89">
        <f>Invoice!H2862</f>
        <v>0</v>
      </c>
      <c r="E900" s="81">
        <f t="shared" si="95"/>
        <v>0</v>
      </c>
      <c r="F900" s="81"/>
      <c r="G900" s="82">
        <f t="shared" si="96"/>
        <v>0</v>
      </c>
      <c r="H900" s="83">
        <f t="shared" si="97"/>
        <v>0</v>
      </c>
      <c r="I900" s="83" t="e">
        <f t="shared" si="98"/>
        <v>#DIV/0!</v>
      </c>
      <c r="J900" s="103" t="e">
        <f t="shared" si="99"/>
        <v>#DIV/0!</v>
      </c>
    </row>
    <row r="901" spans="1:10" ht="12.75" customHeight="1" x14ac:dyDescent="0.25">
      <c r="A901" s="101"/>
      <c r="D901" s="81"/>
      <c r="E901" s="81">
        <f>(E900*Invoice!I2862)+((E900-(E900*Invoice!I2862))*Invoice!J2862)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4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Invoice!B2863</f>
        <v>0</v>
      </c>
      <c r="C906" s="88">
        <f>Invoice!E2863</f>
        <v>0</v>
      </c>
      <c r="D906" s="89">
        <f>Invoice!H2863</f>
        <v>0</v>
      </c>
      <c r="E906" s="81">
        <f t="shared" si="95"/>
        <v>0</v>
      </c>
      <c r="F906" s="81"/>
      <c r="G906" s="82">
        <f t="shared" si="96"/>
        <v>0</v>
      </c>
      <c r="H906" s="83">
        <f t="shared" si="97"/>
        <v>0</v>
      </c>
      <c r="I906" s="83" t="e">
        <f t="shared" si="98"/>
        <v>#DIV/0!</v>
      </c>
      <c r="J906" s="103" t="e">
        <f t="shared" si="99"/>
        <v>#DIV/0!</v>
      </c>
    </row>
    <row r="907" spans="1:10" ht="12.75" customHeight="1" x14ac:dyDescent="0.25">
      <c r="A907" s="101"/>
      <c r="D907" s="81"/>
      <c r="E907" s="81">
        <f>(E906*Invoice!I2863)+((E906-(E906*Invoice!I2863))*Invoice!J2863)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5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Invoice!B2864</f>
        <v>0</v>
      </c>
      <c r="C912" s="88">
        <f>Invoice!E2864</f>
        <v>0</v>
      </c>
      <c r="D912" s="89">
        <f>Invoice!H2864</f>
        <v>0</v>
      </c>
      <c r="E912" s="81">
        <f t="shared" si="95"/>
        <v>0</v>
      </c>
      <c r="F912" s="81"/>
      <c r="G912" s="82">
        <f t="shared" si="96"/>
        <v>0</v>
      </c>
      <c r="H912" s="83">
        <f t="shared" si="97"/>
        <v>0</v>
      </c>
      <c r="I912" s="83" t="e">
        <f t="shared" si="98"/>
        <v>#DIV/0!</v>
      </c>
      <c r="J912" s="103" t="e">
        <f t="shared" si="99"/>
        <v>#DIV/0!</v>
      </c>
    </row>
    <row r="913" spans="1:10" ht="12.75" customHeight="1" x14ac:dyDescent="0.25">
      <c r="A913" s="101"/>
      <c r="D913" s="81"/>
      <c r="E913" s="81">
        <f>(E912*Invoice!I2864)+((E912-(E912*Invoice!I2864))*Invoice!J2864)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6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Invoice!B2865</f>
        <v>0</v>
      </c>
      <c r="C918" s="88">
        <f>Invoice!E2865</f>
        <v>0</v>
      </c>
      <c r="D918" s="89">
        <f>Invoice!H2865</f>
        <v>0</v>
      </c>
      <c r="E918" s="81">
        <f t="shared" si="95"/>
        <v>0</v>
      </c>
      <c r="F918" s="81"/>
      <c r="G918" s="82">
        <f t="shared" si="96"/>
        <v>0</v>
      </c>
      <c r="H918" s="83">
        <f t="shared" si="97"/>
        <v>0</v>
      </c>
      <c r="I918" s="83" t="e">
        <f t="shared" si="98"/>
        <v>#DIV/0!</v>
      </c>
      <c r="J918" s="103" t="e">
        <f t="shared" si="99"/>
        <v>#DIV/0!</v>
      </c>
    </row>
    <row r="919" spans="1:10" ht="12.75" customHeight="1" x14ac:dyDescent="0.25">
      <c r="A919" s="101"/>
      <c r="D919" s="81"/>
      <c r="E919" s="81">
        <f>(E918*Invoice!I2865)+((E918-(E918*Invoice!I2865))*Invoice!J2865)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7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Invoice!B2866</f>
        <v>0</v>
      </c>
      <c r="C924" s="88">
        <f>Invoice!E2866</f>
        <v>0</v>
      </c>
      <c r="D924" s="89">
        <f>Invoice!H2866</f>
        <v>0</v>
      </c>
      <c r="E924" s="81">
        <f t="shared" si="95"/>
        <v>0</v>
      </c>
      <c r="F924" s="81"/>
      <c r="G924" s="82">
        <f t="shared" si="96"/>
        <v>0</v>
      </c>
      <c r="H924" s="83">
        <f t="shared" si="97"/>
        <v>0</v>
      </c>
      <c r="I924" s="83" t="e">
        <f t="shared" si="98"/>
        <v>#DIV/0!</v>
      </c>
      <c r="J924" s="103" t="e">
        <f t="shared" si="99"/>
        <v>#DIV/0!</v>
      </c>
    </row>
    <row r="925" spans="1:10" ht="12.75" customHeight="1" x14ac:dyDescent="0.25">
      <c r="A925" s="101"/>
      <c r="D925" s="81"/>
      <c r="E925" s="81">
        <f>(E924*Invoice!I2866)+((E924-(E924*Invoice!I2866))*Invoice!J2866)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8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Invoice!B2867</f>
        <v>0</v>
      </c>
      <c r="C930" s="88">
        <f>Invoice!E2867</f>
        <v>0</v>
      </c>
      <c r="D930" s="89">
        <f>Invoice!H2867</f>
        <v>0</v>
      </c>
      <c r="E930" s="81">
        <f t="shared" si="95"/>
        <v>0</v>
      </c>
      <c r="F930" s="81"/>
      <c r="G930" s="82">
        <f t="shared" si="96"/>
        <v>0</v>
      </c>
      <c r="H930" s="83">
        <f t="shared" si="97"/>
        <v>0</v>
      </c>
      <c r="I930" s="83" t="e">
        <f t="shared" si="98"/>
        <v>#DIV/0!</v>
      </c>
      <c r="J930" s="103" t="e">
        <f t="shared" si="99"/>
        <v>#DIV/0!</v>
      </c>
    </row>
    <row r="931" spans="1:10" ht="12.75" customHeight="1" x14ac:dyDescent="0.25">
      <c r="A931" s="101"/>
      <c r="D931" s="81"/>
      <c r="E931" s="81">
        <f>(E930*Invoice!I2867)+((E930-(E930*Invoice!I2867))*Invoice!J2867)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9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Invoice!B2868</f>
        <v>0</v>
      </c>
      <c r="C936" s="88">
        <f>Invoice!E2868</f>
        <v>0</v>
      </c>
      <c r="D936" s="89">
        <f>Invoice!H2868</f>
        <v>0</v>
      </c>
      <c r="E936" s="81">
        <f t="shared" si="95"/>
        <v>0</v>
      </c>
      <c r="F936" s="81"/>
      <c r="G936" s="82">
        <f t="shared" si="96"/>
        <v>0</v>
      </c>
      <c r="H936" s="83">
        <f t="shared" si="97"/>
        <v>0</v>
      </c>
      <c r="I936" s="83" t="e">
        <f t="shared" si="98"/>
        <v>#DIV/0!</v>
      </c>
      <c r="J936" s="103" t="e">
        <f t="shared" si="99"/>
        <v>#DIV/0!</v>
      </c>
    </row>
    <row r="937" spans="1:10" ht="12.75" customHeight="1" x14ac:dyDescent="0.25">
      <c r="A937" s="101"/>
      <c r="D937" s="81"/>
      <c r="E937" s="81">
        <f>(E936*Invoice!I2868)+((E936-(E936*Invoice!I2868))*Invoice!J2868)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10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Invoice!B2869</f>
        <v>0</v>
      </c>
      <c r="C942" s="88">
        <f>Invoice!E2869</f>
        <v>0</v>
      </c>
      <c r="D942" s="89">
        <f>Invoice!H2869</f>
        <v>0</v>
      </c>
      <c r="E942" s="81">
        <f t="shared" si="95"/>
        <v>0</v>
      </c>
      <c r="F942" s="81"/>
      <c r="G942" s="82">
        <f t="shared" si="96"/>
        <v>0</v>
      </c>
      <c r="H942" s="83">
        <f t="shared" si="97"/>
        <v>0</v>
      </c>
      <c r="I942" s="83" t="e">
        <f t="shared" si="98"/>
        <v>#DIV/0!</v>
      </c>
      <c r="J942" s="103" t="e">
        <f t="shared" si="99"/>
        <v>#DIV/0!</v>
      </c>
    </row>
    <row r="943" spans="1:10" ht="12.75" customHeight="1" x14ac:dyDescent="0.25">
      <c r="A943" s="101"/>
      <c r="D943" s="81"/>
      <c r="E943" s="81">
        <f>(E942*Invoice!I2869)+((E942-(E942*Invoice!I2869))*Invoice!J2869)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11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Invoice!B2870</f>
        <v>0</v>
      </c>
      <c r="C948" s="88">
        <f>Invoice!E2870</f>
        <v>0</v>
      </c>
      <c r="D948" s="89">
        <f>Invoice!H2870</f>
        <v>0</v>
      </c>
      <c r="E948" s="81">
        <f t="shared" si="95"/>
        <v>0</v>
      </c>
      <c r="F948" s="81"/>
      <c r="G948" s="82">
        <f t="shared" si="96"/>
        <v>0</v>
      </c>
      <c r="H948" s="83">
        <f t="shared" si="97"/>
        <v>0</v>
      </c>
      <c r="I948" s="83" t="e">
        <f t="shared" si="98"/>
        <v>#DIV/0!</v>
      </c>
      <c r="J948" s="103" t="e">
        <f t="shared" si="99"/>
        <v>#DIV/0!</v>
      </c>
    </row>
    <row r="949" spans="1:10" ht="12.75" customHeight="1" x14ac:dyDescent="0.25">
      <c r="A949" s="101"/>
      <c r="D949" s="81"/>
      <c r="E949" s="81">
        <f>(E948*Invoice!I2870)+((E948-(E948*Invoice!I2870))*Invoice!J2870)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12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Invoice!B2871</f>
        <v>0</v>
      </c>
      <c r="C954" s="88">
        <f>Invoice!E2871</f>
        <v>0</v>
      </c>
      <c r="D954" s="89">
        <f>Invoice!H2871</f>
        <v>0</v>
      </c>
      <c r="E954" s="81">
        <f t="shared" si="95"/>
        <v>0</v>
      </c>
      <c r="F954" s="81"/>
      <c r="G954" s="82">
        <f t="shared" si="96"/>
        <v>0</v>
      </c>
      <c r="H954" s="83">
        <f t="shared" si="97"/>
        <v>0</v>
      </c>
      <c r="I954" s="83" t="e">
        <f t="shared" si="98"/>
        <v>#DIV/0!</v>
      </c>
      <c r="J954" s="103" t="e">
        <f t="shared" si="99"/>
        <v>#DIV/0!</v>
      </c>
    </row>
    <row r="955" spans="1:10" ht="12.75" customHeight="1" x14ac:dyDescent="0.25">
      <c r="A955" s="101"/>
      <c r="D955" s="81"/>
      <c r="E955" s="81">
        <f>(E954*Invoice!I2871)+((E954-(E954*Invoice!I2871))*Invoice!J2871)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13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Invoice!B2872</f>
        <v>0</v>
      </c>
      <c r="C960" s="88">
        <f>Invoice!E2872</f>
        <v>0</v>
      </c>
      <c r="D960" s="89">
        <f>Invoice!H2872</f>
        <v>0</v>
      </c>
      <c r="E960" s="81">
        <f t="shared" si="95"/>
        <v>0</v>
      </c>
      <c r="F960" s="81"/>
      <c r="G960" s="82">
        <f t="shared" si="96"/>
        <v>0</v>
      </c>
      <c r="H960" s="83">
        <f t="shared" si="97"/>
        <v>0</v>
      </c>
      <c r="I960" s="83" t="e">
        <f t="shared" si="98"/>
        <v>#DIV/0!</v>
      </c>
      <c r="J960" s="103" t="e">
        <f t="shared" si="99"/>
        <v>#DIV/0!</v>
      </c>
    </row>
    <row r="961" spans="1:10" ht="12.75" customHeight="1" x14ac:dyDescent="0.25">
      <c r="A961" s="101"/>
      <c r="D961" s="81"/>
      <c r="E961" s="81">
        <f>(E960*Invoice!I2872)+((E960-(E960*Invoice!I2872))*Invoice!J2872)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14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Invoice!B2873</f>
        <v>0</v>
      </c>
      <c r="C966" s="88">
        <f>Invoice!E2873</f>
        <v>0</v>
      </c>
      <c r="D966" s="89">
        <f>Invoice!H2873</f>
        <v>0</v>
      </c>
      <c r="E966" s="81">
        <f t="shared" si="95"/>
        <v>0</v>
      </c>
      <c r="F966" s="81"/>
      <c r="G966" s="82">
        <f t="shared" si="96"/>
        <v>0</v>
      </c>
      <c r="H966" s="83">
        <f t="shared" si="97"/>
        <v>0</v>
      </c>
      <c r="I966" s="83" t="e">
        <f t="shared" si="98"/>
        <v>#DIV/0!</v>
      </c>
      <c r="J966" s="103" t="e">
        <f t="shared" si="99"/>
        <v>#DIV/0!</v>
      </c>
    </row>
    <row r="967" spans="1:10" ht="12.75" customHeight="1" x14ac:dyDescent="0.25">
      <c r="A967" s="101"/>
      <c r="D967" s="81"/>
      <c r="E967" s="81">
        <f>(E966*Invoice!I2873)+((E966-(E966*Invoice!I2873))*Invoice!J2873)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15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Invoice!B2874</f>
        <v>0</v>
      </c>
      <c r="C972" s="88">
        <f>Invoice!E2874</f>
        <v>0</v>
      </c>
      <c r="D972" s="89">
        <f>Invoice!H2874</f>
        <v>0</v>
      </c>
      <c r="E972" s="81">
        <f t="shared" si="95"/>
        <v>0</v>
      </c>
      <c r="F972" s="81"/>
      <c r="G972" s="82">
        <f t="shared" si="96"/>
        <v>0</v>
      </c>
      <c r="H972" s="83">
        <f t="shared" si="97"/>
        <v>0</v>
      </c>
      <c r="I972" s="83" t="e">
        <f t="shared" si="98"/>
        <v>#DIV/0!</v>
      </c>
      <c r="J972" s="103" t="e">
        <f t="shared" si="99"/>
        <v>#DIV/0!</v>
      </c>
    </row>
    <row r="973" spans="1:10" ht="12.75" customHeight="1" x14ac:dyDescent="0.25">
      <c r="A973" s="101"/>
      <c r="D973" s="81"/>
      <c r="E973" s="81">
        <f>(E972*Invoice!I2874)+((E972-(E972*Invoice!I2874))*Invoice!J2874)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16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Invoice!B2875</f>
        <v>0</v>
      </c>
      <c r="C978" s="88">
        <f>Invoice!E2875</f>
        <v>0</v>
      </c>
      <c r="D978" s="89">
        <f>Invoice!H2875</f>
        <v>0</v>
      </c>
      <c r="E978" s="81">
        <f t="shared" si="95"/>
        <v>0</v>
      </c>
      <c r="F978" s="81"/>
      <c r="G978" s="82">
        <f t="shared" si="96"/>
        <v>0</v>
      </c>
      <c r="H978" s="83">
        <f t="shared" si="97"/>
        <v>0</v>
      </c>
      <c r="I978" s="83" t="e">
        <f t="shared" si="98"/>
        <v>#DIV/0!</v>
      </c>
      <c r="J978" s="103" t="e">
        <f t="shared" si="99"/>
        <v>#DIV/0!</v>
      </c>
    </row>
    <row r="979" spans="1:10" ht="12.75" customHeight="1" x14ac:dyDescent="0.25">
      <c r="A979" s="101"/>
      <c r="D979" s="81"/>
      <c r="E979" s="81">
        <f>(E978*Invoice!I2875)+((E978-(E978*Invoice!I2875))*Invoice!J2875)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C982" s="88"/>
      <c r="D982" s="89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6"/>
      <c r="B983" s="107"/>
      <c r="C983" s="107"/>
      <c r="D983" s="107"/>
      <c r="E983" s="107"/>
      <c r="F983" s="107"/>
      <c r="G983" s="108">
        <f>G890+G896+G902+G908+G914+G920+G926+G932+G938+G944+G950+G956+G962+G968+G974+G980</f>
        <v>0</v>
      </c>
      <c r="H983" s="108">
        <f>H890+H896+H902+H908+H914+H920+H926+H932+H938+H944+H950+H956+H962+H968+H974+H980</f>
        <v>0</v>
      </c>
      <c r="I983" s="107"/>
      <c r="J983" s="109">
        <f>H891+H897+H903+H909+H915+H921+H927+H933+H939+H945+H951+H957+H963+H969+H975+H981</f>
        <v>0</v>
      </c>
    </row>
    <row r="985" spans="1:10" ht="12.75" customHeight="1" x14ac:dyDescent="0.25">
      <c r="A985" s="94" t="s">
        <v>1</v>
      </c>
      <c r="B985" s="95">
        <f>Invoice!E2966</f>
        <v>23070027</v>
      </c>
      <c r="C985" s="96"/>
      <c r="D985" s="97"/>
      <c r="E985" s="97"/>
      <c r="F985" s="97"/>
      <c r="G985" s="98"/>
      <c r="H985" s="99"/>
      <c r="I985" s="99"/>
      <c r="J985" s="100"/>
    </row>
    <row r="986" spans="1:10" ht="12.75" customHeight="1" x14ac:dyDescent="0.25">
      <c r="A986" s="101">
        <v>1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Invoice!B2974</f>
        <v>0</v>
      </c>
      <c r="C987" s="88">
        <f>Invoice!E2974</f>
        <v>0</v>
      </c>
      <c r="D987" s="89">
        <f>Invoice!H2974</f>
        <v>0</v>
      </c>
      <c r="E987" s="81">
        <f>D987*B987</f>
        <v>0</v>
      </c>
      <c r="F987" s="81"/>
      <c r="G987" s="82">
        <f>E987/1.11</f>
        <v>0</v>
      </c>
      <c r="H987" s="83">
        <f>G987*11%</f>
        <v>0</v>
      </c>
      <c r="I987" s="83" t="e">
        <f>G987/B987</f>
        <v>#DIV/0!</v>
      </c>
      <c r="J987" s="103" t="e">
        <f>H987/B987</f>
        <v>#DIV/0!</v>
      </c>
    </row>
    <row r="988" spans="1:10" ht="12.75" customHeight="1" x14ac:dyDescent="0.25">
      <c r="A988" s="101"/>
      <c r="D988" s="81"/>
      <c r="E988" s="81">
        <f>(E987*Invoice!I2974)+((E987-(E987*Invoice!I2974))*Invoice!J2974)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2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Invoice!B2975</f>
        <v>0</v>
      </c>
      <c r="C993" s="88">
        <f>Invoice!E2975</f>
        <v>0</v>
      </c>
      <c r="D993" s="89">
        <f>Invoice!H2975</f>
        <v>0</v>
      </c>
      <c r="E993" s="81">
        <f t="shared" ref="E993:E1077" si="100">D993*B993</f>
        <v>0</v>
      </c>
      <c r="F993" s="81"/>
      <c r="G993" s="82">
        <f t="shared" ref="G993:G1077" si="101">E993/1.11</f>
        <v>0</v>
      </c>
      <c r="H993" s="83">
        <f t="shared" ref="H993:H1077" si="102">G993*11%</f>
        <v>0</v>
      </c>
      <c r="I993" s="83" t="e">
        <f t="shared" ref="I993:I1077" si="103">G993/B993</f>
        <v>#DIV/0!</v>
      </c>
      <c r="J993" s="103" t="e">
        <f t="shared" ref="J993:J1077" si="104">H993/B993</f>
        <v>#DIV/0!</v>
      </c>
    </row>
    <row r="994" spans="1:10" ht="12.75" customHeight="1" x14ac:dyDescent="0.25">
      <c r="A994" s="101"/>
      <c r="D994" s="81"/>
      <c r="E994" s="81">
        <f>(E993*Invoice!I2975)+((E993-(E993*Invoice!I2975))*Invoice!J2975)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3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Invoice!B2976</f>
        <v>0</v>
      </c>
      <c r="C999" s="88">
        <f>Invoice!E2976</f>
        <v>0</v>
      </c>
      <c r="D999" s="89">
        <f>Invoice!H2976</f>
        <v>0</v>
      </c>
      <c r="E999" s="81">
        <f t="shared" si="100"/>
        <v>0</v>
      </c>
      <c r="F999" s="81"/>
      <c r="G999" s="82">
        <f t="shared" si="101"/>
        <v>0</v>
      </c>
      <c r="H999" s="83">
        <f t="shared" si="102"/>
        <v>0</v>
      </c>
      <c r="I999" s="83" t="e">
        <f t="shared" si="103"/>
        <v>#DIV/0!</v>
      </c>
      <c r="J999" s="103" t="e">
        <f t="shared" si="104"/>
        <v>#DIV/0!</v>
      </c>
    </row>
    <row r="1000" spans="1:10" ht="12.75" customHeight="1" x14ac:dyDescent="0.25">
      <c r="A1000" s="101"/>
      <c r="D1000" s="81"/>
      <c r="E1000" s="81">
        <f>(E999*Invoice!I2976)+((E999-(E999*Invoice!I2976))*Invoice!J2976)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4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Invoice!B2977</f>
        <v>0</v>
      </c>
      <c r="C1005" s="88">
        <f>Invoice!E2977</f>
        <v>0</v>
      </c>
      <c r="D1005" s="89">
        <f>Invoice!H2977</f>
        <v>0</v>
      </c>
      <c r="E1005" s="81">
        <f t="shared" si="100"/>
        <v>0</v>
      </c>
      <c r="F1005" s="81"/>
      <c r="G1005" s="82">
        <f t="shared" si="101"/>
        <v>0</v>
      </c>
      <c r="H1005" s="83">
        <f t="shared" si="102"/>
        <v>0</v>
      </c>
      <c r="I1005" s="83" t="e">
        <f t="shared" si="103"/>
        <v>#DIV/0!</v>
      </c>
      <c r="J1005" s="103" t="e">
        <f t="shared" si="104"/>
        <v>#DIV/0!</v>
      </c>
    </row>
    <row r="1006" spans="1:10" ht="12.75" customHeight="1" x14ac:dyDescent="0.25">
      <c r="A1006" s="101"/>
      <c r="D1006" s="81"/>
      <c r="E1006" s="81">
        <f>(E1005*Invoice!I2977)+((E1005-(E1005*Invoice!I2977))*Invoice!J2977)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5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Invoice!B2978</f>
        <v>0</v>
      </c>
      <c r="C1011" s="88">
        <f>Invoice!E2978</f>
        <v>0</v>
      </c>
      <c r="D1011" s="89">
        <f>Invoice!H2978</f>
        <v>0</v>
      </c>
      <c r="E1011" s="81">
        <f t="shared" si="100"/>
        <v>0</v>
      </c>
      <c r="F1011" s="81"/>
      <c r="G1011" s="82">
        <f t="shared" si="101"/>
        <v>0</v>
      </c>
      <c r="H1011" s="83">
        <f t="shared" si="102"/>
        <v>0</v>
      </c>
      <c r="I1011" s="83" t="e">
        <f t="shared" si="103"/>
        <v>#DIV/0!</v>
      </c>
      <c r="J1011" s="103" t="e">
        <f t="shared" si="104"/>
        <v>#DIV/0!</v>
      </c>
    </row>
    <row r="1012" spans="1:10" ht="12.75" customHeight="1" x14ac:dyDescent="0.25">
      <c r="A1012" s="101"/>
      <c r="D1012" s="81"/>
      <c r="E1012" s="81">
        <f>(E1011*Invoice!I2978)+((E1011-(E1011*Invoice!I2978))*Invoice!J2978)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6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Invoice!B2979</f>
        <v>0</v>
      </c>
      <c r="C1017" s="88">
        <f>Invoice!E2979</f>
        <v>0</v>
      </c>
      <c r="D1017" s="89">
        <f>Invoice!H2979</f>
        <v>0</v>
      </c>
      <c r="E1017" s="81">
        <f t="shared" si="100"/>
        <v>0</v>
      </c>
      <c r="F1017" s="81"/>
      <c r="G1017" s="82">
        <f t="shared" si="101"/>
        <v>0</v>
      </c>
      <c r="H1017" s="83">
        <f t="shared" si="102"/>
        <v>0</v>
      </c>
      <c r="I1017" s="83" t="e">
        <f t="shared" si="103"/>
        <v>#DIV/0!</v>
      </c>
      <c r="J1017" s="103" t="e">
        <f t="shared" si="104"/>
        <v>#DIV/0!</v>
      </c>
    </row>
    <row r="1018" spans="1:10" ht="12.75" customHeight="1" x14ac:dyDescent="0.25">
      <c r="A1018" s="101"/>
      <c r="D1018" s="81"/>
      <c r="E1018" s="81">
        <f>(E1017*Invoice!I2979)+((E1017-(E1017*Invoice!I2979))*Invoice!J2979)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7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Invoice!B2980</f>
        <v>0</v>
      </c>
      <c r="C1023" s="88">
        <f>Invoice!E2980</f>
        <v>0</v>
      </c>
      <c r="D1023" s="89">
        <f>Invoice!H2980</f>
        <v>0</v>
      </c>
      <c r="E1023" s="81">
        <f t="shared" si="100"/>
        <v>0</v>
      </c>
      <c r="F1023" s="81"/>
      <c r="G1023" s="82">
        <f t="shared" si="101"/>
        <v>0</v>
      </c>
      <c r="H1023" s="83">
        <f t="shared" si="102"/>
        <v>0</v>
      </c>
      <c r="I1023" s="83" t="e">
        <f t="shared" si="103"/>
        <v>#DIV/0!</v>
      </c>
      <c r="J1023" s="103" t="e">
        <f t="shared" si="104"/>
        <v>#DIV/0!</v>
      </c>
    </row>
    <row r="1024" spans="1:10" ht="12.75" customHeight="1" x14ac:dyDescent="0.25">
      <c r="A1024" s="101"/>
      <c r="D1024" s="81"/>
      <c r="E1024" s="81">
        <f>(E1023*Invoice!I2980)+((E1023-(E1023*Invoice!I2980))*Invoice!J2980)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8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Invoice!B2981</f>
        <v>0</v>
      </c>
      <c r="C1029" s="88">
        <f>Invoice!E2981</f>
        <v>0</v>
      </c>
      <c r="D1029" s="89">
        <f>Invoice!H2981</f>
        <v>0</v>
      </c>
      <c r="E1029" s="81">
        <f t="shared" si="100"/>
        <v>0</v>
      </c>
      <c r="F1029" s="81"/>
      <c r="G1029" s="82">
        <f t="shared" si="101"/>
        <v>0</v>
      </c>
      <c r="H1029" s="83">
        <f t="shared" si="102"/>
        <v>0</v>
      </c>
      <c r="I1029" s="83" t="e">
        <f t="shared" si="103"/>
        <v>#DIV/0!</v>
      </c>
      <c r="J1029" s="103" t="e">
        <f t="shared" si="104"/>
        <v>#DIV/0!</v>
      </c>
    </row>
    <row r="1030" spans="1:10" ht="12.75" customHeight="1" x14ac:dyDescent="0.25">
      <c r="A1030" s="101"/>
      <c r="D1030" s="81"/>
      <c r="E1030" s="81">
        <f>(E1029*Invoice!I2981)+((E1029-(E1029*Invoice!I2981))*Invoice!J2981)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9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Invoice!B2982</f>
        <v>0</v>
      </c>
      <c r="C1035" s="88">
        <f>Invoice!E2982</f>
        <v>0</v>
      </c>
      <c r="D1035" s="89">
        <f>Invoice!H2982</f>
        <v>0</v>
      </c>
      <c r="E1035" s="81">
        <f t="shared" si="100"/>
        <v>0</v>
      </c>
      <c r="F1035" s="81"/>
      <c r="G1035" s="82">
        <f t="shared" si="101"/>
        <v>0</v>
      </c>
      <c r="H1035" s="83">
        <f t="shared" si="102"/>
        <v>0</v>
      </c>
      <c r="I1035" s="83" t="e">
        <f t="shared" si="103"/>
        <v>#DIV/0!</v>
      </c>
      <c r="J1035" s="103" t="e">
        <f t="shared" si="104"/>
        <v>#DIV/0!</v>
      </c>
    </row>
    <row r="1036" spans="1:10" ht="12.75" customHeight="1" x14ac:dyDescent="0.25">
      <c r="A1036" s="101"/>
      <c r="D1036" s="81"/>
      <c r="E1036" s="81">
        <f>(E1035*Invoice!I2982)+((E1035-(E1035*Invoice!I2982))*Invoice!J2982)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10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Invoice!B2983</f>
        <v>0</v>
      </c>
      <c r="C1041" s="88">
        <f>Invoice!E2983</f>
        <v>0</v>
      </c>
      <c r="D1041" s="89">
        <f>Invoice!H2983</f>
        <v>0</v>
      </c>
      <c r="E1041" s="81">
        <f t="shared" si="100"/>
        <v>0</v>
      </c>
      <c r="F1041" s="81"/>
      <c r="G1041" s="82">
        <f t="shared" si="101"/>
        <v>0</v>
      </c>
      <c r="H1041" s="83">
        <f t="shared" si="102"/>
        <v>0</v>
      </c>
      <c r="I1041" s="83" t="e">
        <f t="shared" si="103"/>
        <v>#DIV/0!</v>
      </c>
      <c r="J1041" s="103" t="e">
        <f t="shared" si="104"/>
        <v>#DIV/0!</v>
      </c>
    </row>
    <row r="1042" spans="1:10" ht="12.75" customHeight="1" x14ac:dyDescent="0.25">
      <c r="A1042" s="101"/>
      <c r="D1042" s="81"/>
      <c r="E1042" s="81">
        <f>(E1041*Invoice!I2983)+((E1041-(E1041*Invoice!I2983))*Invoice!J2983)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11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Invoice!B2984</f>
        <v>0</v>
      </c>
      <c r="C1047" s="88">
        <f>Invoice!E2984</f>
        <v>0</v>
      </c>
      <c r="D1047" s="89">
        <f>Invoice!H2984</f>
        <v>0</v>
      </c>
      <c r="E1047" s="81">
        <f t="shared" si="100"/>
        <v>0</v>
      </c>
      <c r="F1047" s="81"/>
      <c r="G1047" s="82">
        <f t="shared" si="101"/>
        <v>0</v>
      </c>
      <c r="H1047" s="83">
        <f t="shared" si="102"/>
        <v>0</v>
      </c>
      <c r="I1047" s="83" t="e">
        <f t="shared" si="103"/>
        <v>#DIV/0!</v>
      </c>
      <c r="J1047" s="103" t="e">
        <f t="shared" si="104"/>
        <v>#DIV/0!</v>
      </c>
    </row>
    <row r="1048" spans="1:10" ht="12.75" customHeight="1" x14ac:dyDescent="0.25">
      <c r="A1048" s="101"/>
      <c r="D1048" s="81"/>
      <c r="E1048" s="81">
        <f>(E1047*Invoice!I2984)+((E1047-(E1047*Invoice!I2984))*Invoice!J2984)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12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Invoice!B2985</f>
        <v>0</v>
      </c>
      <c r="C1053" s="88">
        <f>Invoice!E2985</f>
        <v>0</v>
      </c>
      <c r="D1053" s="89">
        <f>Invoice!H2985</f>
        <v>0</v>
      </c>
      <c r="E1053" s="81">
        <f t="shared" si="100"/>
        <v>0</v>
      </c>
      <c r="F1053" s="81"/>
      <c r="G1053" s="82">
        <f t="shared" si="101"/>
        <v>0</v>
      </c>
      <c r="H1053" s="83">
        <f t="shared" si="102"/>
        <v>0</v>
      </c>
      <c r="I1053" s="83" t="e">
        <f t="shared" si="103"/>
        <v>#DIV/0!</v>
      </c>
      <c r="J1053" s="103" t="e">
        <f t="shared" si="104"/>
        <v>#DIV/0!</v>
      </c>
    </row>
    <row r="1054" spans="1:10" ht="12.75" customHeight="1" x14ac:dyDescent="0.25">
      <c r="A1054" s="101"/>
      <c r="D1054" s="81"/>
      <c r="E1054" s="81">
        <f>(E1053*Invoice!I2985)+((E1053-(E1053*Invoice!I2985))*Invoice!J2985)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13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Invoice!B2986</f>
        <v>0</v>
      </c>
      <c r="C1059" s="88">
        <f>Invoice!E2986</f>
        <v>0</v>
      </c>
      <c r="D1059" s="89">
        <f>Invoice!H2986</f>
        <v>0</v>
      </c>
      <c r="E1059" s="81">
        <f t="shared" si="100"/>
        <v>0</v>
      </c>
      <c r="F1059" s="81"/>
      <c r="G1059" s="82">
        <f t="shared" si="101"/>
        <v>0</v>
      </c>
      <c r="H1059" s="83">
        <f t="shared" si="102"/>
        <v>0</v>
      </c>
      <c r="I1059" s="83" t="e">
        <f t="shared" si="103"/>
        <v>#DIV/0!</v>
      </c>
      <c r="J1059" s="103" t="e">
        <f t="shared" si="104"/>
        <v>#DIV/0!</v>
      </c>
    </row>
    <row r="1060" spans="1:10" ht="12.75" customHeight="1" x14ac:dyDescent="0.25">
      <c r="A1060" s="101"/>
      <c r="D1060" s="81"/>
      <c r="E1060" s="81">
        <f>(E1059*Invoice!I2986)+((E1059-(E1059*Invoice!I2986))*Invoice!J2986)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14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Invoice!B2987</f>
        <v>0</v>
      </c>
      <c r="C1065" s="88">
        <f>Invoice!E2987</f>
        <v>0</v>
      </c>
      <c r="D1065" s="89">
        <f>Invoice!H2987</f>
        <v>0</v>
      </c>
      <c r="E1065" s="81">
        <f t="shared" si="100"/>
        <v>0</v>
      </c>
      <c r="F1065" s="81"/>
      <c r="G1065" s="82">
        <f t="shared" si="101"/>
        <v>0</v>
      </c>
      <c r="H1065" s="83">
        <f t="shared" si="102"/>
        <v>0</v>
      </c>
      <c r="I1065" s="83" t="e">
        <f t="shared" si="103"/>
        <v>#DIV/0!</v>
      </c>
      <c r="J1065" s="103" t="e">
        <f t="shared" si="104"/>
        <v>#DIV/0!</v>
      </c>
    </row>
    <row r="1066" spans="1:10" ht="12.75" customHeight="1" x14ac:dyDescent="0.25">
      <c r="A1066" s="101"/>
      <c r="D1066" s="81"/>
      <c r="E1066" s="81">
        <f>(E1065*Invoice!I2987)+((E1065-(E1065*Invoice!I2987))*Invoice!J2987)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15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Invoice!B2988</f>
        <v>0</v>
      </c>
      <c r="C1071" s="88">
        <f>Invoice!E2988</f>
        <v>0</v>
      </c>
      <c r="D1071" s="89">
        <f>Invoice!H2988</f>
        <v>0</v>
      </c>
      <c r="E1071" s="81">
        <f t="shared" si="100"/>
        <v>0</v>
      </c>
      <c r="F1071" s="81"/>
      <c r="G1071" s="82">
        <f t="shared" si="101"/>
        <v>0</v>
      </c>
      <c r="H1071" s="83">
        <f t="shared" si="102"/>
        <v>0</v>
      </c>
      <c r="I1071" s="83" t="e">
        <f t="shared" si="103"/>
        <v>#DIV/0!</v>
      </c>
      <c r="J1071" s="103" t="e">
        <f t="shared" si="104"/>
        <v>#DIV/0!</v>
      </c>
    </row>
    <row r="1072" spans="1:10" ht="12.75" customHeight="1" x14ac:dyDescent="0.25">
      <c r="A1072" s="101"/>
      <c r="D1072" s="81"/>
      <c r="E1072" s="81">
        <f>(E1071*Invoice!I2988)+((E1071-(E1071*Invoice!I2988))*Invoice!J2988)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16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Invoice!B2989</f>
        <v>0</v>
      </c>
      <c r="C1077" s="88">
        <f>Invoice!E2989</f>
        <v>0</v>
      </c>
      <c r="D1077" s="89">
        <f>Invoice!H2989</f>
        <v>0</v>
      </c>
      <c r="E1077" s="81">
        <f t="shared" si="100"/>
        <v>0</v>
      </c>
      <c r="F1077" s="81"/>
      <c r="G1077" s="82">
        <f t="shared" si="101"/>
        <v>0</v>
      </c>
      <c r="H1077" s="83">
        <f t="shared" si="102"/>
        <v>0</v>
      </c>
      <c r="I1077" s="83" t="e">
        <f t="shared" si="103"/>
        <v>#DIV/0!</v>
      </c>
      <c r="J1077" s="103" t="e">
        <f t="shared" si="104"/>
        <v>#DIV/0!</v>
      </c>
    </row>
    <row r="1078" spans="1:10" ht="12.75" customHeight="1" x14ac:dyDescent="0.25">
      <c r="A1078" s="101"/>
      <c r="D1078" s="81"/>
      <c r="E1078" s="81">
        <f>(E1077*Invoice!I2989)+((E1077-(E1077*Invoice!I2989))*Invoice!J2989)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C1081" s="88"/>
      <c r="D1081" s="89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6"/>
      <c r="B1082" s="107"/>
      <c r="C1082" s="107"/>
      <c r="D1082" s="107"/>
      <c r="E1082" s="107"/>
      <c r="F1082" s="107"/>
      <c r="G1082" s="108">
        <f>G989+G995+G1001+G1007+G1013+G1019+G1025+G1031+G1037+G1043+G1049+G1055+G1061+G1067+G1073+G1079</f>
        <v>0</v>
      </c>
      <c r="H1082" s="108">
        <f>H989+H995+H1001+H1007+H1013+H1019+H1025+H1031+H1037+H1043+H1049+H1055+H1061+H1067+H1073+H1079</f>
        <v>0</v>
      </c>
      <c r="I1082" s="107"/>
      <c r="J1082" s="109">
        <f>H990+H996+H1002+H1008+H1014+H1020+H1026+H1032+H1038+H1044+H1050+H1056+H1062+H1068+H1074+H1080</f>
        <v>0</v>
      </c>
    </row>
    <row r="1084" spans="1:10" ht="12.75" customHeight="1" x14ac:dyDescent="0.25">
      <c r="A1084" s="94" t="s">
        <v>1</v>
      </c>
      <c r="B1084" s="95">
        <f>Invoice!E3080</f>
        <v>23070028</v>
      </c>
      <c r="C1084" s="96"/>
      <c r="D1084" s="97"/>
      <c r="E1084" s="97"/>
      <c r="F1084" s="97"/>
      <c r="G1084" s="98"/>
      <c r="H1084" s="99"/>
      <c r="I1084" s="99"/>
      <c r="J1084" s="100"/>
    </row>
    <row r="1085" spans="1:10" ht="12.75" customHeight="1" x14ac:dyDescent="0.25">
      <c r="A1085" s="101">
        <v>1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Invoice!B3088</f>
        <v>0</v>
      </c>
      <c r="C1086" s="88">
        <f>Invoice!E3088</f>
        <v>0</v>
      </c>
      <c r="D1086" s="89">
        <f>Invoice!H3088</f>
        <v>0</v>
      </c>
      <c r="E1086" s="81">
        <f>D1086*B1086</f>
        <v>0</v>
      </c>
      <c r="F1086" s="81"/>
      <c r="G1086" s="82">
        <f>E1086/1.11</f>
        <v>0</v>
      </c>
      <c r="H1086" s="83">
        <f>G1086*11%</f>
        <v>0</v>
      </c>
      <c r="I1086" s="83" t="e">
        <f>G1086/B1086</f>
        <v>#DIV/0!</v>
      </c>
      <c r="J1086" s="103" t="e">
        <f>H1086/B1086</f>
        <v>#DIV/0!</v>
      </c>
    </row>
    <row r="1087" spans="1:10" ht="12.75" customHeight="1" x14ac:dyDescent="0.25">
      <c r="A1087" s="101"/>
      <c r="D1087" s="81"/>
      <c r="E1087" s="81">
        <f>(E1086*Invoice!I3088)+((E1086-(E1086*Invoice!I3088))*Invoice!J3088)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2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Invoice!B3089</f>
        <v>0</v>
      </c>
      <c r="C1092" s="88">
        <f>Invoice!E3089</f>
        <v>0</v>
      </c>
      <c r="D1092" s="89">
        <f>Invoice!H3089</f>
        <v>0</v>
      </c>
      <c r="E1092" s="81">
        <f t="shared" ref="E1092:E1176" si="105">D1092*B1092</f>
        <v>0</v>
      </c>
      <c r="F1092" s="81"/>
      <c r="G1092" s="82">
        <f t="shared" ref="G1092:G1176" si="106">E1092/1.11</f>
        <v>0</v>
      </c>
      <c r="H1092" s="83">
        <f t="shared" ref="H1092:H1176" si="107">G1092*11%</f>
        <v>0</v>
      </c>
      <c r="I1092" s="83" t="e">
        <f t="shared" ref="I1092:I1176" si="108">G1092/B1092</f>
        <v>#DIV/0!</v>
      </c>
      <c r="J1092" s="103" t="e">
        <f t="shared" ref="J1092:J1176" si="109">H1092/B1092</f>
        <v>#DIV/0!</v>
      </c>
    </row>
    <row r="1093" spans="1:10" ht="12.75" customHeight="1" x14ac:dyDescent="0.25">
      <c r="A1093" s="101"/>
      <c r="D1093" s="81"/>
      <c r="E1093" s="81">
        <f>(E1092*Invoice!I3089)+((E1092-(E1092*Invoice!I3089))*Invoice!J3089)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3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Invoice!B3090</f>
        <v>0</v>
      </c>
      <c r="C1098" s="88">
        <f>Invoice!E3090</f>
        <v>0</v>
      </c>
      <c r="D1098" s="89">
        <f>Invoice!H3090</f>
        <v>0</v>
      </c>
      <c r="E1098" s="81">
        <f t="shared" si="105"/>
        <v>0</v>
      </c>
      <c r="F1098" s="81"/>
      <c r="G1098" s="82">
        <f t="shared" si="106"/>
        <v>0</v>
      </c>
      <c r="H1098" s="83">
        <f t="shared" si="107"/>
        <v>0</v>
      </c>
      <c r="I1098" s="83" t="e">
        <f t="shared" si="108"/>
        <v>#DIV/0!</v>
      </c>
      <c r="J1098" s="103" t="e">
        <f t="shared" si="109"/>
        <v>#DIV/0!</v>
      </c>
    </row>
    <row r="1099" spans="1:10" ht="12.75" customHeight="1" x14ac:dyDescent="0.25">
      <c r="A1099" s="101"/>
      <c r="D1099" s="81"/>
      <c r="E1099" s="81">
        <f>(E1098*Invoice!I3090)+((E1098-(E1098*Invoice!I3090))*Invoice!J3090)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4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Invoice!B3091</f>
        <v>0</v>
      </c>
      <c r="C1104" s="88">
        <f>Invoice!E3091</f>
        <v>0</v>
      </c>
      <c r="D1104" s="89">
        <f>Invoice!H3091</f>
        <v>0</v>
      </c>
      <c r="E1104" s="81">
        <f t="shared" si="105"/>
        <v>0</v>
      </c>
      <c r="F1104" s="81"/>
      <c r="G1104" s="82">
        <f t="shared" si="106"/>
        <v>0</v>
      </c>
      <c r="H1104" s="83">
        <f t="shared" si="107"/>
        <v>0</v>
      </c>
      <c r="I1104" s="83" t="e">
        <f t="shared" si="108"/>
        <v>#DIV/0!</v>
      </c>
      <c r="J1104" s="103" t="e">
        <f t="shared" si="109"/>
        <v>#DIV/0!</v>
      </c>
    </row>
    <row r="1105" spans="1:10" ht="12.75" customHeight="1" x14ac:dyDescent="0.25">
      <c r="A1105" s="101"/>
      <c r="D1105" s="81"/>
      <c r="E1105" s="81">
        <f>(E1104*Invoice!I3091)+((E1104-(E1104*Invoice!I3091))*Invoice!J3091)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5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Invoice!B3092</f>
        <v>0</v>
      </c>
      <c r="C1110" s="88">
        <f>Invoice!E3092</f>
        <v>0</v>
      </c>
      <c r="D1110" s="89">
        <f>Invoice!H3092</f>
        <v>0</v>
      </c>
      <c r="E1110" s="81">
        <f t="shared" si="105"/>
        <v>0</v>
      </c>
      <c r="F1110" s="81"/>
      <c r="G1110" s="82">
        <f t="shared" si="106"/>
        <v>0</v>
      </c>
      <c r="H1110" s="83">
        <f t="shared" si="107"/>
        <v>0</v>
      </c>
      <c r="I1110" s="83" t="e">
        <f t="shared" si="108"/>
        <v>#DIV/0!</v>
      </c>
      <c r="J1110" s="103" t="e">
        <f t="shared" si="109"/>
        <v>#DIV/0!</v>
      </c>
    </row>
    <row r="1111" spans="1:10" ht="12.75" customHeight="1" x14ac:dyDescent="0.25">
      <c r="A1111" s="101"/>
      <c r="D1111" s="81"/>
      <c r="E1111" s="81">
        <f>(E1110*Invoice!I3092)+((E1110-(E1110*Invoice!I3092))*Invoice!J3092)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6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Invoice!B3093</f>
        <v>0</v>
      </c>
      <c r="C1116" s="88">
        <f>Invoice!E3093</f>
        <v>0</v>
      </c>
      <c r="D1116" s="89">
        <f>Invoice!H3093</f>
        <v>0</v>
      </c>
      <c r="E1116" s="81">
        <f t="shared" si="105"/>
        <v>0</v>
      </c>
      <c r="F1116" s="81"/>
      <c r="G1116" s="82">
        <f t="shared" si="106"/>
        <v>0</v>
      </c>
      <c r="H1116" s="83">
        <f t="shared" si="107"/>
        <v>0</v>
      </c>
      <c r="I1116" s="83" t="e">
        <f t="shared" si="108"/>
        <v>#DIV/0!</v>
      </c>
      <c r="J1116" s="103" t="e">
        <f t="shared" si="109"/>
        <v>#DIV/0!</v>
      </c>
    </row>
    <row r="1117" spans="1:10" ht="12.75" customHeight="1" x14ac:dyDescent="0.25">
      <c r="A1117" s="101"/>
      <c r="D1117" s="81"/>
      <c r="E1117" s="81">
        <f>(E1116*Invoice!I3093)+((E1116-(E1116*Invoice!I3093))*Invoice!J3093)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7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Invoice!B3094</f>
        <v>0</v>
      </c>
      <c r="C1122" s="88">
        <f>Invoice!E3094</f>
        <v>0</v>
      </c>
      <c r="D1122" s="89">
        <f>Invoice!H3094</f>
        <v>0</v>
      </c>
      <c r="E1122" s="81">
        <f t="shared" si="105"/>
        <v>0</v>
      </c>
      <c r="F1122" s="81"/>
      <c r="G1122" s="82">
        <f t="shared" si="106"/>
        <v>0</v>
      </c>
      <c r="H1122" s="83">
        <f t="shared" si="107"/>
        <v>0</v>
      </c>
      <c r="I1122" s="83" t="e">
        <f t="shared" si="108"/>
        <v>#DIV/0!</v>
      </c>
      <c r="J1122" s="103" t="e">
        <f t="shared" si="109"/>
        <v>#DIV/0!</v>
      </c>
    </row>
    <row r="1123" spans="1:10" ht="12.75" customHeight="1" x14ac:dyDescent="0.25">
      <c r="A1123" s="101"/>
      <c r="D1123" s="81"/>
      <c r="E1123" s="81">
        <f>(E1122*Invoice!I3094)+((E1122-(E1122*Invoice!I3094))*Invoice!J3094)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8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Invoice!B3095</f>
        <v>0</v>
      </c>
      <c r="C1128" s="88">
        <f>Invoice!E3095</f>
        <v>0</v>
      </c>
      <c r="D1128" s="89">
        <f>Invoice!H3095</f>
        <v>0</v>
      </c>
      <c r="E1128" s="81">
        <f t="shared" si="105"/>
        <v>0</v>
      </c>
      <c r="F1128" s="81"/>
      <c r="G1128" s="82">
        <f t="shared" si="106"/>
        <v>0</v>
      </c>
      <c r="H1128" s="83">
        <f t="shared" si="107"/>
        <v>0</v>
      </c>
      <c r="I1128" s="83" t="e">
        <f t="shared" si="108"/>
        <v>#DIV/0!</v>
      </c>
      <c r="J1128" s="103" t="e">
        <f t="shared" si="109"/>
        <v>#DIV/0!</v>
      </c>
    </row>
    <row r="1129" spans="1:10" ht="12.75" customHeight="1" x14ac:dyDescent="0.25">
      <c r="A1129" s="101"/>
      <c r="D1129" s="81"/>
      <c r="E1129" s="81">
        <f>(E1128*Invoice!I3095)+((E1128-(E1128*Invoice!I3095))*Invoice!J3095)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9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Invoice!B3096</f>
        <v>0</v>
      </c>
      <c r="C1134" s="88">
        <f>Invoice!E3096</f>
        <v>0</v>
      </c>
      <c r="D1134" s="89">
        <f>Invoice!H3096</f>
        <v>0</v>
      </c>
      <c r="E1134" s="81">
        <f t="shared" si="105"/>
        <v>0</v>
      </c>
      <c r="F1134" s="81"/>
      <c r="G1134" s="82">
        <f t="shared" si="106"/>
        <v>0</v>
      </c>
      <c r="H1134" s="83">
        <f t="shared" si="107"/>
        <v>0</v>
      </c>
      <c r="I1134" s="83" t="e">
        <f t="shared" si="108"/>
        <v>#DIV/0!</v>
      </c>
      <c r="J1134" s="103" t="e">
        <f t="shared" si="109"/>
        <v>#DIV/0!</v>
      </c>
    </row>
    <row r="1135" spans="1:10" ht="12.75" customHeight="1" x14ac:dyDescent="0.25">
      <c r="A1135" s="101"/>
      <c r="D1135" s="81"/>
      <c r="E1135" s="81">
        <f>(E1134*Invoice!I3096)+((E1134-(E1134*Invoice!I3096))*Invoice!J3096)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10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Invoice!B3097</f>
        <v>0</v>
      </c>
      <c r="C1140" s="88">
        <f>Invoice!E3097</f>
        <v>0</v>
      </c>
      <c r="D1140" s="89">
        <f>Invoice!H3097</f>
        <v>0</v>
      </c>
      <c r="E1140" s="81">
        <f t="shared" si="105"/>
        <v>0</v>
      </c>
      <c r="F1140" s="81"/>
      <c r="G1140" s="82">
        <f t="shared" si="106"/>
        <v>0</v>
      </c>
      <c r="H1140" s="83">
        <f t="shared" si="107"/>
        <v>0</v>
      </c>
      <c r="I1140" s="83" t="e">
        <f t="shared" si="108"/>
        <v>#DIV/0!</v>
      </c>
      <c r="J1140" s="103" t="e">
        <f t="shared" si="109"/>
        <v>#DIV/0!</v>
      </c>
    </row>
    <row r="1141" spans="1:10" ht="12.75" customHeight="1" x14ac:dyDescent="0.25">
      <c r="A1141" s="101"/>
      <c r="D1141" s="81"/>
      <c r="E1141" s="81">
        <f>(E1140*Invoice!I3097)+((E1140-(E1140*Invoice!I3097))*Invoice!J3097)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11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Invoice!B3098</f>
        <v>0</v>
      </c>
      <c r="C1146" s="88">
        <f>Invoice!E3098</f>
        <v>0</v>
      </c>
      <c r="D1146" s="89">
        <f>Invoice!H3098</f>
        <v>0</v>
      </c>
      <c r="E1146" s="81">
        <f t="shared" si="105"/>
        <v>0</v>
      </c>
      <c r="F1146" s="81"/>
      <c r="G1146" s="82">
        <f t="shared" si="106"/>
        <v>0</v>
      </c>
      <c r="H1146" s="83">
        <f t="shared" si="107"/>
        <v>0</v>
      </c>
      <c r="I1146" s="83" t="e">
        <f t="shared" si="108"/>
        <v>#DIV/0!</v>
      </c>
      <c r="J1146" s="103" t="e">
        <f t="shared" si="109"/>
        <v>#DIV/0!</v>
      </c>
    </row>
    <row r="1147" spans="1:10" ht="12.75" customHeight="1" x14ac:dyDescent="0.25">
      <c r="A1147" s="101"/>
      <c r="D1147" s="81"/>
      <c r="E1147" s="81">
        <f>(E1146*Invoice!I3098)+((E1146-(E1146*Invoice!I3098))*Invoice!J3098)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12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Invoice!B3099</f>
        <v>0</v>
      </c>
      <c r="C1152" s="88">
        <f>Invoice!E3099</f>
        <v>0</v>
      </c>
      <c r="D1152" s="89">
        <f>Invoice!H3099</f>
        <v>0</v>
      </c>
      <c r="E1152" s="81">
        <f t="shared" si="105"/>
        <v>0</v>
      </c>
      <c r="F1152" s="81"/>
      <c r="G1152" s="82">
        <f t="shared" si="106"/>
        <v>0</v>
      </c>
      <c r="H1152" s="83">
        <f t="shared" si="107"/>
        <v>0</v>
      </c>
      <c r="I1152" s="83" t="e">
        <f t="shared" si="108"/>
        <v>#DIV/0!</v>
      </c>
      <c r="J1152" s="103" t="e">
        <f t="shared" si="109"/>
        <v>#DIV/0!</v>
      </c>
    </row>
    <row r="1153" spans="1:10" ht="12.75" customHeight="1" x14ac:dyDescent="0.25">
      <c r="A1153" s="101"/>
      <c r="D1153" s="81"/>
      <c r="E1153" s="81">
        <f>(E1152*Invoice!I3099)+((E1152-(E1152*Invoice!I3099))*Invoice!J3099)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13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Invoice!B3100</f>
        <v>0</v>
      </c>
      <c r="C1158" s="88">
        <f>Invoice!E3100</f>
        <v>0</v>
      </c>
      <c r="D1158" s="89">
        <f>Invoice!H3100</f>
        <v>0</v>
      </c>
      <c r="E1158" s="81">
        <f t="shared" si="105"/>
        <v>0</v>
      </c>
      <c r="F1158" s="81"/>
      <c r="G1158" s="82">
        <f t="shared" si="106"/>
        <v>0</v>
      </c>
      <c r="H1158" s="83">
        <f t="shared" si="107"/>
        <v>0</v>
      </c>
      <c r="I1158" s="83" t="e">
        <f t="shared" si="108"/>
        <v>#DIV/0!</v>
      </c>
      <c r="J1158" s="103" t="e">
        <f t="shared" si="109"/>
        <v>#DIV/0!</v>
      </c>
    </row>
    <row r="1159" spans="1:10" ht="12.75" customHeight="1" x14ac:dyDescent="0.25">
      <c r="A1159" s="101"/>
      <c r="D1159" s="81"/>
      <c r="E1159" s="81">
        <f>(E1158*Invoice!I3100)+((E1158-(E1158*Invoice!I3100))*Invoice!J3100)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14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Invoice!B3101</f>
        <v>0</v>
      </c>
      <c r="C1164" s="88">
        <f>Invoice!E3101</f>
        <v>0</v>
      </c>
      <c r="D1164" s="89">
        <f>Invoice!H3101</f>
        <v>0</v>
      </c>
      <c r="E1164" s="81">
        <f t="shared" si="105"/>
        <v>0</v>
      </c>
      <c r="F1164" s="81"/>
      <c r="G1164" s="82">
        <f t="shared" si="106"/>
        <v>0</v>
      </c>
      <c r="H1164" s="83">
        <f t="shared" si="107"/>
        <v>0</v>
      </c>
      <c r="I1164" s="83" t="e">
        <f t="shared" si="108"/>
        <v>#DIV/0!</v>
      </c>
      <c r="J1164" s="103" t="e">
        <f t="shared" si="109"/>
        <v>#DIV/0!</v>
      </c>
    </row>
    <row r="1165" spans="1:10" ht="12.75" customHeight="1" x14ac:dyDescent="0.25">
      <c r="A1165" s="101"/>
      <c r="D1165" s="81"/>
      <c r="E1165" s="81">
        <f>(E1164*Invoice!I3101)+((E1164-(E1164*Invoice!I3101))*Invoice!J3101)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15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Invoice!B3102</f>
        <v>0</v>
      </c>
      <c r="C1170" s="88">
        <f>Invoice!E3102</f>
        <v>0</v>
      </c>
      <c r="D1170" s="89">
        <f>Invoice!H3102</f>
        <v>0</v>
      </c>
      <c r="E1170" s="81">
        <f t="shared" si="105"/>
        <v>0</v>
      </c>
      <c r="F1170" s="81"/>
      <c r="G1170" s="82">
        <f t="shared" si="106"/>
        <v>0</v>
      </c>
      <c r="H1170" s="83">
        <f t="shared" si="107"/>
        <v>0</v>
      </c>
      <c r="I1170" s="83" t="e">
        <f t="shared" si="108"/>
        <v>#DIV/0!</v>
      </c>
      <c r="J1170" s="103" t="e">
        <f t="shared" si="109"/>
        <v>#DIV/0!</v>
      </c>
    </row>
    <row r="1171" spans="1:10" ht="12.75" customHeight="1" x14ac:dyDescent="0.25">
      <c r="A1171" s="101"/>
      <c r="D1171" s="81"/>
      <c r="E1171" s="81">
        <f>(E1170*Invoice!I3102)+((E1170-(E1170*Invoice!I3102))*Invoice!J3102)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16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Invoice!B3103</f>
        <v>0</v>
      </c>
      <c r="C1176" s="88">
        <f>Invoice!E3103</f>
        <v>0</v>
      </c>
      <c r="D1176" s="89">
        <f>Invoice!H3103</f>
        <v>0</v>
      </c>
      <c r="E1176" s="81">
        <f t="shared" si="105"/>
        <v>0</v>
      </c>
      <c r="F1176" s="81"/>
      <c r="G1176" s="82">
        <f t="shared" si="106"/>
        <v>0</v>
      </c>
      <c r="H1176" s="83">
        <f t="shared" si="107"/>
        <v>0</v>
      </c>
      <c r="I1176" s="83" t="e">
        <f t="shared" si="108"/>
        <v>#DIV/0!</v>
      </c>
      <c r="J1176" s="103" t="e">
        <f t="shared" si="109"/>
        <v>#DIV/0!</v>
      </c>
    </row>
    <row r="1177" spans="1:10" ht="12.75" customHeight="1" x14ac:dyDescent="0.25">
      <c r="A1177" s="101"/>
      <c r="D1177" s="81"/>
      <c r="E1177" s="81">
        <f>(E1176*Invoice!I3103)+((E1176-(E1176*Invoice!I3103))*Invoice!J3103)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C1180" s="88"/>
      <c r="D1180" s="89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6"/>
      <c r="B1181" s="107"/>
      <c r="C1181" s="107"/>
      <c r="D1181" s="107"/>
      <c r="E1181" s="107"/>
      <c r="F1181" s="107"/>
      <c r="G1181" s="108">
        <f>G1088+G1094+G1100+G1106+G1112+G1118+G1124+G1130+G1136+G1142+G1148+G1154+G1160+G1166+G1172+G1178</f>
        <v>0</v>
      </c>
      <c r="H1181" s="108">
        <f>H1088+H1094+H1100+H1106+H1112+H1118+H1124+H1130+H1136+H1142+H1148+H1154+H1160+H1166+H1172+H1178</f>
        <v>0</v>
      </c>
      <c r="I1181" s="107"/>
      <c r="J1181" s="109">
        <f>H1089+H1095+H1101+H1107+H1113+H1119+H1125+H1131+H1137+H1143+H1149+H1155+H1161+H1167+H1173+H1179</f>
        <v>0</v>
      </c>
    </row>
    <row r="1183" spans="1:10" ht="12.75" customHeight="1" x14ac:dyDescent="0.25">
      <c r="A1183" s="94" t="s">
        <v>1</v>
      </c>
      <c r="B1183" s="95">
        <f>Invoice!E3194</f>
        <v>23070029</v>
      </c>
      <c r="C1183" s="96"/>
      <c r="D1183" s="97"/>
      <c r="E1183" s="97"/>
      <c r="F1183" s="97"/>
      <c r="G1183" s="98"/>
      <c r="H1183" s="99"/>
      <c r="I1183" s="99"/>
      <c r="J1183" s="100"/>
    </row>
    <row r="1184" spans="1:10" ht="12.75" customHeight="1" x14ac:dyDescent="0.25">
      <c r="A1184" s="101">
        <v>1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Invoice!B3202</f>
        <v>0</v>
      </c>
      <c r="C1185" s="88">
        <f>Invoice!E3202</f>
        <v>0</v>
      </c>
      <c r="D1185" s="89">
        <f>Invoice!H3202</f>
        <v>0</v>
      </c>
      <c r="E1185" s="81">
        <f>D1185*B1185</f>
        <v>0</v>
      </c>
      <c r="F1185" s="81"/>
      <c r="G1185" s="82">
        <f>E1185/1.11</f>
        <v>0</v>
      </c>
      <c r="H1185" s="83">
        <f>G1185*11%</f>
        <v>0</v>
      </c>
      <c r="I1185" s="83" t="e">
        <f>G1185/B1185</f>
        <v>#DIV/0!</v>
      </c>
      <c r="J1185" s="103" t="e">
        <f>H1185/B1185</f>
        <v>#DIV/0!</v>
      </c>
    </row>
    <row r="1186" spans="1:10" ht="12.75" customHeight="1" x14ac:dyDescent="0.25">
      <c r="A1186" s="101"/>
      <c r="D1186" s="81"/>
      <c r="E1186" s="81">
        <f>(E1185*Invoice!I3202)+((E1185-(E1185*Invoice!I3202))*Invoice!J3202)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2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Invoice!B3203</f>
        <v>0</v>
      </c>
      <c r="C1191" s="88">
        <f>Invoice!E3203</f>
        <v>0</v>
      </c>
      <c r="D1191" s="89">
        <f>Invoice!H3203</f>
        <v>0</v>
      </c>
      <c r="E1191" s="81">
        <f t="shared" ref="E1191:E1275" si="110">D1191*B1191</f>
        <v>0</v>
      </c>
      <c r="F1191" s="81"/>
      <c r="G1191" s="82">
        <f t="shared" ref="G1191:G1275" si="111">E1191/1.11</f>
        <v>0</v>
      </c>
      <c r="H1191" s="83">
        <f t="shared" ref="H1191:H1275" si="112">G1191*11%</f>
        <v>0</v>
      </c>
      <c r="I1191" s="83" t="e">
        <f t="shared" ref="I1191:I1275" si="113">G1191/B1191</f>
        <v>#DIV/0!</v>
      </c>
      <c r="J1191" s="103" t="e">
        <f t="shared" ref="J1191:J1275" si="114">H1191/B1191</f>
        <v>#DIV/0!</v>
      </c>
    </row>
    <row r="1192" spans="1:10" ht="12.75" customHeight="1" x14ac:dyDescent="0.25">
      <c r="A1192" s="101"/>
      <c r="D1192" s="81"/>
      <c r="E1192" s="81">
        <f>(E1191*Invoice!I3203)+((E1191-(E1191*Invoice!I3203))*Invoice!J3203)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3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Invoice!B3204</f>
        <v>0</v>
      </c>
      <c r="C1197" s="88">
        <f>Invoice!E3204</f>
        <v>0</v>
      </c>
      <c r="D1197" s="89">
        <f>Invoice!H3204</f>
        <v>0</v>
      </c>
      <c r="E1197" s="81">
        <f t="shared" si="110"/>
        <v>0</v>
      </c>
      <c r="F1197" s="81"/>
      <c r="G1197" s="82">
        <f t="shared" si="111"/>
        <v>0</v>
      </c>
      <c r="H1197" s="83">
        <f t="shared" si="112"/>
        <v>0</v>
      </c>
      <c r="I1197" s="83" t="e">
        <f t="shared" si="113"/>
        <v>#DIV/0!</v>
      </c>
      <c r="J1197" s="103" t="e">
        <f t="shared" si="114"/>
        <v>#DIV/0!</v>
      </c>
    </row>
    <row r="1198" spans="1:10" ht="12.75" customHeight="1" x14ac:dyDescent="0.25">
      <c r="A1198" s="101"/>
      <c r="D1198" s="81"/>
      <c r="E1198" s="81">
        <f>(E1197*Invoice!I3204)+((E1197-(E1197*Invoice!I3204))*Invoice!J3204)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4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Invoice!B3205</f>
        <v>0</v>
      </c>
      <c r="C1203" s="88">
        <f>Invoice!E3205</f>
        <v>0</v>
      </c>
      <c r="D1203" s="89">
        <f>Invoice!H3205</f>
        <v>0</v>
      </c>
      <c r="E1203" s="81">
        <f t="shared" si="110"/>
        <v>0</v>
      </c>
      <c r="F1203" s="81"/>
      <c r="G1203" s="82">
        <f t="shared" si="111"/>
        <v>0</v>
      </c>
      <c r="H1203" s="83">
        <f t="shared" si="112"/>
        <v>0</v>
      </c>
      <c r="I1203" s="83" t="e">
        <f t="shared" si="113"/>
        <v>#DIV/0!</v>
      </c>
      <c r="J1203" s="103" t="e">
        <f t="shared" si="114"/>
        <v>#DIV/0!</v>
      </c>
    </row>
    <row r="1204" spans="1:10" ht="12.75" customHeight="1" x14ac:dyDescent="0.25">
      <c r="A1204" s="101"/>
      <c r="D1204" s="81"/>
      <c r="E1204" s="81">
        <f>(E1203*Invoice!I3205)+((E1203-(E1203*Invoice!I3205))*Invoice!J3205)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5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Invoice!B3206</f>
        <v>0</v>
      </c>
      <c r="C1209" s="88">
        <f>Invoice!E3206</f>
        <v>0</v>
      </c>
      <c r="D1209" s="89">
        <f>Invoice!H3206</f>
        <v>0</v>
      </c>
      <c r="E1209" s="81">
        <f t="shared" si="110"/>
        <v>0</v>
      </c>
      <c r="F1209" s="81"/>
      <c r="G1209" s="82">
        <f t="shared" si="111"/>
        <v>0</v>
      </c>
      <c r="H1209" s="83">
        <f t="shared" si="112"/>
        <v>0</v>
      </c>
      <c r="I1209" s="83" t="e">
        <f t="shared" si="113"/>
        <v>#DIV/0!</v>
      </c>
      <c r="J1209" s="103" t="e">
        <f t="shared" si="114"/>
        <v>#DIV/0!</v>
      </c>
    </row>
    <row r="1210" spans="1:10" ht="12.75" customHeight="1" x14ac:dyDescent="0.25">
      <c r="A1210" s="101"/>
      <c r="D1210" s="81"/>
      <c r="E1210" s="81">
        <f>(E1209*Invoice!I3206)+((E1209-(E1209*Invoice!I3206))*Invoice!J3206)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6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Invoice!B3207</f>
        <v>0</v>
      </c>
      <c r="C1215" s="88">
        <f>Invoice!E3207</f>
        <v>0</v>
      </c>
      <c r="D1215" s="89">
        <f>Invoice!H3207</f>
        <v>0</v>
      </c>
      <c r="E1215" s="81">
        <f t="shared" si="110"/>
        <v>0</v>
      </c>
      <c r="F1215" s="81"/>
      <c r="G1215" s="82">
        <f t="shared" si="111"/>
        <v>0</v>
      </c>
      <c r="H1215" s="83">
        <f t="shared" si="112"/>
        <v>0</v>
      </c>
      <c r="I1215" s="83" t="e">
        <f t="shared" si="113"/>
        <v>#DIV/0!</v>
      </c>
      <c r="J1215" s="103" t="e">
        <f t="shared" si="114"/>
        <v>#DIV/0!</v>
      </c>
    </row>
    <row r="1216" spans="1:10" ht="12.75" customHeight="1" x14ac:dyDescent="0.25">
      <c r="A1216" s="101"/>
      <c r="D1216" s="81"/>
      <c r="E1216" s="81">
        <f>(E1215*Invoice!I3207)+((E1215-(E1215*Invoice!I3207))*Invoice!J3207)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7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Invoice!B3208</f>
        <v>0</v>
      </c>
      <c r="C1221" s="88">
        <f>Invoice!E3208</f>
        <v>0</v>
      </c>
      <c r="D1221" s="89">
        <f>Invoice!H3208</f>
        <v>0</v>
      </c>
      <c r="E1221" s="81">
        <f t="shared" si="110"/>
        <v>0</v>
      </c>
      <c r="F1221" s="81"/>
      <c r="G1221" s="82">
        <f t="shared" si="111"/>
        <v>0</v>
      </c>
      <c r="H1221" s="83">
        <f t="shared" si="112"/>
        <v>0</v>
      </c>
      <c r="I1221" s="83" t="e">
        <f t="shared" si="113"/>
        <v>#DIV/0!</v>
      </c>
      <c r="J1221" s="103" t="e">
        <f t="shared" si="114"/>
        <v>#DIV/0!</v>
      </c>
    </row>
    <row r="1222" spans="1:10" ht="12.75" customHeight="1" x14ac:dyDescent="0.25">
      <c r="A1222" s="101"/>
      <c r="D1222" s="81"/>
      <c r="E1222" s="81">
        <f>(E1221*Invoice!I3208)+((E1221-(E1221*Invoice!I3208))*Invoice!J3208)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8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Invoice!B3209</f>
        <v>0</v>
      </c>
      <c r="C1227" s="88">
        <f>Invoice!E3209</f>
        <v>0</v>
      </c>
      <c r="D1227" s="89">
        <f>Invoice!H3209</f>
        <v>0</v>
      </c>
      <c r="E1227" s="81">
        <f t="shared" si="110"/>
        <v>0</v>
      </c>
      <c r="F1227" s="81"/>
      <c r="G1227" s="82">
        <f t="shared" si="111"/>
        <v>0</v>
      </c>
      <c r="H1227" s="83">
        <f t="shared" si="112"/>
        <v>0</v>
      </c>
      <c r="I1227" s="83" t="e">
        <f t="shared" si="113"/>
        <v>#DIV/0!</v>
      </c>
      <c r="J1227" s="103" t="e">
        <f t="shared" si="114"/>
        <v>#DIV/0!</v>
      </c>
    </row>
    <row r="1228" spans="1:10" ht="12.75" customHeight="1" x14ac:dyDescent="0.25">
      <c r="A1228" s="101"/>
      <c r="D1228" s="81"/>
      <c r="E1228" s="81">
        <f>(E1227*Invoice!I3209)+((E1227-(E1227*Invoice!I3209))*Invoice!J3209)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9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Invoice!B3210</f>
        <v>0</v>
      </c>
      <c r="C1233" s="88">
        <f>Invoice!E3210</f>
        <v>0</v>
      </c>
      <c r="D1233" s="89">
        <f>Invoice!H3210</f>
        <v>0</v>
      </c>
      <c r="E1233" s="81">
        <f t="shared" si="110"/>
        <v>0</v>
      </c>
      <c r="F1233" s="81"/>
      <c r="G1233" s="82">
        <f t="shared" si="111"/>
        <v>0</v>
      </c>
      <c r="H1233" s="83">
        <f t="shared" si="112"/>
        <v>0</v>
      </c>
      <c r="I1233" s="83" t="e">
        <f t="shared" si="113"/>
        <v>#DIV/0!</v>
      </c>
      <c r="J1233" s="103" t="e">
        <f t="shared" si="114"/>
        <v>#DIV/0!</v>
      </c>
    </row>
    <row r="1234" spans="1:10" ht="12.75" customHeight="1" x14ac:dyDescent="0.25">
      <c r="A1234" s="101"/>
      <c r="D1234" s="81"/>
      <c r="E1234" s="81">
        <f>(E1233*Invoice!I3210)+((E1233-(E1233*Invoice!I3210))*Invoice!J3210)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10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Invoice!B3211</f>
        <v>0</v>
      </c>
      <c r="C1239" s="88">
        <f>Invoice!E3211</f>
        <v>0</v>
      </c>
      <c r="D1239" s="89">
        <f>Invoice!H3211</f>
        <v>0</v>
      </c>
      <c r="E1239" s="81">
        <f t="shared" si="110"/>
        <v>0</v>
      </c>
      <c r="F1239" s="81"/>
      <c r="G1239" s="82">
        <f t="shared" si="111"/>
        <v>0</v>
      </c>
      <c r="H1239" s="83">
        <f t="shared" si="112"/>
        <v>0</v>
      </c>
      <c r="I1239" s="83" t="e">
        <f t="shared" si="113"/>
        <v>#DIV/0!</v>
      </c>
      <c r="J1239" s="103" t="e">
        <f t="shared" si="114"/>
        <v>#DIV/0!</v>
      </c>
    </row>
    <row r="1240" spans="1:10" ht="12.75" customHeight="1" x14ac:dyDescent="0.25">
      <c r="A1240" s="101"/>
      <c r="D1240" s="81"/>
      <c r="E1240" s="81">
        <f>(E1239*Invoice!I3211)+((E1239-(E1239*Invoice!I3211))*Invoice!J3211)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11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Invoice!B3212</f>
        <v>0</v>
      </c>
      <c r="C1245" s="88">
        <f>Invoice!E3212</f>
        <v>0</v>
      </c>
      <c r="D1245" s="89">
        <f>Invoice!H3212</f>
        <v>0</v>
      </c>
      <c r="E1245" s="81">
        <f t="shared" si="110"/>
        <v>0</v>
      </c>
      <c r="F1245" s="81"/>
      <c r="G1245" s="82">
        <f t="shared" si="111"/>
        <v>0</v>
      </c>
      <c r="H1245" s="83">
        <f t="shared" si="112"/>
        <v>0</v>
      </c>
      <c r="I1245" s="83" t="e">
        <f t="shared" si="113"/>
        <v>#DIV/0!</v>
      </c>
      <c r="J1245" s="103" t="e">
        <f t="shared" si="114"/>
        <v>#DIV/0!</v>
      </c>
    </row>
    <row r="1246" spans="1:10" ht="12.75" customHeight="1" x14ac:dyDescent="0.25">
      <c r="A1246" s="101"/>
      <c r="D1246" s="81"/>
      <c r="E1246" s="81">
        <f>(E1245*Invoice!I3212)+((E1245-(E1245*Invoice!I3212))*Invoice!J3212)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12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Invoice!B3213</f>
        <v>0</v>
      </c>
      <c r="C1251" s="88">
        <f>Invoice!E3213</f>
        <v>0</v>
      </c>
      <c r="D1251" s="89">
        <f>Invoice!H3213</f>
        <v>0</v>
      </c>
      <c r="E1251" s="81">
        <f t="shared" si="110"/>
        <v>0</v>
      </c>
      <c r="F1251" s="81"/>
      <c r="G1251" s="82">
        <f t="shared" si="111"/>
        <v>0</v>
      </c>
      <c r="H1251" s="83">
        <f t="shared" si="112"/>
        <v>0</v>
      </c>
      <c r="I1251" s="83" t="e">
        <f t="shared" si="113"/>
        <v>#DIV/0!</v>
      </c>
      <c r="J1251" s="103" t="e">
        <f t="shared" si="114"/>
        <v>#DIV/0!</v>
      </c>
    </row>
    <row r="1252" spans="1:10" ht="12.75" customHeight="1" x14ac:dyDescent="0.25">
      <c r="A1252" s="101"/>
      <c r="D1252" s="81"/>
      <c r="E1252" s="81">
        <f>(E1251*Invoice!I3213)+((E1251-(E1251*Invoice!I3213))*Invoice!J3213)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13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Invoice!B3214</f>
        <v>0</v>
      </c>
      <c r="C1257" s="88">
        <f>Invoice!E3214</f>
        <v>0</v>
      </c>
      <c r="D1257" s="89">
        <f>Invoice!H3214</f>
        <v>0</v>
      </c>
      <c r="E1257" s="81">
        <f t="shared" si="110"/>
        <v>0</v>
      </c>
      <c r="F1257" s="81"/>
      <c r="G1257" s="82">
        <f t="shared" si="111"/>
        <v>0</v>
      </c>
      <c r="H1257" s="83">
        <f t="shared" si="112"/>
        <v>0</v>
      </c>
      <c r="I1257" s="83" t="e">
        <f t="shared" si="113"/>
        <v>#DIV/0!</v>
      </c>
      <c r="J1257" s="103" t="e">
        <f t="shared" si="114"/>
        <v>#DIV/0!</v>
      </c>
    </row>
    <row r="1258" spans="1:10" ht="12.75" customHeight="1" x14ac:dyDescent="0.25">
      <c r="A1258" s="101"/>
      <c r="D1258" s="81"/>
      <c r="E1258" s="81">
        <f>(E1257*Invoice!I3214)+((E1257-(E1257*Invoice!I3214))*Invoice!J3214)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14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Invoice!B3215</f>
        <v>0</v>
      </c>
      <c r="C1263" s="88">
        <f>Invoice!E3215</f>
        <v>0</v>
      </c>
      <c r="D1263" s="89">
        <f>Invoice!H3215</f>
        <v>0</v>
      </c>
      <c r="E1263" s="81">
        <f t="shared" si="110"/>
        <v>0</v>
      </c>
      <c r="F1263" s="81"/>
      <c r="G1263" s="82">
        <f t="shared" si="111"/>
        <v>0</v>
      </c>
      <c r="H1263" s="83">
        <f t="shared" si="112"/>
        <v>0</v>
      </c>
      <c r="I1263" s="83" t="e">
        <f t="shared" si="113"/>
        <v>#DIV/0!</v>
      </c>
      <c r="J1263" s="103" t="e">
        <f t="shared" si="114"/>
        <v>#DIV/0!</v>
      </c>
    </row>
    <row r="1264" spans="1:10" ht="12.75" customHeight="1" x14ac:dyDescent="0.25">
      <c r="A1264" s="101"/>
      <c r="D1264" s="81"/>
      <c r="E1264" s="81">
        <f>(E1263*Invoice!I3215)+((E1263-(E1263*Invoice!I3215))*Invoice!J3215)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15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Invoice!B3216</f>
        <v>0</v>
      </c>
      <c r="C1269" s="88">
        <f>Invoice!E3216</f>
        <v>0</v>
      </c>
      <c r="D1269" s="89">
        <f>Invoice!H3216</f>
        <v>0</v>
      </c>
      <c r="E1269" s="81">
        <f t="shared" si="110"/>
        <v>0</v>
      </c>
      <c r="F1269" s="81"/>
      <c r="G1269" s="82">
        <f t="shared" si="111"/>
        <v>0</v>
      </c>
      <c r="H1269" s="83">
        <f t="shared" si="112"/>
        <v>0</v>
      </c>
      <c r="I1269" s="83" t="e">
        <f t="shared" si="113"/>
        <v>#DIV/0!</v>
      </c>
      <c r="J1269" s="103" t="e">
        <f t="shared" si="114"/>
        <v>#DIV/0!</v>
      </c>
    </row>
    <row r="1270" spans="1:10" ht="12.75" customHeight="1" x14ac:dyDescent="0.25">
      <c r="A1270" s="101"/>
      <c r="D1270" s="81"/>
      <c r="E1270" s="81">
        <f>(E1269*Invoice!I3216)+((E1269-(E1269*Invoice!I3216))*Invoice!J3216)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16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Invoice!B3217</f>
        <v>0</v>
      </c>
      <c r="C1275" s="88">
        <f>Invoice!E3217</f>
        <v>0</v>
      </c>
      <c r="D1275" s="89">
        <f>Invoice!H3217</f>
        <v>0</v>
      </c>
      <c r="E1275" s="81">
        <f t="shared" si="110"/>
        <v>0</v>
      </c>
      <c r="F1275" s="81"/>
      <c r="G1275" s="82">
        <f t="shared" si="111"/>
        <v>0</v>
      </c>
      <c r="H1275" s="83">
        <f t="shared" si="112"/>
        <v>0</v>
      </c>
      <c r="I1275" s="83" t="e">
        <f t="shared" si="113"/>
        <v>#DIV/0!</v>
      </c>
      <c r="J1275" s="103" t="e">
        <f t="shared" si="114"/>
        <v>#DIV/0!</v>
      </c>
    </row>
    <row r="1276" spans="1:10" ht="12.75" customHeight="1" x14ac:dyDescent="0.25">
      <c r="A1276" s="101"/>
      <c r="D1276" s="81"/>
      <c r="E1276" s="81">
        <f>(E1275*Invoice!I3217)+((E1275-(E1275*Invoice!I3217))*Invoice!J3217)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C1279" s="88"/>
      <c r="D1279" s="89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6"/>
      <c r="B1280" s="107"/>
      <c r="C1280" s="107"/>
      <c r="D1280" s="107"/>
      <c r="E1280" s="107"/>
      <c r="F1280" s="107"/>
      <c r="G1280" s="108">
        <f>G1187+G1193+G1199+G1205+G1211+G1217+G1223+G1229+G1235+G1241+G1247+G1253+G1259+G1265+G1271+G1277</f>
        <v>0</v>
      </c>
      <c r="H1280" s="108">
        <f>H1187+H1193+H1199+H1205+H1211+H1217+H1223+H1229+H1235+H1241+H1247+H1253+H1259+H1265+H1271+H1277</f>
        <v>0</v>
      </c>
      <c r="I1280" s="107"/>
      <c r="J1280" s="109">
        <f>H1188+H1194+H1200+H1206+H1212+H1218+H1224+H1230+H1236+H1242+H1248+H1254+H1260+H1266+H1272+H1278</f>
        <v>0</v>
      </c>
    </row>
    <row r="1282" spans="1:10" ht="12.75" customHeight="1" x14ac:dyDescent="0.25">
      <c r="A1282" s="94" t="s">
        <v>1</v>
      </c>
      <c r="B1282" s="95">
        <f>Invoice!E3308</f>
        <v>23070030</v>
      </c>
      <c r="C1282" s="96"/>
      <c r="D1282" s="97"/>
      <c r="E1282" s="97"/>
      <c r="F1282" s="97"/>
      <c r="G1282" s="98"/>
      <c r="H1282" s="99"/>
      <c r="I1282" s="99"/>
      <c r="J1282" s="100"/>
    </row>
    <row r="1283" spans="1:10" ht="12.75" customHeight="1" x14ac:dyDescent="0.25">
      <c r="A1283" s="101">
        <v>1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Invoice!B3316</f>
        <v>0</v>
      </c>
      <c r="C1284" s="88">
        <f>Invoice!E3316</f>
        <v>0</v>
      </c>
      <c r="D1284" s="89">
        <f>Invoice!H3316</f>
        <v>0</v>
      </c>
      <c r="E1284" s="81">
        <f>D1284*B1284</f>
        <v>0</v>
      </c>
      <c r="F1284" s="81"/>
      <c r="G1284" s="82">
        <f>E1284/1.11</f>
        <v>0</v>
      </c>
      <c r="H1284" s="83">
        <f>G1284*11%</f>
        <v>0</v>
      </c>
      <c r="I1284" s="83" t="e">
        <f>G1284/B1284</f>
        <v>#DIV/0!</v>
      </c>
      <c r="J1284" s="103" t="e">
        <f>H1284/B1284</f>
        <v>#DIV/0!</v>
      </c>
    </row>
    <row r="1285" spans="1:10" ht="12.75" customHeight="1" x14ac:dyDescent="0.25">
      <c r="A1285" s="101"/>
      <c r="D1285" s="81"/>
      <c r="E1285" s="81">
        <f>(E1284*Invoice!I3316)+((E1284-(E1284*Invoice!I3316))*Invoice!J3316)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2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Invoice!B3317</f>
        <v>0</v>
      </c>
      <c r="C1290" s="88">
        <f>Invoice!E3317</f>
        <v>0</v>
      </c>
      <c r="D1290" s="89">
        <f>Invoice!H3317</f>
        <v>0</v>
      </c>
      <c r="E1290" s="81">
        <f t="shared" ref="E1290:E1374" si="115">D1290*B1290</f>
        <v>0</v>
      </c>
      <c r="F1290" s="81"/>
      <c r="G1290" s="82">
        <f t="shared" ref="G1290:G1374" si="116">E1290/1.11</f>
        <v>0</v>
      </c>
      <c r="H1290" s="83">
        <f t="shared" ref="H1290:H1374" si="117">G1290*11%</f>
        <v>0</v>
      </c>
      <c r="I1290" s="83" t="e">
        <f t="shared" ref="I1290:I1374" si="118">G1290/B1290</f>
        <v>#DIV/0!</v>
      </c>
      <c r="J1290" s="103" t="e">
        <f t="shared" ref="J1290:J1374" si="119">H1290/B1290</f>
        <v>#DIV/0!</v>
      </c>
    </row>
    <row r="1291" spans="1:10" ht="12.75" customHeight="1" x14ac:dyDescent="0.25">
      <c r="A1291" s="101"/>
      <c r="D1291" s="81"/>
      <c r="E1291" s="81">
        <f>(E1290*Invoice!I3317)+((E1290-(E1290*Invoice!I3317))*Invoice!J3317)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3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Invoice!B3318</f>
        <v>0</v>
      </c>
      <c r="C1296" s="88">
        <f>Invoice!E3318</f>
        <v>0</v>
      </c>
      <c r="D1296" s="89">
        <f>Invoice!H3318</f>
        <v>0</v>
      </c>
      <c r="E1296" s="81">
        <f t="shared" si="115"/>
        <v>0</v>
      </c>
      <c r="F1296" s="81"/>
      <c r="G1296" s="82">
        <f t="shared" si="116"/>
        <v>0</v>
      </c>
      <c r="H1296" s="83">
        <f t="shared" si="117"/>
        <v>0</v>
      </c>
      <c r="I1296" s="83" t="e">
        <f t="shared" si="118"/>
        <v>#DIV/0!</v>
      </c>
      <c r="J1296" s="103" t="e">
        <f t="shared" si="119"/>
        <v>#DIV/0!</v>
      </c>
    </row>
    <row r="1297" spans="1:10" ht="12.75" customHeight="1" x14ac:dyDescent="0.25">
      <c r="A1297" s="101"/>
      <c r="D1297" s="81"/>
      <c r="E1297" s="81">
        <f>(E1296*Invoice!I3318)+((E1296-(E1296*Invoice!I3318))*Invoice!J3318)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4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Invoice!B3319</f>
        <v>0</v>
      </c>
      <c r="C1302" s="88">
        <f>Invoice!E3319</f>
        <v>0</v>
      </c>
      <c r="D1302" s="89">
        <f>Invoice!H3319</f>
        <v>0</v>
      </c>
      <c r="E1302" s="81">
        <f t="shared" si="115"/>
        <v>0</v>
      </c>
      <c r="F1302" s="81"/>
      <c r="G1302" s="82">
        <f t="shared" si="116"/>
        <v>0</v>
      </c>
      <c r="H1302" s="83">
        <f t="shared" si="117"/>
        <v>0</v>
      </c>
      <c r="I1302" s="83" t="e">
        <f t="shared" si="118"/>
        <v>#DIV/0!</v>
      </c>
      <c r="J1302" s="103" t="e">
        <f t="shared" si="119"/>
        <v>#DIV/0!</v>
      </c>
    </row>
    <row r="1303" spans="1:10" ht="12.75" customHeight="1" x14ac:dyDescent="0.25">
      <c r="A1303" s="101"/>
      <c r="D1303" s="81"/>
      <c r="E1303" s="81">
        <f>(E1302*Invoice!I3319)+((E1302-(E1302*Invoice!I3319))*Invoice!J3319)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5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Invoice!B3320</f>
        <v>0</v>
      </c>
      <c r="C1308" s="88">
        <f>Invoice!E3320</f>
        <v>0</v>
      </c>
      <c r="D1308" s="89">
        <f>Invoice!H3320</f>
        <v>0</v>
      </c>
      <c r="E1308" s="81">
        <f t="shared" si="115"/>
        <v>0</v>
      </c>
      <c r="F1308" s="81"/>
      <c r="G1308" s="82">
        <f t="shared" si="116"/>
        <v>0</v>
      </c>
      <c r="H1308" s="83">
        <f t="shared" si="117"/>
        <v>0</v>
      </c>
      <c r="I1308" s="83" t="e">
        <f t="shared" si="118"/>
        <v>#DIV/0!</v>
      </c>
      <c r="J1308" s="103" t="e">
        <f t="shared" si="119"/>
        <v>#DIV/0!</v>
      </c>
    </row>
    <row r="1309" spans="1:10" ht="12.75" customHeight="1" x14ac:dyDescent="0.25">
      <c r="A1309" s="101"/>
      <c r="D1309" s="81"/>
      <c r="E1309" s="81">
        <f>(E1308*Invoice!I3320)+((E1308-(E1308*Invoice!I3320))*Invoice!J3320)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6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Invoice!B3321</f>
        <v>0</v>
      </c>
      <c r="C1314" s="88">
        <f>Invoice!E3321</f>
        <v>0</v>
      </c>
      <c r="D1314" s="89">
        <f>Invoice!H3321</f>
        <v>0</v>
      </c>
      <c r="E1314" s="81">
        <f t="shared" si="115"/>
        <v>0</v>
      </c>
      <c r="F1314" s="81"/>
      <c r="G1314" s="82">
        <f t="shared" si="116"/>
        <v>0</v>
      </c>
      <c r="H1314" s="83">
        <f t="shared" si="117"/>
        <v>0</v>
      </c>
      <c r="I1314" s="83" t="e">
        <f t="shared" si="118"/>
        <v>#DIV/0!</v>
      </c>
      <c r="J1314" s="103" t="e">
        <f t="shared" si="119"/>
        <v>#DIV/0!</v>
      </c>
    </row>
    <row r="1315" spans="1:10" ht="12.75" customHeight="1" x14ac:dyDescent="0.25">
      <c r="A1315" s="101"/>
      <c r="D1315" s="81"/>
      <c r="E1315" s="81">
        <f>(E1314*Invoice!I3321)+((E1314-(E1314*Invoice!I3321))*Invoice!J3321)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7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Invoice!B3322</f>
        <v>0</v>
      </c>
      <c r="C1320" s="88">
        <f>Invoice!E3322</f>
        <v>0</v>
      </c>
      <c r="D1320" s="89">
        <f>Invoice!H3322</f>
        <v>0</v>
      </c>
      <c r="E1320" s="81">
        <f t="shared" si="115"/>
        <v>0</v>
      </c>
      <c r="F1320" s="81"/>
      <c r="G1320" s="82">
        <f t="shared" si="116"/>
        <v>0</v>
      </c>
      <c r="H1320" s="83">
        <f t="shared" si="117"/>
        <v>0</v>
      </c>
      <c r="I1320" s="83" t="e">
        <f t="shared" si="118"/>
        <v>#DIV/0!</v>
      </c>
      <c r="J1320" s="103" t="e">
        <f t="shared" si="119"/>
        <v>#DIV/0!</v>
      </c>
    </row>
    <row r="1321" spans="1:10" ht="12.75" customHeight="1" x14ac:dyDescent="0.25">
      <c r="A1321" s="101"/>
      <c r="D1321" s="81"/>
      <c r="E1321" s="81">
        <f>(E1320*Invoice!I3322)+((E1320-(E1320*Invoice!I3322))*Invoice!J3322)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8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Invoice!B3323</f>
        <v>0</v>
      </c>
      <c r="C1326" s="88">
        <f>Invoice!E3323</f>
        <v>0</v>
      </c>
      <c r="D1326" s="89">
        <f>Invoice!H3323</f>
        <v>0</v>
      </c>
      <c r="E1326" s="81">
        <f t="shared" si="115"/>
        <v>0</v>
      </c>
      <c r="F1326" s="81"/>
      <c r="G1326" s="82">
        <f t="shared" si="116"/>
        <v>0</v>
      </c>
      <c r="H1326" s="83">
        <f t="shared" si="117"/>
        <v>0</v>
      </c>
      <c r="I1326" s="83" t="e">
        <f t="shared" si="118"/>
        <v>#DIV/0!</v>
      </c>
      <c r="J1326" s="103" t="e">
        <f t="shared" si="119"/>
        <v>#DIV/0!</v>
      </c>
    </row>
    <row r="1327" spans="1:10" ht="12.75" customHeight="1" x14ac:dyDescent="0.25">
      <c r="A1327" s="101"/>
      <c r="D1327" s="81"/>
      <c r="E1327" s="81">
        <f>(E1326*Invoice!I3323)+((E1326-(E1326*Invoice!I3323))*Invoice!J3323)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9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Invoice!B3324</f>
        <v>0</v>
      </c>
      <c r="C1332" s="88">
        <f>Invoice!E3324</f>
        <v>0</v>
      </c>
      <c r="D1332" s="89">
        <f>Invoice!H3324</f>
        <v>0</v>
      </c>
      <c r="E1332" s="81">
        <f t="shared" si="115"/>
        <v>0</v>
      </c>
      <c r="F1332" s="81"/>
      <c r="G1332" s="82">
        <f t="shared" si="116"/>
        <v>0</v>
      </c>
      <c r="H1332" s="83">
        <f t="shared" si="117"/>
        <v>0</v>
      </c>
      <c r="I1332" s="83" t="e">
        <f t="shared" si="118"/>
        <v>#DIV/0!</v>
      </c>
      <c r="J1332" s="103" t="e">
        <f t="shared" si="119"/>
        <v>#DIV/0!</v>
      </c>
    </row>
    <row r="1333" spans="1:10" ht="12.75" customHeight="1" x14ac:dyDescent="0.25">
      <c r="A1333" s="101"/>
      <c r="D1333" s="81"/>
      <c r="E1333" s="81">
        <f>(E1332*Invoice!I3324)+((E1332-(E1332*Invoice!I3324))*Invoice!J3324)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10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Invoice!B3325</f>
        <v>0</v>
      </c>
      <c r="C1338" s="88">
        <f>Invoice!E3325</f>
        <v>0</v>
      </c>
      <c r="D1338" s="89">
        <f>Invoice!H3325</f>
        <v>0</v>
      </c>
      <c r="E1338" s="81">
        <f t="shared" si="115"/>
        <v>0</v>
      </c>
      <c r="F1338" s="81"/>
      <c r="G1338" s="82">
        <f t="shared" si="116"/>
        <v>0</v>
      </c>
      <c r="H1338" s="83">
        <f t="shared" si="117"/>
        <v>0</v>
      </c>
      <c r="I1338" s="83" t="e">
        <f t="shared" si="118"/>
        <v>#DIV/0!</v>
      </c>
      <c r="J1338" s="103" t="e">
        <f t="shared" si="119"/>
        <v>#DIV/0!</v>
      </c>
    </row>
    <row r="1339" spans="1:10" ht="12.75" customHeight="1" x14ac:dyDescent="0.25">
      <c r="A1339" s="101"/>
      <c r="D1339" s="81"/>
      <c r="E1339" s="81">
        <f>(E1338*Invoice!I3325)+((E1338-(E1338*Invoice!I3325))*Invoice!J3325)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11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Invoice!B3326</f>
        <v>0</v>
      </c>
      <c r="C1344" s="88">
        <f>Invoice!E3326</f>
        <v>0</v>
      </c>
      <c r="D1344" s="89">
        <f>Invoice!H3326</f>
        <v>0</v>
      </c>
      <c r="E1344" s="81">
        <f t="shared" si="115"/>
        <v>0</v>
      </c>
      <c r="F1344" s="81"/>
      <c r="G1344" s="82">
        <f t="shared" si="116"/>
        <v>0</v>
      </c>
      <c r="H1344" s="83">
        <f t="shared" si="117"/>
        <v>0</v>
      </c>
      <c r="I1344" s="83" t="e">
        <f t="shared" si="118"/>
        <v>#DIV/0!</v>
      </c>
      <c r="J1344" s="103" t="e">
        <f t="shared" si="119"/>
        <v>#DIV/0!</v>
      </c>
    </row>
    <row r="1345" spans="1:10" ht="12.75" customHeight="1" x14ac:dyDescent="0.25">
      <c r="A1345" s="101"/>
      <c r="D1345" s="81"/>
      <c r="E1345" s="81">
        <f>(E1344*Invoice!I3326)+((E1344-(E1344*Invoice!I3326))*Invoice!J3326)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12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Invoice!B3327</f>
        <v>0</v>
      </c>
      <c r="C1350" s="88">
        <f>Invoice!E3327</f>
        <v>0</v>
      </c>
      <c r="D1350" s="89">
        <f>Invoice!H3327</f>
        <v>0</v>
      </c>
      <c r="E1350" s="81">
        <f t="shared" si="115"/>
        <v>0</v>
      </c>
      <c r="F1350" s="81"/>
      <c r="G1350" s="82">
        <f t="shared" si="116"/>
        <v>0</v>
      </c>
      <c r="H1350" s="83">
        <f t="shared" si="117"/>
        <v>0</v>
      </c>
      <c r="I1350" s="83" t="e">
        <f t="shared" si="118"/>
        <v>#DIV/0!</v>
      </c>
      <c r="J1350" s="103" t="e">
        <f t="shared" si="119"/>
        <v>#DIV/0!</v>
      </c>
    </row>
    <row r="1351" spans="1:10" ht="12.75" customHeight="1" x14ac:dyDescent="0.25">
      <c r="A1351" s="101"/>
      <c r="D1351" s="81"/>
      <c r="E1351" s="81">
        <f>(E1350*Invoice!I3327)+((E1350-(E1350*Invoice!I3327))*Invoice!J3327)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13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Invoice!B3328</f>
        <v>0</v>
      </c>
      <c r="C1356" s="88">
        <f>Invoice!E3328</f>
        <v>0</v>
      </c>
      <c r="D1356" s="89">
        <f>Invoice!H3328</f>
        <v>0</v>
      </c>
      <c r="E1356" s="81">
        <f t="shared" si="115"/>
        <v>0</v>
      </c>
      <c r="F1356" s="81"/>
      <c r="G1356" s="82">
        <f t="shared" si="116"/>
        <v>0</v>
      </c>
      <c r="H1356" s="83">
        <f t="shared" si="117"/>
        <v>0</v>
      </c>
      <c r="I1356" s="83" t="e">
        <f t="shared" si="118"/>
        <v>#DIV/0!</v>
      </c>
      <c r="J1356" s="103" t="e">
        <f t="shared" si="119"/>
        <v>#DIV/0!</v>
      </c>
    </row>
    <row r="1357" spans="1:10" ht="12.75" customHeight="1" x14ac:dyDescent="0.25">
      <c r="A1357" s="101"/>
      <c r="D1357" s="81"/>
      <c r="E1357" s="81">
        <f>(E1356*Invoice!I3328)+((E1356-(E1356*Invoice!I3328))*Invoice!J3328)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14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Invoice!B3329</f>
        <v>0</v>
      </c>
      <c r="C1362" s="88">
        <f>Invoice!E3329</f>
        <v>0</v>
      </c>
      <c r="D1362" s="89">
        <f>Invoice!H3329</f>
        <v>0</v>
      </c>
      <c r="E1362" s="81">
        <f t="shared" si="115"/>
        <v>0</v>
      </c>
      <c r="F1362" s="81"/>
      <c r="G1362" s="82">
        <f t="shared" si="116"/>
        <v>0</v>
      </c>
      <c r="H1362" s="83">
        <f t="shared" si="117"/>
        <v>0</v>
      </c>
      <c r="I1362" s="83" t="e">
        <f t="shared" si="118"/>
        <v>#DIV/0!</v>
      </c>
      <c r="J1362" s="103" t="e">
        <f t="shared" si="119"/>
        <v>#DIV/0!</v>
      </c>
    </row>
    <row r="1363" spans="1:10" ht="12.75" customHeight="1" x14ac:dyDescent="0.25">
      <c r="A1363" s="101"/>
      <c r="D1363" s="81"/>
      <c r="E1363" s="81">
        <f>(E1362*Invoice!I3329)+((E1362-(E1362*Invoice!I3329))*Invoice!J3329)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15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Invoice!B3330</f>
        <v>0</v>
      </c>
      <c r="C1368" s="88">
        <f>Invoice!E3330</f>
        <v>0</v>
      </c>
      <c r="D1368" s="89">
        <f>Invoice!H3330</f>
        <v>0</v>
      </c>
      <c r="E1368" s="81">
        <f t="shared" si="115"/>
        <v>0</v>
      </c>
      <c r="F1368" s="81"/>
      <c r="G1368" s="82">
        <f t="shared" si="116"/>
        <v>0</v>
      </c>
      <c r="H1368" s="83">
        <f t="shared" si="117"/>
        <v>0</v>
      </c>
      <c r="I1368" s="83" t="e">
        <f t="shared" si="118"/>
        <v>#DIV/0!</v>
      </c>
      <c r="J1368" s="103" t="e">
        <f t="shared" si="119"/>
        <v>#DIV/0!</v>
      </c>
    </row>
    <row r="1369" spans="1:10" ht="12.75" customHeight="1" x14ac:dyDescent="0.25">
      <c r="A1369" s="101"/>
      <c r="D1369" s="81"/>
      <c r="E1369" s="81">
        <f>(E1368*Invoice!I3330)+((E1368-(E1368*Invoice!I3330))*Invoice!J3330)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16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Invoice!B3331</f>
        <v>0</v>
      </c>
      <c r="C1374" s="88">
        <f>Invoice!E3331</f>
        <v>0</v>
      </c>
      <c r="D1374" s="89">
        <f>Invoice!H3331</f>
        <v>0</v>
      </c>
      <c r="E1374" s="81">
        <f t="shared" si="115"/>
        <v>0</v>
      </c>
      <c r="F1374" s="81"/>
      <c r="G1374" s="82">
        <f t="shared" si="116"/>
        <v>0</v>
      </c>
      <c r="H1374" s="83">
        <f t="shared" si="117"/>
        <v>0</v>
      </c>
      <c r="I1374" s="83" t="e">
        <f t="shared" si="118"/>
        <v>#DIV/0!</v>
      </c>
      <c r="J1374" s="103" t="e">
        <f t="shared" si="119"/>
        <v>#DIV/0!</v>
      </c>
    </row>
    <row r="1375" spans="1:10" ht="12.75" customHeight="1" x14ac:dyDescent="0.25">
      <c r="A1375" s="101"/>
      <c r="D1375" s="81"/>
      <c r="E1375" s="81">
        <f>(E1374*Invoice!I3331)+((E1374-(E1374*Invoice!I3331))*Invoice!J3331)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C1378" s="88"/>
      <c r="D1378" s="89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6"/>
      <c r="B1379" s="107"/>
      <c r="C1379" s="107"/>
      <c r="D1379" s="107"/>
      <c r="E1379" s="107"/>
      <c r="F1379" s="107"/>
      <c r="G1379" s="108">
        <f>G1286+G1292+G1298+G1304+G1310+G1316+G1322+G1328+G1334+G1340+G1346+G1352+G1358+G1364+G1370+G1376</f>
        <v>0</v>
      </c>
      <c r="H1379" s="108">
        <f>H1286+H1292+H1298+H1304+H1310+H1316+H1322+H1328+H1334+H1340+H1346+H1352+H1358+H1364+H1370+H1376</f>
        <v>0</v>
      </c>
      <c r="I1379" s="107"/>
      <c r="J1379" s="109">
        <f>H1287+H1293+H1299+H1305+H1311+H1317+H1323+H1329+H1335+H1341+H1347+H1353+H1359+H1365+H1371+H1377</f>
        <v>0</v>
      </c>
    </row>
    <row r="1381" spans="1:10" ht="12.75" customHeight="1" x14ac:dyDescent="0.25">
      <c r="A1381" s="94" t="s">
        <v>1</v>
      </c>
      <c r="B1381" s="95">
        <f>Invoice!E3422</f>
        <v>23070031</v>
      </c>
      <c r="C1381" s="96"/>
      <c r="D1381" s="97"/>
      <c r="E1381" s="97"/>
      <c r="F1381" s="97"/>
      <c r="G1381" s="98"/>
      <c r="H1381" s="99"/>
      <c r="I1381" s="99"/>
      <c r="J1381" s="100"/>
    </row>
    <row r="1382" spans="1:10" ht="12.75" customHeight="1" x14ac:dyDescent="0.25">
      <c r="A1382" s="101">
        <v>1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Invoice!B3430</f>
        <v>0</v>
      </c>
      <c r="C1383" s="88">
        <f>Invoice!E3430</f>
        <v>0</v>
      </c>
      <c r="D1383" s="89">
        <f>Invoice!H3430</f>
        <v>0</v>
      </c>
      <c r="E1383" s="81">
        <f>D1383*B1383</f>
        <v>0</v>
      </c>
      <c r="F1383" s="81"/>
      <c r="G1383" s="82">
        <f>E1383/1.11</f>
        <v>0</v>
      </c>
      <c r="H1383" s="83">
        <f>G1383*11%</f>
        <v>0</v>
      </c>
      <c r="I1383" s="83" t="e">
        <f>G1383/B1383</f>
        <v>#DIV/0!</v>
      </c>
      <c r="J1383" s="103" t="e">
        <f>H1383/B1383</f>
        <v>#DIV/0!</v>
      </c>
    </row>
    <row r="1384" spans="1:10" ht="12.75" customHeight="1" x14ac:dyDescent="0.25">
      <c r="A1384" s="101"/>
      <c r="D1384" s="81"/>
      <c r="E1384" s="81">
        <f>(E1383*Invoice!I3430)+((E1383-(E1383*Invoice!I3430))*Invoice!J3430)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2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Invoice!B3431</f>
        <v>0</v>
      </c>
      <c r="C1389" s="88">
        <f>Invoice!E3431</f>
        <v>0</v>
      </c>
      <c r="D1389" s="89">
        <f>Invoice!H3431</f>
        <v>0</v>
      </c>
      <c r="E1389" s="81">
        <f t="shared" ref="E1389:E1473" si="120">D1389*B1389</f>
        <v>0</v>
      </c>
      <c r="F1389" s="81"/>
      <c r="G1389" s="82">
        <f t="shared" ref="G1389:G1473" si="121">E1389/1.11</f>
        <v>0</v>
      </c>
      <c r="H1389" s="83">
        <f t="shared" ref="H1389:H1473" si="122">G1389*11%</f>
        <v>0</v>
      </c>
      <c r="I1389" s="83" t="e">
        <f t="shared" ref="I1389:I1473" si="123">G1389/B1389</f>
        <v>#DIV/0!</v>
      </c>
      <c r="J1389" s="103" t="e">
        <f t="shared" ref="J1389:J1473" si="124">H1389/B1389</f>
        <v>#DIV/0!</v>
      </c>
    </row>
    <row r="1390" spans="1:10" ht="12.75" customHeight="1" x14ac:dyDescent="0.25">
      <c r="A1390" s="101"/>
      <c r="D1390" s="81"/>
      <c r="E1390" s="81">
        <f>(E1389*Invoice!I3431)+((E1389-(E1389*Invoice!I3431))*Invoice!J3431)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3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Invoice!B3432</f>
        <v>0</v>
      </c>
      <c r="C1395" s="88">
        <f>Invoice!E3432</f>
        <v>0</v>
      </c>
      <c r="D1395" s="89">
        <f>Invoice!H3432</f>
        <v>0</v>
      </c>
      <c r="E1395" s="81">
        <f t="shared" si="120"/>
        <v>0</v>
      </c>
      <c r="F1395" s="81"/>
      <c r="G1395" s="82">
        <f t="shared" si="121"/>
        <v>0</v>
      </c>
      <c r="H1395" s="83">
        <f t="shared" si="122"/>
        <v>0</v>
      </c>
      <c r="I1395" s="83" t="e">
        <f t="shared" si="123"/>
        <v>#DIV/0!</v>
      </c>
      <c r="J1395" s="103" t="e">
        <f t="shared" si="124"/>
        <v>#DIV/0!</v>
      </c>
    </row>
    <row r="1396" spans="1:10" ht="12.75" customHeight="1" x14ac:dyDescent="0.25">
      <c r="A1396" s="101"/>
      <c r="D1396" s="81"/>
      <c r="E1396" s="81">
        <f>(E1395*Invoice!I3432)+((E1395-(E1395*Invoice!I3432))*Invoice!J3432)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4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Invoice!B3433</f>
        <v>0</v>
      </c>
      <c r="C1401" s="88">
        <f>Invoice!E3433</f>
        <v>0</v>
      </c>
      <c r="D1401" s="89">
        <f>Invoice!H3433</f>
        <v>0</v>
      </c>
      <c r="E1401" s="81">
        <f t="shared" si="120"/>
        <v>0</v>
      </c>
      <c r="F1401" s="81"/>
      <c r="G1401" s="82">
        <f t="shared" si="121"/>
        <v>0</v>
      </c>
      <c r="H1401" s="83">
        <f t="shared" si="122"/>
        <v>0</v>
      </c>
      <c r="I1401" s="83" t="e">
        <f t="shared" si="123"/>
        <v>#DIV/0!</v>
      </c>
      <c r="J1401" s="103" t="e">
        <f t="shared" si="124"/>
        <v>#DIV/0!</v>
      </c>
    </row>
    <row r="1402" spans="1:10" ht="12.75" customHeight="1" x14ac:dyDescent="0.25">
      <c r="A1402" s="101"/>
      <c r="D1402" s="81"/>
      <c r="E1402" s="81">
        <f>(E1401*Invoice!I3433)+((E1401-(E1401*Invoice!I3433))*Invoice!J3433)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5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Invoice!B3434</f>
        <v>0</v>
      </c>
      <c r="C1407" s="88">
        <f>Invoice!E3434</f>
        <v>0</v>
      </c>
      <c r="D1407" s="89">
        <f>Invoice!H3434</f>
        <v>0</v>
      </c>
      <c r="E1407" s="81">
        <f t="shared" si="120"/>
        <v>0</v>
      </c>
      <c r="F1407" s="81"/>
      <c r="G1407" s="82">
        <f t="shared" si="121"/>
        <v>0</v>
      </c>
      <c r="H1407" s="83">
        <f t="shared" si="122"/>
        <v>0</v>
      </c>
      <c r="I1407" s="83" t="e">
        <f t="shared" si="123"/>
        <v>#DIV/0!</v>
      </c>
      <c r="J1407" s="103" t="e">
        <f t="shared" si="124"/>
        <v>#DIV/0!</v>
      </c>
    </row>
    <row r="1408" spans="1:10" ht="12.75" customHeight="1" x14ac:dyDescent="0.25">
      <c r="A1408" s="101"/>
      <c r="D1408" s="81"/>
      <c r="E1408" s="81">
        <f>(E1407*Invoice!I3434)+((E1407-(E1407*Invoice!I3434))*Invoice!J3434)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6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Invoice!B3435</f>
        <v>0</v>
      </c>
      <c r="C1413" s="88">
        <f>Invoice!E3435</f>
        <v>0</v>
      </c>
      <c r="D1413" s="89">
        <f>Invoice!H3435</f>
        <v>0</v>
      </c>
      <c r="E1413" s="81">
        <f t="shared" si="120"/>
        <v>0</v>
      </c>
      <c r="F1413" s="81"/>
      <c r="G1413" s="82">
        <f t="shared" si="121"/>
        <v>0</v>
      </c>
      <c r="H1413" s="83">
        <f t="shared" si="122"/>
        <v>0</v>
      </c>
      <c r="I1413" s="83" t="e">
        <f t="shared" si="123"/>
        <v>#DIV/0!</v>
      </c>
      <c r="J1413" s="103" t="e">
        <f t="shared" si="124"/>
        <v>#DIV/0!</v>
      </c>
    </row>
    <row r="1414" spans="1:10" ht="12.75" customHeight="1" x14ac:dyDescent="0.25">
      <c r="A1414" s="101"/>
      <c r="D1414" s="81"/>
      <c r="E1414" s="81">
        <f>(E1413*Invoice!I3435)+((E1413-(E1413*Invoice!I3435))*Invoice!J3435)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7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Invoice!B3436</f>
        <v>0</v>
      </c>
      <c r="C1419" s="88">
        <f>Invoice!E3436</f>
        <v>0</v>
      </c>
      <c r="D1419" s="89">
        <f>Invoice!H3436</f>
        <v>0</v>
      </c>
      <c r="E1419" s="81">
        <f t="shared" si="120"/>
        <v>0</v>
      </c>
      <c r="F1419" s="81"/>
      <c r="G1419" s="82">
        <f t="shared" si="121"/>
        <v>0</v>
      </c>
      <c r="H1419" s="83">
        <f t="shared" si="122"/>
        <v>0</v>
      </c>
      <c r="I1419" s="83" t="e">
        <f t="shared" si="123"/>
        <v>#DIV/0!</v>
      </c>
      <c r="J1419" s="103" t="e">
        <f t="shared" si="124"/>
        <v>#DIV/0!</v>
      </c>
    </row>
    <row r="1420" spans="1:10" ht="12.75" customHeight="1" x14ac:dyDescent="0.25">
      <c r="A1420" s="101"/>
      <c r="D1420" s="81"/>
      <c r="E1420" s="81">
        <f>(E1419*Invoice!I3436)+((E1419-(E1419*Invoice!I3436))*Invoice!J3436)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8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Invoice!B3437</f>
        <v>0</v>
      </c>
      <c r="C1425" s="88">
        <f>Invoice!E3437</f>
        <v>0</v>
      </c>
      <c r="D1425" s="89">
        <f>Invoice!H3437</f>
        <v>0</v>
      </c>
      <c r="E1425" s="81">
        <f t="shared" si="120"/>
        <v>0</v>
      </c>
      <c r="F1425" s="81"/>
      <c r="G1425" s="82">
        <f t="shared" si="121"/>
        <v>0</v>
      </c>
      <c r="H1425" s="83">
        <f t="shared" si="122"/>
        <v>0</v>
      </c>
      <c r="I1425" s="83" t="e">
        <f t="shared" si="123"/>
        <v>#DIV/0!</v>
      </c>
      <c r="J1425" s="103" t="e">
        <f t="shared" si="124"/>
        <v>#DIV/0!</v>
      </c>
    </row>
    <row r="1426" spans="1:10" ht="12.75" customHeight="1" x14ac:dyDescent="0.25">
      <c r="A1426" s="101"/>
      <c r="D1426" s="81"/>
      <c r="E1426" s="81">
        <f>(E1425*Invoice!I3437)+((E1425-(E1425*Invoice!I3437))*Invoice!J3437)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9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Invoice!B3438</f>
        <v>0</v>
      </c>
      <c r="C1431" s="88">
        <f>Invoice!E3438</f>
        <v>0</v>
      </c>
      <c r="D1431" s="89">
        <f>Invoice!H3438</f>
        <v>0</v>
      </c>
      <c r="E1431" s="81">
        <f t="shared" si="120"/>
        <v>0</v>
      </c>
      <c r="F1431" s="81"/>
      <c r="G1431" s="82">
        <f t="shared" si="121"/>
        <v>0</v>
      </c>
      <c r="H1431" s="83">
        <f t="shared" si="122"/>
        <v>0</v>
      </c>
      <c r="I1431" s="83" t="e">
        <f t="shared" si="123"/>
        <v>#DIV/0!</v>
      </c>
      <c r="J1431" s="103" t="e">
        <f t="shared" si="124"/>
        <v>#DIV/0!</v>
      </c>
    </row>
    <row r="1432" spans="1:10" ht="12.75" customHeight="1" x14ac:dyDescent="0.25">
      <c r="A1432" s="101"/>
      <c r="D1432" s="81"/>
      <c r="E1432" s="81">
        <f>(E1431*Invoice!I3438)+((E1431-(E1431*Invoice!I3438))*Invoice!J3438)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10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Invoice!B3439</f>
        <v>0</v>
      </c>
      <c r="C1437" s="88">
        <f>Invoice!E3439</f>
        <v>0</v>
      </c>
      <c r="D1437" s="89">
        <f>Invoice!H3439</f>
        <v>0</v>
      </c>
      <c r="E1437" s="81">
        <f t="shared" si="120"/>
        <v>0</v>
      </c>
      <c r="F1437" s="81"/>
      <c r="G1437" s="82">
        <f t="shared" si="121"/>
        <v>0</v>
      </c>
      <c r="H1437" s="83">
        <f t="shared" si="122"/>
        <v>0</v>
      </c>
      <c r="I1437" s="83" t="e">
        <f t="shared" si="123"/>
        <v>#DIV/0!</v>
      </c>
      <c r="J1437" s="103" t="e">
        <f t="shared" si="124"/>
        <v>#DIV/0!</v>
      </c>
    </row>
    <row r="1438" spans="1:10" ht="12.75" customHeight="1" x14ac:dyDescent="0.25">
      <c r="A1438" s="101"/>
      <c r="D1438" s="81"/>
      <c r="E1438" s="81">
        <f>(E1437*Invoice!I3439)+((E1437-(E1437*Invoice!I3439))*Invoice!J3439)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11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Invoice!B3440</f>
        <v>0</v>
      </c>
      <c r="C1443" s="88">
        <f>Invoice!E3440</f>
        <v>0</v>
      </c>
      <c r="D1443" s="89">
        <f>Invoice!H3440</f>
        <v>0</v>
      </c>
      <c r="E1443" s="81">
        <f t="shared" si="120"/>
        <v>0</v>
      </c>
      <c r="F1443" s="81"/>
      <c r="G1443" s="82">
        <f t="shared" si="121"/>
        <v>0</v>
      </c>
      <c r="H1443" s="83">
        <f t="shared" si="122"/>
        <v>0</v>
      </c>
      <c r="I1443" s="83" t="e">
        <f t="shared" si="123"/>
        <v>#DIV/0!</v>
      </c>
      <c r="J1443" s="103" t="e">
        <f t="shared" si="124"/>
        <v>#DIV/0!</v>
      </c>
    </row>
    <row r="1444" spans="1:10" ht="12.75" customHeight="1" x14ac:dyDescent="0.25">
      <c r="A1444" s="101"/>
      <c r="D1444" s="81"/>
      <c r="E1444" s="81">
        <f>(E1443*Invoice!I3440)+((E1443-(E1443*Invoice!I3440))*Invoice!J3440)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12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Invoice!B3441</f>
        <v>0</v>
      </c>
      <c r="C1449" s="88">
        <f>Invoice!E3441</f>
        <v>0</v>
      </c>
      <c r="D1449" s="89">
        <f>Invoice!H3441</f>
        <v>0</v>
      </c>
      <c r="E1449" s="81">
        <f t="shared" si="120"/>
        <v>0</v>
      </c>
      <c r="F1449" s="81"/>
      <c r="G1449" s="82">
        <f t="shared" si="121"/>
        <v>0</v>
      </c>
      <c r="H1449" s="83">
        <f t="shared" si="122"/>
        <v>0</v>
      </c>
      <c r="I1449" s="83" t="e">
        <f t="shared" si="123"/>
        <v>#DIV/0!</v>
      </c>
      <c r="J1449" s="103" t="e">
        <f t="shared" si="124"/>
        <v>#DIV/0!</v>
      </c>
    </row>
    <row r="1450" spans="1:10" ht="12.75" customHeight="1" x14ac:dyDescent="0.25">
      <c r="A1450" s="101"/>
      <c r="D1450" s="81"/>
      <c r="E1450" s="81">
        <f>(E1449*Invoice!I3441)+((E1449-(E1449*Invoice!I3441))*Invoice!J3441)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13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Invoice!B3442</f>
        <v>0</v>
      </c>
      <c r="C1455" s="88">
        <f>Invoice!E3442</f>
        <v>0</v>
      </c>
      <c r="D1455" s="89">
        <f>Invoice!H3442</f>
        <v>0</v>
      </c>
      <c r="E1455" s="81">
        <f t="shared" si="120"/>
        <v>0</v>
      </c>
      <c r="F1455" s="81"/>
      <c r="G1455" s="82">
        <f t="shared" si="121"/>
        <v>0</v>
      </c>
      <c r="H1455" s="83">
        <f t="shared" si="122"/>
        <v>0</v>
      </c>
      <c r="I1455" s="83" t="e">
        <f t="shared" si="123"/>
        <v>#DIV/0!</v>
      </c>
      <c r="J1455" s="103" t="e">
        <f t="shared" si="124"/>
        <v>#DIV/0!</v>
      </c>
    </row>
    <row r="1456" spans="1:10" ht="12.75" customHeight="1" x14ac:dyDescent="0.25">
      <c r="A1456" s="101"/>
      <c r="D1456" s="81"/>
      <c r="E1456" s="81">
        <f>(E1455*Invoice!I3442)+((E1455-(E1455*Invoice!I3442))*Invoice!J3442)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14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Invoice!B3443</f>
        <v>0</v>
      </c>
      <c r="C1461" s="88">
        <f>Invoice!E3443</f>
        <v>0</v>
      </c>
      <c r="D1461" s="89">
        <f>Invoice!H3443</f>
        <v>0</v>
      </c>
      <c r="E1461" s="81">
        <f t="shared" si="120"/>
        <v>0</v>
      </c>
      <c r="F1461" s="81"/>
      <c r="G1461" s="82">
        <f t="shared" si="121"/>
        <v>0</v>
      </c>
      <c r="H1461" s="83">
        <f t="shared" si="122"/>
        <v>0</v>
      </c>
      <c r="I1461" s="83" t="e">
        <f t="shared" si="123"/>
        <v>#DIV/0!</v>
      </c>
      <c r="J1461" s="103" t="e">
        <f t="shared" si="124"/>
        <v>#DIV/0!</v>
      </c>
    </row>
    <row r="1462" spans="1:10" ht="12.75" customHeight="1" x14ac:dyDescent="0.25">
      <c r="A1462" s="101"/>
      <c r="D1462" s="81"/>
      <c r="E1462" s="81">
        <f>(E1461*Invoice!I3443)+((E1461-(E1461*Invoice!I3443))*Invoice!J3443)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15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Invoice!B3444</f>
        <v>0</v>
      </c>
      <c r="C1467" s="88">
        <f>Invoice!E3444</f>
        <v>0</v>
      </c>
      <c r="D1467" s="89">
        <f>Invoice!H3444</f>
        <v>0</v>
      </c>
      <c r="E1467" s="81">
        <f t="shared" si="120"/>
        <v>0</v>
      </c>
      <c r="F1467" s="81"/>
      <c r="G1467" s="82">
        <f t="shared" si="121"/>
        <v>0</v>
      </c>
      <c r="H1467" s="83">
        <f t="shared" si="122"/>
        <v>0</v>
      </c>
      <c r="I1467" s="83" t="e">
        <f t="shared" si="123"/>
        <v>#DIV/0!</v>
      </c>
      <c r="J1467" s="103" t="e">
        <f t="shared" si="124"/>
        <v>#DIV/0!</v>
      </c>
    </row>
    <row r="1468" spans="1:10" ht="12.75" customHeight="1" x14ac:dyDescent="0.25">
      <c r="A1468" s="101"/>
      <c r="D1468" s="81"/>
      <c r="E1468" s="81">
        <f>(E1467*Invoice!I3444)+((E1467-(E1467*Invoice!I3444))*Invoice!J3444)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16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Invoice!B3445</f>
        <v>0</v>
      </c>
      <c r="C1473" s="88">
        <f>Invoice!E3445</f>
        <v>0</v>
      </c>
      <c r="D1473" s="89">
        <f>Invoice!H3445</f>
        <v>0</v>
      </c>
      <c r="E1473" s="81">
        <f t="shared" si="120"/>
        <v>0</v>
      </c>
      <c r="F1473" s="81"/>
      <c r="G1473" s="82">
        <f t="shared" si="121"/>
        <v>0</v>
      </c>
      <c r="H1473" s="83">
        <f t="shared" si="122"/>
        <v>0</v>
      </c>
      <c r="I1473" s="83" t="e">
        <f t="shared" si="123"/>
        <v>#DIV/0!</v>
      </c>
      <c r="J1473" s="103" t="e">
        <f t="shared" si="124"/>
        <v>#DIV/0!</v>
      </c>
    </row>
    <row r="1474" spans="1:10" ht="12.75" customHeight="1" x14ac:dyDescent="0.25">
      <c r="A1474" s="101"/>
      <c r="D1474" s="81"/>
      <c r="E1474" s="81">
        <f>(E1473*Invoice!I3445)+((E1473-(E1473*Invoice!I3445))*Invoice!J3445)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C1477" s="88"/>
      <c r="D1477" s="89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6"/>
      <c r="B1478" s="107"/>
      <c r="C1478" s="107"/>
      <c r="D1478" s="107"/>
      <c r="E1478" s="107"/>
      <c r="F1478" s="107"/>
      <c r="G1478" s="108">
        <f>G1385+G1391+G1397+G1403+G1409+G1415+G1421+G1427+G1433+G1439+G1445+G1451+G1457+G1463+G1469+G1475</f>
        <v>0</v>
      </c>
      <c r="H1478" s="108">
        <f>H1385+H1391+H1397+H1403+H1409+H1415+H1421+H1427+H1433+H1439+H1445+H1451+H1457+H1463+H1469+H1475</f>
        <v>0</v>
      </c>
      <c r="I1478" s="107"/>
      <c r="J1478" s="109">
        <f>H1386+H1392+H1398+H1404+H1410+H1416+H1422+H1428+H1434+H1440+H1446+H1452+H1458+H1464+H1470+H1476</f>
        <v>0</v>
      </c>
    </row>
    <row r="1480" spans="1:10" ht="12.75" customHeight="1" x14ac:dyDescent="0.25">
      <c r="A1480" s="94" t="s">
        <v>1</v>
      </c>
      <c r="B1480" s="95">
        <f>Invoice!E3536</f>
        <v>23070032</v>
      </c>
      <c r="C1480" s="96"/>
      <c r="D1480" s="97"/>
      <c r="E1480" s="97"/>
      <c r="F1480" s="97"/>
      <c r="G1480" s="98"/>
      <c r="H1480" s="99"/>
      <c r="I1480" s="99"/>
      <c r="J1480" s="100"/>
    </row>
    <row r="1481" spans="1:10" ht="12.75" customHeight="1" x14ac:dyDescent="0.25">
      <c r="A1481" s="101">
        <v>1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Invoice!B3544</f>
        <v>0</v>
      </c>
      <c r="C1482" s="88">
        <f>Invoice!E3544</f>
        <v>0</v>
      </c>
      <c r="D1482" s="89">
        <f>Invoice!H3544</f>
        <v>0</v>
      </c>
      <c r="E1482" s="81">
        <f>D1482*B1482</f>
        <v>0</v>
      </c>
      <c r="F1482" s="81"/>
      <c r="G1482" s="82">
        <f>E1482/1.11</f>
        <v>0</v>
      </c>
      <c r="H1482" s="83">
        <f>G1482*11%</f>
        <v>0</v>
      </c>
      <c r="I1482" s="83" t="e">
        <f>G1482/B1482</f>
        <v>#DIV/0!</v>
      </c>
      <c r="J1482" s="103" t="e">
        <f>H1482/B1482</f>
        <v>#DIV/0!</v>
      </c>
    </row>
    <row r="1483" spans="1:10" ht="12.75" customHeight="1" x14ac:dyDescent="0.25">
      <c r="A1483" s="101"/>
      <c r="D1483" s="81"/>
      <c r="E1483" s="81">
        <f>(E1482*Invoice!I3544)+((E1482-(E1482*Invoice!I3544))*Invoice!J3544)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2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Invoice!B3545</f>
        <v>0</v>
      </c>
      <c r="C1488" s="88">
        <f>Invoice!E3545</f>
        <v>0</v>
      </c>
      <c r="D1488" s="89">
        <f>Invoice!H3545</f>
        <v>0</v>
      </c>
      <c r="E1488" s="81">
        <f t="shared" ref="E1488:E1572" si="125">D1488*B1488</f>
        <v>0</v>
      </c>
      <c r="F1488" s="81"/>
      <c r="G1488" s="82">
        <f t="shared" ref="G1488:G1572" si="126">E1488/1.11</f>
        <v>0</v>
      </c>
      <c r="H1488" s="83">
        <f t="shared" ref="H1488:H1572" si="127">G1488*11%</f>
        <v>0</v>
      </c>
      <c r="I1488" s="83" t="e">
        <f t="shared" ref="I1488:I1572" si="128">G1488/B1488</f>
        <v>#DIV/0!</v>
      </c>
      <c r="J1488" s="103" t="e">
        <f t="shared" ref="J1488:J1572" si="129">H1488/B1488</f>
        <v>#DIV/0!</v>
      </c>
    </row>
    <row r="1489" spans="1:10" ht="12.75" customHeight="1" x14ac:dyDescent="0.25">
      <c r="A1489" s="101"/>
      <c r="D1489" s="81"/>
      <c r="E1489" s="81">
        <f>(E1488*Invoice!I3545)+((E1488-(E1488*Invoice!I3545))*Invoice!J3545)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3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Invoice!B3546</f>
        <v>0</v>
      </c>
      <c r="C1494" s="88">
        <f>Invoice!E3546</f>
        <v>0</v>
      </c>
      <c r="D1494" s="89">
        <f>Invoice!H3546</f>
        <v>0</v>
      </c>
      <c r="E1494" s="81">
        <f t="shared" si="125"/>
        <v>0</v>
      </c>
      <c r="F1494" s="81"/>
      <c r="G1494" s="82">
        <f t="shared" si="126"/>
        <v>0</v>
      </c>
      <c r="H1494" s="83">
        <f t="shared" si="127"/>
        <v>0</v>
      </c>
      <c r="I1494" s="83" t="e">
        <f t="shared" si="128"/>
        <v>#DIV/0!</v>
      </c>
      <c r="J1494" s="103" t="e">
        <f t="shared" si="129"/>
        <v>#DIV/0!</v>
      </c>
    </row>
    <row r="1495" spans="1:10" ht="12.75" customHeight="1" x14ac:dyDescent="0.25">
      <c r="A1495" s="101"/>
      <c r="D1495" s="81"/>
      <c r="E1495" s="81">
        <f>(E1494*Invoice!I3546)+((E1494-(E1494*Invoice!I3546))*Invoice!J3546)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4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Invoice!B3547</f>
        <v>0</v>
      </c>
      <c r="C1500" s="88">
        <f>Invoice!E3547</f>
        <v>0</v>
      </c>
      <c r="D1500" s="89">
        <f>Invoice!H3547</f>
        <v>0</v>
      </c>
      <c r="E1500" s="81">
        <f t="shared" si="125"/>
        <v>0</v>
      </c>
      <c r="F1500" s="81"/>
      <c r="G1500" s="82">
        <f t="shared" si="126"/>
        <v>0</v>
      </c>
      <c r="H1500" s="83">
        <f t="shared" si="127"/>
        <v>0</v>
      </c>
      <c r="I1500" s="83" t="e">
        <f t="shared" si="128"/>
        <v>#DIV/0!</v>
      </c>
      <c r="J1500" s="103" t="e">
        <f t="shared" si="129"/>
        <v>#DIV/0!</v>
      </c>
    </row>
    <row r="1501" spans="1:10" ht="12.75" customHeight="1" x14ac:dyDescent="0.25">
      <c r="A1501" s="101"/>
      <c r="D1501" s="81"/>
      <c r="E1501" s="81">
        <f>(E1500*Invoice!I3547)+((E1500-(E1500*Invoice!I3547))*Invoice!J3547)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5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Invoice!B3548</f>
        <v>0</v>
      </c>
      <c r="C1506" s="88">
        <f>Invoice!E3548</f>
        <v>0</v>
      </c>
      <c r="D1506" s="89">
        <f>Invoice!H3548</f>
        <v>0</v>
      </c>
      <c r="E1506" s="81">
        <f t="shared" si="125"/>
        <v>0</v>
      </c>
      <c r="F1506" s="81"/>
      <c r="G1506" s="82">
        <f t="shared" si="126"/>
        <v>0</v>
      </c>
      <c r="H1506" s="83">
        <f t="shared" si="127"/>
        <v>0</v>
      </c>
      <c r="I1506" s="83" t="e">
        <f t="shared" si="128"/>
        <v>#DIV/0!</v>
      </c>
      <c r="J1506" s="103" t="e">
        <f t="shared" si="129"/>
        <v>#DIV/0!</v>
      </c>
    </row>
    <row r="1507" spans="1:10" ht="12.75" customHeight="1" x14ac:dyDescent="0.25">
      <c r="A1507" s="101"/>
      <c r="D1507" s="81"/>
      <c r="E1507" s="81">
        <f>(E1506*Invoice!I3548)+((E1506-(E1506*Invoice!I3548))*Invoice!J3548)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6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Invoice!B3549</f>
        <v>0</v>
      </c>
      <c r="C1512" s="88">
        <f>Invoice!E3549</f>
        <v>0</v>
      </c>
      <c r="D1512" s="89">
        <f>Invoice!H3549</f>
        <v>0</v>
      </c>
      <c r="E1512" s="81">
        <f t="shared" si="125"/>
        <v>0</v>
      </c>
      <c r="F1512" s="81"/>
      <c r="G1512" s="82">
        <f t="shared" si="126"/>
        <v>0</v>
      </c>
      <c r="H1512" s="83">
        <f t="shared" si="127"/>
        <v>0</v>
      </c>
      <c r="I1512" s="83" t="e">
        <f t="shared" si="128"/>
        <v>#DIV/0!</v>
      </c>
      <c r="J1512" s="103" t="e">
        <f t="shared" si="129"/>
        <v>#DIV/0!</v>
      </c>
    </row>
    <row r="1513" spans="1:10" ht="12.75" customHeight="1" x14ac:dyDescent="0.25">
      <c r="A1513" s="101"/>
      <c r="D1513" s="81"/>
      <c r="E1513" s="81">
        <f>(E1512*Invoice!I3549)+((E1512-(E1512*Invoice!I3549))*Invoice!J3549)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7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Invoice!B3550</f>
        <v>0</v>
      </c>
      <c r="C1518" s="88">
        <f>Invoice!E3550</f>
        <v>0</v>
      </c>
      <c r="D1518" s="89">
        <f>Invoice!H3550</f>
        <v>0</v>
      </c>
      <c r="E1518" s="81">
        <f t="shared" si="125"/>
        <v>0</v>
      </c>
      <c r="F1518" s="81"/>
      <c r="G1518" s="82">
        <f t="shared" si="126"/>
        <v>0</v>
      </c>
      <c r="H1518" s="83">
        <f t="shared" si="127"/>
        <v>0</v>
      </c>
      <c r="I1518" s="83" t="e">
        <f t="shared" si="128"/>
        <v>#DIV/0!</v>
      </c>
      <c r="J1518" s="103" t="e">
        <f t="shared" si="129"/>
        <v>#DIV/0!</v>
      </c>
    </row>
    <row r="1519" spans="1:10" ht="12.75" customHeight="1" x14ac:dyDescent="0.25">
      <c r="A1519" s="101"/>
      <c r="D1519" s="81"/>
      <c r="E1519" s="81">
        <f>(E1518*Invoice!I3550)+((E1518-(E1518*Invoice!I3550))*Invoice!J3550)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8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Invoice!B3551</f>
        <v>0</v>
      </c>
      <c r="C1524" s="88">
        <f>Invoice!E3551</f>
        <v>0</v>
      </c>
      <c r="D1524" s="89">
        <f>Invoice!H3551</f>
        <v>0</v>
      </c>
      <c r="E1524" s="81">
        <f t="shared" si="125"/>
        <v>0</v>
      </c>
      <c r="F1524" s="81"/>
      <c r="G1524" s="82">
        <f t="shared" si="126"/>
        <v>0</v>
      </c>
      <c r="H1524" s="83">
        <f t="shared" si="127"/>
        <v>0</v>
      </c>
      <c r="I1524" s="83" t="e">
        <f t="shared" si="128"/>
        <v>#DIV/0!</v>
      </c>
      <c r="J1524" s="103" t="e">
        <f t="shared" si="129"/>
        <v>#DIV/0!</v>
      </c>
    </row>
    <row r="1525" spans="1:10" ht="12.75" customHeight="1" x14ac:dyDescent="0.25">
      <c r="A1525" s="101"/>
      <c r="D1525" s="81"/>
      <c r="E1525" s="81">
        <f>(E1524*Invoice!I3551)+((E1524-(E1524*Invoice!I3551))*Invoice!J3551)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9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Invoice!B3552</f>
        <v>0</v>
      </c>
      <c r="C1530" s="88">
        <f>Invoice!E3552</f>
        <v>0</v>
      </c>
      <c r="D1530" s="89">
        <f>Invoice!H3552</f>
        <v>0</v>
      </c>
      <c r="E1530" s="81">
        <f t="shared" si="125"/>
        <v>0</v>
      </c>
      <c r="F1530" s="81"/>
      <c r="G1530" s="82">
        <f t="shared" si="126"/>
        <v>0</v>
      </c>
      <c r="H1530" s="83">
        <f t="shared" si="127"/>
        <v>0</v>
      </c>
      <c r="I1530" s="83" t="e">
        <f t="shared" si="128"/>
        <v>#DIV/0!</v>
      </c>
      <c r="J1530" s="103" t="e">
        <f t="shared" si="129"/>
        <v>#DIV/0!</v>
      </c>
    </row>
    <row r="1531" spans="1:10" ht="12.75" customHeight="1" x14ac:dyDescent="0.25">
      <c r="A1531" s="101"/>
      <c r="D1531" s="81"/>
      <c r="E1531" s="81">
        <f>(E1530*Invoice!I3552)+((E1530-(E1530*Invoice!I3552))*Invoice!J3552)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10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Invoice!B3553</f>
        <v>0</v>
      </c>
      <c r="C1536" s="88">
        <f>Invoice!E3553</f>
        <v>0</v>
      </c>
      <c r="D1536" s="89">
        <f>Invoice!H3553</f>
        <v>0</v>
      </c>
      <c r="E1536" s="81">
        <f t="shared" si="125"/>
        <v>0</v>
      </c>
      <c r="F1536" s="81"/>
      <c r="G1536" s="82">
        <f t="shared" si="126"/>
        <v>0</v>
      </c>
      <c r="H1536" s="83">
        <f t="shared" si="127"/>
        <v>0</v>
      </c>
      <c r="I1536" s="83" t="e">
        <f t="shared" si="128"/>
        <v>#DIV/0!</v>
      </c>
      <c r="J1536" s="103" t="e">
        <f t="shared" si="129"/>
        <v>#DIV/0!</v>
      </c>
    </row>
    <row r="1537" spans="1:10" ht="12.75" customHeight="1" x14ac:dyDescent="0.25">
      <c r="A1537" s="101"/>
      <c r="D1537" s="81"/>
      <c r="E1537" s="81">
        <f>(E1536*Invoice!I3553)+((E1536-(E1536*Invoice!I3553))*Invoice!J3553)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11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Invoice!B3554</f>
        <v>0</v>
      </c>
      <c r="C1542" s="88">
        <f>Invoice!E3554</f>
        <v>0</v>
      </c>
      <c r="D1542" s="89">
        <f>Invoice!H3554</f>
        <v>0</v>
      </c>
      <c r="E1542" s="81">
        <f t="shared" si="125"/>
        <v>0</v>
      </c>
      <c r="F1542" s="81"/>
      <c r="G1542" s="82">
        <f t="shared" si="126"/>
        <v>0</v>
      </c>
      <c r="H1542" s="83">
        <f t="shared" si="127"/>
        <v>0</v>
      </c>
      <c r="I1542" s="83" t="e">
        <f t="shared" si="128"/>
        <v>#DIV/0!</v>
      </c>
      <c r="J1542" s="103" t="e">
        <f t="shared" si="129"/>
        <v>#DIV/0!</v>
      </c>
    </row>
    <row r="1543" spans="1:10" ht="12.75" customHeight="1" x14ac:dyDescent="0.25">
      <c r="A1543" s="101"/>
      <c r="D1543" s="81"/>
      <c r="E1543" s="81">
        <f>(E1542*Invoice!I3554)+((E1542-(E1542*Invoice!I3554))*Invoice!J3554)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12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Invoice!B3555</f>
        <v>0</v>
      </c>
      <c r="C1548" s="88">
        <f>Invoice!E3555</f>
        <v>0</v>
      </c>
      <c r="D1548" s="89">
        <f>Invoice!H3555</f>
        <v>0</v>
      </c>
      <c r="E1548" s="81">
        <f t="shared" si="125"/>
        <v>0</v>
      </c>
      <c r="F1548" s="81"/>
      <c r="G1548" s="82">
        <f t="shared" si="126"/>
        <v>0</v>
      </c>
      <c r="H1548" s="83">
        <f t="shared" si="127"/>
        <v>0</v>
      </c>
      <c r="I1548" s="83" t="e">
        <f t="shared" si="128"/>
        <v>#DIV/0!</v>
      </c>
      <c r="J1548" s="103" t="e">
        <f t="shared" si="129"/>
        <v>#DIV/0!</v>
      </c>
    </row>
    <row r="1549" spans="1:10" ht="12.75" customHeight="1" x14ac:dyDescent="0.25">
      <c r="A1549" s="101"/>
      <c r="D1549" s="81"/>
      <c r="E1549" s="81">
        <f>(E1548*Invoice!I3555)+((E1548-(E1548*Invoice!I3555))*Invoice!J3555)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13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Invoice!B3556</f>
        <v>0</v>
      </c>
      <c r="C1554" s="88">
        <f>Invoice!E3556</f>
        <v>0</v>
      </c>
      <c r="D1554" s="89">
        <f>Invoice!H3556</f>
        <v>0</v>
      </c>
      <c r="E1554" s="81">
        <f t="shared" si="125"/>
        <v>0</v>
      </c>
      <c r="F1554" s="81"/>
      <c r="G1554" s="82">
        <f t="shared" si="126"/>
        <v>0</v>
      </c>
      <c r="H1554" s="83">
        <f t="shared" si="127"/>
        <v>0</v>
      </c>
      <c r="I1554" s="83" t="e">
        <f t="shared" si="128"/>
        <v>#DIV/0!</v>
      </c>
      <c r="J1554" s="103" t="e">
        <f t="shared" si="129"/>
        <v>#DIV/0!</v>
      </c>
    </row>
    <row r="1555" spans="1:10" ht="12.75" customHeight="1" x14ac:dyDescent="0.25">
      <c r="A1555" s="101"/>
      <c r="D1555" s="81"/>
      <c r="E1555" s="81">
        <f>(E1554*Invoice!I3556)+((E1554-(E1554*Invoice!I3556))*Invoice!J3556)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14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Invoice!B3557</f>
        <v>0</v>
      </c>
      <c r="C1560" s="88">
        <f>Invoice!E3557</f>
        <v>0</v>
      </c>
      <c r="D1560" s="89">
        <f>Invoice!H3557</f>
        <v>0</v>
      </c>
      <c r="E1560" s="81">
        <f t="shared" si="125"/>
        <v>0</v>
      </c>
      <c r="F1560" s="81"/>
      <c r="G1560" s="82">
        <f t="shared" si="126"/>
        <v>0</v>
      </c>
      <c r="H1560" s="83">
        <f t="shared" si="127"/>
        <v>0</v>
      </c>
      <c r="I1560" s="83" t="e">
        <f t="shared" si="128"/>
        <v>#DIV/0!</v>
      </c>
      <c r="J1560" s="103" t="e">
        <f t="shared" si="129"/>
        <v>#DIV/0!</v>
      </c>
    </row>
    <row r="1561" spans="1:10" ht="12.75" customHeight="1" x14ac:dyDescent="0.25">
      <c r="A1561" s="101"/>
      <c r="D1561" s="81"/>
      <c r="E1561" s="81">
        <f>(E1560*Invoice!I3557)+((E1560-(E1560*Invoice!I3557))*Invoice!J3557)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15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Invoice!B3558</f>
        <v>0</v>
      </c>
      <c r="C1566" s="88">
        <f>Invoice!E3558</f>
        <v>0</v>
      </c>
      <c r="D1566" s="89">
        <f>Invoice!H3558</f>
        <v>0</v>
      </c>
      <c r="E1566" s="81">
        <f t="shared" si="125"/>
        <v>0</v>
      </c>
      <c r="F1566" s="81"/>
      <c r="G1566" s="82">
        <f t="shared" si="126"/>
        <v>0</v>
      </c>
      <c r="H1566" s="83">
        <f t="shared" si="127"/>
        <v>0</v>
      </c>
      <c r="I1566" s="83" t="e">
        <f t="shared" si="128"/>
        <v>#DIV/0!</v>
      </c>
      <c r="J1566" s="103" t="e">
        <f t="shared" si="129"/>
        <v>#DIV/0!</v>
      </c>
    </row>
    <row r="1567" spans="1:10" ht="12.75" customHeight="1" x14ac:dyDescent="0.25">
      <c r="A1567" s="101"/>
      <c r="D1567" s="81"/>
      <c r="E1567" s="81">
        <f>(E1566*Invoice!I3558)+((E1566-(E1566*Invoice!I3558))*Invoice!J3558)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16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Invoice!B3559</f>
        <v>0</v>
      </c>
      <c r="C1572" s="88">
        <f>Invoice!E3559</f>
        <v>0</v>
      </c>
      <c r="D1572" s="89">
        <f>Invoice!H3559</f>
        <v>0</v>
      </c>
      <c r="E1572" s="81">
        <f t="shared" si="125"/>
        <v>0</v>
      </c>
      <c r="F1572" s="81"/>
      <c r="G1572" s="82">
        <f t="shared" si="126"/>
        <v>0</v>
      </c>
      <c r="H1572" s="83">
        <f t="shared" si="127"/>
        <v>0</v>
      </c>
      <c r="I1572" s="83" t="e">
        <f t="shared" si="128"/>
        <v>#DIV/0!</v>
      </c>
      <c r="J1572" s="103" t="e">
        <f t="shared" si="129"/>
        <v>#DIV/0!</v>
      </c>
    </row>
    <row r="1573" spans="1:10" ht="12.75" customHeight="1" x14ac:dyDescent="0.25">
      <c r="A1573" s="101"/>
      <c r="D1573" s="81"/>
      <c r="E1573" s="81">
        <f>(E1572*Invoice!I3559)+((E1572-(E1572*Invoice!I3559))*Invoice!J3559)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C1576" s="88"/>
      <c r="D1576" s="89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6"/>
      <c r="B1577" s="107"/>
      <c r="C1577" s="107"/>
      <c r="D1577" s="107"/>
      <c r="E1577" s="107"/>
      <c r="F1577" s="107"/>
      <c r="G1577" s="108">
        <f>G1484+G1490+G1496+G1502+G1508+G1514+G1520+G1526+G1532+G1538+G1544+G1550+G1556+G1562+G1568+G1574</f>
        <v>0</v>
      </c>
      <c r="H1577" s="108">
        <f>H1484+H1490+H1496+H1502+H1508+H1514+H1520+H1526+H1532+H1538+H1544+H1550+H1556+H1562+H1568+H1574</f>
        <v>0</v>
      </c>
      <c r="I1577" s="107"/>
      <c r="J1577" s="109">
        <f>H1485+H1491+H1497+H1503+H1509+H1515+H1521+H1527+H1533+H1539+H1545+H1551+H1557+H1563+H1569+H1575</f>
        <v>0</v>
      </c>
    </row>
    <row r="1579" spans="1:10" ht="12.75" customHeight="1" x14ac:dyDescent="0.25">
      <c r="A1579" s="94" t="s">
        <v>1</v>
      </c>
      <c r="B1579" s="95">
        <f>Invoice!E3650</f>
        <v>23070033</v>
      </c>
      <c r="C1579" s="96"/>
      <c r="D1579" s="97"/>
      <c r="E1579" s="97"/>
      <c r="F1579" s="97"/>
      <c r="G1579" s="98"/>
      <c r="H1579" s="99"/>
      <c r="I1579" s="99"/>
      <c r="J1579" s="100"/>
    </row>
    <row r="1580" spans="1:10" ht="12.75" customHeight="1" x14ac:dyDescent="0.25">
      <c r="A1580" s="101">
        <v>1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Invoice!B3658</f>
        <v>0</v>
      </c>
      <c r="C1581" s="88">
        <f>Invoice!E3658</f>
        <v>0</v>
      </c>
      <c r="D1581" s="89">
        <f>Invoice!H3658</f>
        <v>0</v>
      </c>
      <c r="E1581" s="81">
        <f>D1581*B1581</f>
        <v>0</v>
      </c>
      <c r="F1581" s="81"/>
      <c r="G1581" s="82">
        <f>E1581/1.11</f>
        <v>0</v>
      </c>
      <c r="H1581" s="83">
        <f>G1581*11%</f>
        <v>0</v>
      </c>
      <c r="I1581" s="83" t="e">
        <f>G1581/B1581</f>
        <v>#DIV/0!</v>
      </c>
      <c r="J1581" s="103" t="e">
        <f>H1581/B1581</f>
        <v>#DIV/0!</v>
      </c>
    </row>
    <row r="1582" spans="1:10" ht="12.75" customHeight="1" x14ac:dyDescent="0.25">
      <c r="A1582" s="101"/>
      <c r="D1582" s="81"/>
      <c r="E1582" s="81">
        <f>(E1581*Invoice!I3658)+((E1581-(E1581*Invoice!I3658))*Invoice!J3658)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2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Invoice!B3659</f>
        <v>0</v>
      </c>
      <c r="C1587" s="88">
        <f>Invoice!E3659</f>
        <v>0</v>
      </c>
      <c r="D1587" s="89">
        <f>Invoice!H3659</f>
        <v>0</v>
      </c>
      <c r="E1587" s="81">
        <f t="shared" ref="E1587:E1671" si="130">D1587*B1587</f>
        <v>0</v>
      </c>
      <c r="F1587" s="81"/>
      <c r="G1587" s="82">
        <f t="shared" ref="G1587:G1671" si="131">E1587/1.11</f>
        <v>0</v>
      </c>
      <c r="H1587" s="83">
        <f t="shared" ref="H1587:H1671" si="132">G1587*11%</f>
        <v>0</v>
      </c>
      <c r="I1587" s="83" t="e">
        <f t="shared" ref="I1587:I1671" si="133">G1587/B1587</f>
        <v>#DIV/0!</v>
      </c>
      <c r="J1587" s="103" t="e">
        <f t="shared" ref="J1587:J1671" si="134">H1587/B1587</f>
        <v>#DIV/0!</v>
      </c>
    </row>
    <row r="1588" spans="1:10" ht="12.75" customHeight="1" x14ac:dyDescent="0.25">
      <c r="A1588" s="101"/>
      <c r="D1588" s="81"/>
      <c r="E1588" s="81">
        <f>(E1587*Invoice!I3659)+((E1587-(E1587*Invoice!I3659))*Invoice!J3659)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3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Invoice!B3660</f>
        <v>0</v>
      </c>
      <c r="C1593" s="88">
        <f>Invoice!E3660</f>
        <v>0</v>
      </c>
      <c r="D1593" s="89">
        <f>Invoice!H3660</f>
        <v>0</v>
      </c>
      <c r="E1593" s="81">
        <f t="shared" si="130"/>
        <v>0</v>
      </c>
      <c r="F1593" s="81"/>
      <c r="G1593" s="82">
        <f t="shared" si="131"/>
        <v>0</v>
      </c>
      <c r="H1593" s="83">
        <f t="shared" si="132"/>
        <v>0</v>
      </c>
      <c r="I1593" s="83" t="e">
        <f t="shared" si="133"/>
        <v>#DIV/0!</v>
      </c>
      <c r="J1593" s="103" t="e">
        <f t="shared" si="134"/>
        <v>#DIV/0!</v>
      </c>
    </row>
    <row r="1594" spans="1:10" ht="12.75" customHeight="1" x14ac:dyDescent="0.25">
      <c r="A1594" s="101"/>
      <c r="D1594" s="81"/>
      <c r="E1594" s="81">
        <f>(E1593*Invoice!I3660)+((E1593-(E1593*Invoice!I3660))*Invoice!J3660)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4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Invoice!B3661</f>
        <v>0</v>
      </c>
      <c r="C1599" s="88">
        <f>Invoice!E3661</f>
        <v>0</v>
      </c>
      <c r="D1599" s="89">
        <f>Invoice!H3661</f>
        <v>0</v>
      </c>
      <c r="E1599" s="81">
        <f t="shared" si="130"/>
        <v>0</v>
      </c>
      <c r="F1599" s="81"/>
      <c r="G1599" s="82">
        <f t="shared" si="131"/>
        <v>0</v>
      </c>
      <c r="H1599" s="83">
        <f t="shared" si="132"/>
        <v>0</v>
      </c>
      <c r="I1599" s="83" t="e">
        <f t="shared" si="133"/>
        <v>#DIV/0!</v>
      </c>
      <c r="J1599" s="103" t="e">
        <f t="shared" si="134"/>
        <v>#DIV/0!</v>
      </c>
    </row>
    <row r="1600" spans="1:10" ht="12.75" customHeight="1" x14ac:dyDescent="0.25">
      <c r="A1600" s="101"/>
      <c r="D1600" s="81"/>
      <c r="E1600" s="81">
        <f>(E1599*Invoice!I3661)+((E1599-(E1599*Invoice!I3661))*Invoice!J3661)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5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Invoice!B3662</f>
        <v>0</v>
      </c>
      <c r="C1605" s="88">
        <f>Invoice!E3662</f>
        <v>0</v>
      </c>
      <c r="D1605" s="89">
        <f>Invoice!H3662</f>
        <v>0</v>
      </c>
      <c r="E1605" s="81">
        <f t="shared" si="130"/>
        <v>0</v>
      </c>
      <c r="F1605" s="81"/>
      <c r="G1605" s="82">
        <f t="shared" si="131"/>
        <v>0</v>
      </c>
      <c r="H1605" s="83">
        <f t="shared" si="132"/>
        <v>0</v>
      </c>
      <c r="I1605" s="83" t="e">
        <f t="shared" si="133"/>
        <v>#DIV/0!</v>
      </c>
      <c r="J1605" s="103" t="e">
        <f t="shared" si="134"/>
        <v>#DIV/0!</v>
      </c>
    </row>
    <row r="1606" spans="1:10" ht="12.75" customHeight="1" x14ac:dyDescent="0.25">
      <c r="A1606" s="101"/>
      <c r="D1606" s="81"/>
      <c r="E1606" s="81">
        <f>(E1605*Invoice!I3662)+((E1605-(E1605*Invoice!I3662))*Invoice!J3662)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6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Invoice!B3663</f>
        <v>0</v>
      </c>
      <c r="C1611" s="88">
        <f>Invoice!E3663</f>
        <v>0</v>
      </c>
      <c r="D1611" s="89">
        <f>Invoice!H3663</f>
        <v>0</v>
      </c>
      <c r="E1611" s="81">
        <f t="shared" si="130"/>
        <v>0</v>
      </c>
      <c r="F1611" s="81"/>
      <c r="G1611" s="82">
        <f t="shared" si="131"/>
        <v>0</v>
      </c>
      <c r="H1611" s="83">
        <f t="shared" si="132"/>
        <v>0</v>
      </c>
      <c r="I1611" s="83" t="e">
        <f t="shared" si="133"/>
        <v>#DIV/0!</v>
      </c>
      <c r="J1611" s="103" t="e">
        <f t="shared" si="134"/>
        <v>#DIV/0!</v>
      </c>
    </row>
    <row r="1612" spans="1:10" ht="12.75" customHeight="1" x14ac:dyDescent="0.25">
      <c r="A1612" s="101"/>
      <c r="D1612" s="81"/>
      <c r="E1612" s="81">
        <f>(E1611*Invoice!I3663)+((E1611-(E1611*Invoice!I3663))*Invoice!J3663)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7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Invoice!B3664</f>
        <v>0</v>
      </c>
      <c r="C1617" s="88">
        <f>Invoice!E3664</f>
        <v>0</v>
      </c>
      <c r="D1617" s="89">
        <f>Invoice!H3664</f>
        <v>0</v>
      </c>
      <c r="E1617" s="81">
        <f t="shared" si="130"/>
        <v>0</v>
      </c>
      <c r="F1617" s="81"/>
      <c r="G1617" s="82">
        <f t="shared" si="131"/>
        <v>0</v>
      </c>
      <c r="H1617" s="83">
        <f t="shared" si="132"/>
        <v>0</v>
      </c>
      <c r="I1617" s="83" t="e">
        <f t="shared" si="133"/>
        <v>#DIV/0!</v>
      </c>
      <c r="J1617" s="103" t="e">
        <f t="shared" si="134"/>
        <v>#DIV/0!</v>
      </c>
    </row>
    <row r="1618" spans="1:10" ht="12.75" customHeight="1" x14ac:dyDescent="0.25">
      <c r="A1618" s="101"/>
      <c r="D1618" s="81"/>
      <c r="E1618" s="81">
        <f>(E1617*Invoice!I3664)+((E1617-(E1617*Invoice!I3664))*Invoice!J3664)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8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Invoice!B3665</f>
        <v>0</v>
      </c>
      <c r="C1623" s="88">
        <f>Invoice!E3665</f>
        <v>0</v>
      </c>
      <c r="D1623" s="89">
        <f>Invoice!H3665</f>
        <v>0</v>
      </c>
      <c r="E1623" s="81">
        <f t="shared" si="130"/>
        <v>0</v>
      </c>
      <c r="F1623" s="81"/>
      <c r="G1623" s="82">
        <f t="shared" si="131"/>
        <v>0</v>
      </c>
      <c r="H1623" s="83">
        <f t="shared" si="132"/>
        <v>0</v>
      </c>
      <c r="I1623" s="83" t="e">
        <f t="shared" si="133"/>
        <v>#DIV/0!</v>
      </c>
      <c r="J1623" s="103" t="e">
        <f t="shared" si="134"/>
        <v>#DIV/0!</v>
      </c>
    </row>
    <row r="1624" spans="1:10" ht="12.75" customHeight="1" x14ac:dyDescent="0.25">
      <c r="A1624" s="101"/>
      <c r="D1624" s="81"/>
      <c r="E1624" s="81">
        <f>(E1623*Invoice!I3665)+((E1623-(E1623*Invoice!I3665))*Invoice!J3665)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9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Invoice!B3666</f>
        <v>0</v>
      </c>
      <c r="C1629" s="88">
        <f>Invoice!E3666</f>
        <v>0</v>
      </c>
      <c r="D1629" s="89">
        <f>Invoice!H3666</f>
        <v>0</v>
      </c>
      <c r="E1629" s="81">
        <f t="shared" si="130"/>
        <v>0</v>
      </c>
      <c r="F1629" s="81"/>
      <c r="G1629" s="82">
        <f t="shared" si="131"/>
        <v>0</v>
      </c>
      <c r="H1629" s="83">
        <f t="shared" si="132"/>
        <v>0</v>
      </c>
      <c r="I1629" s="83" t="e">
        <f t="shared" si="133"/>
        <v>#DIV/0!</v>
      </c>
      <c r="J1629" s="103" t="e">
        <f t="shared" si="134"/>
        <v>#DIV/0!</v>
      </c>
    </row>
    <row r="1630" spans="1:10" ht="12.75" customHeight="1" x14ac:dyDescent="0.25">
      <c r="A1630" s="101"/>
      <c r="D1630" s="81"/>
      <c r="E1630" s="81">
        <f>(E1629*Invoice!I3666)+((E1629-(E1629*Invoice!I3666))*Invoice!J3666)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10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Invoice!B3667</f>
        <v>0</v>
      </c>
      <c r="C1635" s="88">
        <f>Invoice!E3667</f>
        <v>0</v>
      </c>
      <c r="D1635" s="89">
        <f>Invoice!H3667</f>
        <v>0</v>
      </c>
      <c r="E1635" s="81">
        <f t="shared" si="130"/>
        <v>0</v>
      </c>
      <c r="F1635" s="81"/>
      <c r="G1635" s="82">
        <f t="shared" si="131"/>
        <v>0</v>
      </c>
      <c r="H1635" s="83">
        <f t="shared" si="132"/>
        <v>0</v>
      </c>
      <c r="I1635" s="83" t="e">
        <f t="shared" si="133"/>
        <v>#DIV/0!</v>
      </c>
      <c r="J1635" s="103" t="e">
        <f t="shared" si="134"/>
        <v>#DIV/0!</v>
      </c>
    </row>
    <row r="1636" spans="1:10" ht="12.75" customHeight="1" x14ac:dyDescent="0.25">
      <c r="A1636" s="101"/>
      <c r="D1636" s="81"/>
      <c r="E1636" s="81">
        <f>(E1635*Invoice!I3667)+((E1635-(E1635*Invoice!I3667))*Invoice!J3667)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11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Invoice!B3668</f>
        <v>0</v>
      </c>
      <c r="C1641" s="88">
        <f>Invoice!E3668</f>
        <v>0</v>
      </c>
      <c r="D1641" s="89">
        <f>Invoice!H3668</f>
        <v>0</v>
      </c>
      <c r="E1641" s="81">
        <f t="shared" si="130"/>
        <v>0</v>
      </c>
      <c r="F1641" s="81"/>
      <c r="G1641" s="82">
        <f t="shared" si="131"/>
        <v>0</v>
      </c>
      <c r="H1641" s="83">
        <f t="shared" si="132"/>
        <v>0</v>
      </c>
      <c r="I1641" s="83" t="e">
        <f t="shared" si="133"/>
        <v>#DIV/0!</v>
      </c>
      <c r="J1641" s="103" t="e">
        <f t="shared" si="134"/>
        <v>#DIV/0!</v>
      </c>
    </row>
    <row r="1642" spans="1:10" ht="12.75" customHeight="1" x14ac:dyDescent="0.25">
      <c r="A1642" s="101"/>
      <c r="D1642" s="81"/>
      <c r="E1642" s="81">
        <f>(E1641*Invoice!I3668)+((E1641-(E1641*Invoice!I3668))*Invoice!J3668)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12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Invoice!B3669</f>
        <v>0</v>
      </c>
      <c r="C1647" s="88">
        <f>Invoice!E3669</f>
        <v>0</v>
      </c>
      <c r="D1647" s="89">
        <f>Invoice!H3669</f>
        <v>0</v>
      </c>
      <c r="E1647" s="81">
        <f t="shared" si="130"/>
        <v>0</v>
      </c>
      <c r="F1647" s="81"/>
      <c r="G1647" s="82">
        <f t="shared" si="131"/>
        <v>0</v>
      </c>
      <c r="H1647" s="83">
        <f t="shared" si="132"/>
        <v>0</v>
      </c>
      <c r="I1647" s="83" t="e">
        <f t="shared" si="133"/>
        <v>#DIV/0!</v>
      </c>
      <c r="J1647" s="103" t="e">
        <f t="shared" si="134"/>
        <v>#DIV/0!</v>
      </c>
    </row>
    <row r="1648" spans="1:10" ht="12.75" customHeight="1" x14ac:dyDescent="0.25">
      <c r="A1648" s="101"/>
      <c r="D1648" s="81"/>
      <c r="E1648" s="81">
        <f>(E1647*Invoice!I3669)+((E1647-(E1647*Invoice!I3669))*Invoice!J3669)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13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Invoice!B3670</f>
        <v>0</v>
      </c>
      <c r="C1653" s="88">
        <f>Invoice!E3670</f>
        <v>0</v>
      </c>
      <c r="D1653" s="89">
        <f>Invoice!H3670</f>
        <v>0</v>
      </c>
      <c r="E1653" s="81">
        <f t="shared" si="130"/>
        <v>0</v>
      </c>
      <c r="F1653" s="81"/>
      <c r="G1653" s="82">
        <f t="shared" si="131"/>
        <v>0</v>
      </c>
      <c r="H1653" s="83">
        <f t="shared" si="132"/>
        <v>0</v>
      </c>
      <c r="I1653" s="83" t="e">
        <f t="shared" si="133"/>
        <v>#DIV/0!</v>
      </c>
      <c r="J1653" s="103" t="e">
        <f t="shared" si="134"/>
        <v>#DIV/0!</v>
      </c>
    </row>
    <row r="1654" spans="1:10" ht="12.75" customHeight="1" x14ac:dyDescent="0.25">
      <c r="A1654" s="101"/>
      <c r="D1654" s="81"/>
      <c r="E1654" s="81">
        <f>(E1653*Invoice!I3670)+((E1653-(E1653*Invoice!I3670))*Invoice!J3670)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14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Invoice!B3671</f>
        <v>0</v>
      </c>
      <c r="C1659" s="88">
        <f>Invoice!E3671</f>
        <v>0</v>
      </c>
      <c r="D1659" s="89">
        <f>Invoice!H3671</f>
        <v>0</v>
      </c>
      <c r="E1659" s="81">
        <f t="shared" si="130"/>
        <v>0</v>
      </c>
      <c r="F1659" s="81"/>
      <c r="G1659" s="82">
        <f t="shared" si="131"/>
        <v>0</v>
      </c>
      <c r="H1659" s="83">
        <f t="shared" si="132"/>
        <v>0</v>
      </c>
      <c r="I1659" s="83" t="e">
        <f t="shared" si="133"/>
        <v>#DIV/0!</v>
      </c>
      <c r="J1659" s="103" t="e">
        <f t="shared" si="134"/>
        <v>#DIV/0!</v>
      </c>
    </row>
    <row r="1660" spans="1:10" ht="12.75" customHeight="1" x14ac:dyDescent="0.25">
      <c r="A1660" s="101"/>
      <c r="D1660" s="81"/>
      <c r="E1660" s="81">
        <f>(E1659*Invoice!I3671)+((E1659-(E1659*Invoice!I3671))*Invoice!J3671)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15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Invoice!B3672</f>
        <v>0</v>
      </c>
      <c r="C1665" s="88">
        <f>Invoice!E3672</f>
        <v>0</v>
      </c>
      <c r="D1665" s="89">
        <f>Invoice!H3672</f>
        <v>0</v>
      </c>
      <c r="E1665" s="81">
        <f t="shared" si="130"/>
        <v>0</v>
      </c>
      <c r="F1665" s="81"/>
      <c r="G1665" s="82">
        <f t="shared" si="131"/>
        <v>0</v>
      </c>
      <c r="H1665" s="83">
        <f t="shared" si="132"/>
        <v>0</v>
      </c>
      <c r="I1665" s="83" t="e">
        <f t="shared" si="133"/>
        <v>#DIV/0!</v>
      </c>
      <c r="J1665" s="103" t="e">
        <f t="shared" si="134"/>
        <v>#DIV/0!</v>
      </c>
    </row>
    <row r="1666" spans="1:10" ht="12.75" customHeight="1" x14ac:dyDescent="0.25">
      <c r="A1666" s="101"/>
      <c r="D1666" s="81"/>
      <c r="E1666" s="81">
        <f>(E1665*Invoice!I3672)+((E1665-(E1665*Invoice!I3672))*Invoice!J3672)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16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Invoice!B3673</f>
        <v>0</v>
      </c>
      <c r="C1671" s="88">
        <f>Invoice!E3673</f>
        <v>0</v>
      </c>
      <c r="D1671" s="89">
        <f>Invoice!H3673</f>
        <v>0</v>
      </c>
      <c r="E1671" s="81">
        <f t="shared" si="130"/>
        <v>0</v>
      </c>
      <c r="F1671" s="81"/>
      <c r="G1671" s="82">
        <f t="shared" si="131"/>
        <v>0</v>
      </c>
      <c r="H1671" s="83">
        <f t="shared" si="132"/>
        <v>0</v>
      </c>
      <c r="I1671" s="83" t="e">
        <f t="shared" si="133"/>
        <v>#DIV/0!</v>
      </c>
      <c r="J1671" s="103" t="e">
        <f t="shared" si="134"/>
        <v>#DIV/0!</v>
      </c>
    </row>
    <row r="1672" spans="1:10" ht="12.75" customHeight="1" x14ac:dyDescent="0.25">
      <c r="A1672" s="101"/>
      <c r="D1672" s="81"/>
      <c r="E1672" s="81">
        <f>(E1671*Invoice!I3673)+((E1671-(E1671*Invoice!I3673))*Invoice!J3673)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C1675" s="88"/>
      <c r="D1675" s="89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6"/>
      <c r="B1676" s="107"/>
      <c r="C1676" s="107"/>
      <c r="D1676" s="107"/>
      <c r="E1676" s="107"/>
      <c r="F1676" s="107"/>
      <c r="G1676" s="108">
        <f>G1583+G1589+G1595+G1601+G1607+G1613+G1619+G1625+G1631+G1637+G1643+G1649+G1655+G1661+G1667+G1673</f>
        <v>0</v>
      </c>
      <c r="H1676" s="108">
        <f>H1583+H1589+H1595+H1601+H1607+H1613+H1619+H1625+H1631+H1637+H1643+H1649+H1655+H1661+H1667+H1673</f>
        <v>0</v>
      </c>
      <c r="I1676" s="107"/>
      <c r="J1676" s="109">
        <f>H1584+H1590+H1596+H1602+H1608+H1614+H1620+H1626+H1632+H1638+H1644+H1650+H1656+H1662+H1668+H1674</f>
        <v>0</v>
      </c>
    </row>
    <row r="1678" spans="1:10" ht="12.75" customHeight="1" x14ac:dyDescent="0.25">
      <c r="A1678" s="94" t="s">
        <v>1</v>
      </c>
      <c r="B1678" s="95">
        <f>Invoice!E3764</f>
        <v>23070034</v>
      </c>
      <c r="C1678" s="96"/>
      <c r="D1678" s="97"/>
      <c r="E1678" s="97"/>
      <c r="F1678" s="97"/>
      <c r="G1678" s="98"/>
      <c r="H1678" s="99"/>
      <c r="I1678" s="99"/>
      <c r="J1678" s="100"/>
    </row>
    <row r="1679" spans="1:10" ht="12.75" customHeight="1" x14ac:dyDescent="0.25">
      <c r="A1679" s="101">
        <v>1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Invoice!B3772</f>
        <v>0</v>
      </c>
      <c r="C1680" s="88">
        <f>Invoice!E3772</f>
        <v>0</v>
      </c>
      <c r="D1680" s="89">
        <f>Invoice!H3772</f>
        <v>0</v>
      </c>
      <c r="E1680" s="81">
        <f>D1680*B1680</f>
        <v>0</v>
      </c>
      <c r="F1680" s="81"/>
      <c r="G1680" s="82">
        <f>E1680/1.11</f>
        <v>0</v>
      </c>
      <c r="H1680" s="83">
        <f>G1680*11%</f>
        <v>0</v>
      </c>
      <c r="I1680" s="83" t="e">
        <f>G1680/B1680</f>
        <v>#DIV/0!</v>
      </c>
      <c r="J1680" s="103" t="e">
        <f>H1680/B1680</f>
        <v>#DIV/0!</v>
      </c>
    </row>
    <row r="1681" spans="1:10" ht="12.75" customHeight="1" x14ac:dyDescent="0.25">
      <c r="A1681" s="101"/>
      <c r="D1681" s="81"/>
      <c r="E1681" s="81">
        <f>(E1680*Invoice!I3772)+((E1680-(E1680*Invoice!I3772))*Invoice!J3772)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2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Invoice!B3773</f>
        <v>0</v>
      </c>
      <c r="C1686" s="88">
        <f>Invoice!E3773</f>
        <v>0</v>
      </c>
      <c r="D1686" s="89">
        <f>Invoice!H3773</f>
        <v>0</v>
      </c>
      <c r="E1686" s="81">
        <f t="shared" ref="E1686:E1770" si="135">D1686*B1686</f>
        <v>0</v>
      </c>
      <c r="F1686" s="81"/>
      <c r="G1686" s="82">
        <f t="shared" ref="G1686:G1770" si="136">E1686/1.11</f>
        <v>0</v>
      </c>
      <c r="H1686" s="83">
        <f t="shared" ref="H1686:H1770" si="137">G1686*11%</f>
        <v>0</v>
      </c>
      <c r="I1686" s="83" t="e">
        <f t="shared" ref="I1686:I1770" si="138">G1686/B1686</f>
        <v>#DIV/0!</v>
      </c>
      <c r="J1686" s="103" t="e">
        <f t="shared" ref="J1686:J1770" si="139">H1686/B1686</f>
        <v>#DIV/0!</v>
      </c>
    </row>
    <row r="1687" spans="1:10" ht="12.75" customHeight="1" x14ac:dyDescent="0.25">
      <c r="A1687" s="101"/>
      <c r="D1687" s="81"/>
      <c r="E1687" s="81">
        <f>(E1686*Invoice!I3773)+((E1686-(E1686*Invoice!I3773))*Invoice!J3773)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3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Invoice!B3774</f>
        <v>0</v>
      </c>
      <c r="C1692" s="88">
        <f>Invoice!E3774</f>
        <v>0</v>
      </c>
      <c r="D1692" s="89">
        <f>Invoice!H3774</f>
        <v>0</v>
      </c>
      <c r="E1692" s="81">
        <f t="shared" si="135"/>
        <v>0</v>
      </c>
      <c r="F1692" s="81"/>
      <c r="G1692" s="82">
        <f t="shared" si="136"/>
        <v>0</v>
      </c>
      <c r="H1692" s="83">
        <f t="shared" si="137"/>
        <v>0</v>
      </c>
      <c r="I1692" s="83" t="e">
        <f t="shared" si="138"/>
        <v>#DIV/0!</v>
      </c>
      <c r="J1692" s="103" t="e">
        <f t="shared" si="139"/>
        <v>#DIV/0!</v>
      </c>
    </row>
    <row r="1693" spans="1:10" ht="12.75" customHeight="1" x14ac:dyDescent="0.25">
      <c r="A1693" s="101"/>
      <c r="D1693" s="81"/>
      <c r="E1693" s="81">
        <f>(E1692*Invoice!I3774)+((E1692-(E1692*Invoice!I3774))*Invoice!J3774)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4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Invoice!B3775</f>
        <v>0</v>
      </c>
      <c r="C1698" s="88">
        <f>Invoice!E3775</f>
        <v>0</v>
      </c>
      <c r="D1698" s="89">
        <f>Invoice!H3775</f>
        <v>0</v>
      </c>
      <c r="E1698" s="81">
        <f t="shared" si="135"/>
        <v>0</v>
      </c>
      <c r="F1698" s="81"/>
      <c r="G1698" s="82">
        <f t="shared" si="136"/>
        <v>0</v>
      </c>
      <c r="H1698" s="83">
        <f t="shared" si="137"/>
        <v>0</v>
      </c>
      <c r="I1698" s="83" t="e">
        <f t="shared" si="138"/>
        <v>#DIV/0!</v>
      </c>
      <c r="J1698" s="103" t="e">
        <f t="shared" si="139"/>
        <v>#DIV/0!</v>
      </c>
    </row>
    <row r="1699" spans="1:10" ht="12.75" customHeight="1" x14ac:dyDescent="0.25">
      <c r="A1699" s="101"/>
      <c r="D1699" s="81"/>
      <c r="E1699" s="81">
        <f>(E1698*Invoice!I3775)+((E1698-(E1698*Invoice!I3775))*Invoice!J3775)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5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Invoice!B3776</f>
        <v>0</v>
      </c>
      <c r="C1704" s="88">
        <f>Invoice!E3776</f>
        <v>0</v>
      </c>
      <c r="D1704" s="89">
        <f>Invoice!H3776</f>
        <v>0</v>
      </c>
      <c r="E1704" s="81">
        <f t="shared" si="135"/>
        <v>0</v>
      </c>
      <c r="F1704" s="81"/>
      <c r="G1704" s="82">
        <f t="shared" si="136"/>
        <v>0</v>
      </c>
      <c r="H1704" s="83">
        <f t="shared" si="137"/>
        <v>0</v>
      </c>
      <c r="I1704" s="83" t="e">
        <f t="shared" si="138"/>
        <v>#DIV/0!</v>
      </c>
      <c r="J1704" s="103" t="e">
        <f t="shared" si="139"/>
        <v>#DIV/0!</v>
      </c>
    </row>
    <row r="1705" spans="1:10" ht="12.75" customHeight="1" x14ac:dyDescent="0.25">
      <c r="A1705" s="101"/>
      <c r="D1705" s="81"/>
      <c r="E1705" s="81">
        <f>(E1704*Invoice!I3776)+((E1704-(E1704*Invoice!I3776))*Invoice!J3776)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6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Invoice!B3777</f>
        <v>0</v>
      </c>
      <c r="C1710" s="88">
        <f>Invoice!E3777</f>
        <v>0</v>
      </c>
      <c r="D1710" s="89">
        <f>Invoice!H3777</f>
        <v>0</v>
      </c>
      <c r="E1710" s="81">
        <f t="shared" si="135"/>
        <v>0</v>
      </c>
      <c r="F1710" s="81"/>
      <c r="G1710" s="82">
        <f t="shared" si="136"/>
        <v>0</v>
      </c>
      <c r="H1710" s="83">
        <f t="shared" si="137"/>
        <v>0</v>
      </c>
      <c r="I1710" s="83" t="e">
        <f t="shared" si="138"/>
        <v>#DIV/0!</v>
      </c>
      <c r="J1710" s="103" t="e">
        <f t="shared" si="139"/>
        <v>#DIV/0!</v>
      </c>
    </row>
    <row r="1711" spans="1:10" ht="12.75" customHeight="1" x14ac:dyDescent="0.25">
      <c r="A1711" s="101"/>
      <c r="D1711" s="81"/>
      <c r="E1711" s="81">
        <f>(E1710*Invoice!I3777)+((E1710-(E1710*Invoice!I3777))*Invoice!J3777)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7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Invoice!B3778</f>
        <v>0</v>
      </c>
      <c r="C1716" s="88">
        <f>Invoice!E3778</f>
        <v>0</v>
      </c>
      <c r="D1716" s="89">
        <f>Invoice!H3778</f>
        <v>0</v>
      </c>
      <c r="E1716" s="81">
        <f t="shared" si="135"/>
        <v>0</v>
      </c>
      <c r="F1716" s="81"/>
      <c r="G1716" s="82">
        <f t="shared" si="136"/>
        <v>0</v>
      </c>
      <c r="H1716" s="83">
        <f t="shared" si="137"/>
        <v>0</v>
      </c>
      <c r="I1716" s="83" t="e">
        <f t="shared" si="138"/>
        <v>#DIV/0!</v>
      </c>
      <c r="J1716" s="103" t="e">
        <f t="shared" si="139"/>
        <v>#DIV/0!</v>
      </c>
    </row>
    <row r="1717" spans="1:10" ht="12.75" customHeight="1" x14ac:dyDescent="0.25">
      <c r="A1717" s="101"/>
      <c r="D1717" s="81"/>
      <c r="E1717" s="81">
        <f>(E1716*Invoice!I3778)+((E1716-(E1716*Invoice!I3778))*Invoice!J3778)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8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Invoice!B3779</f>
        <v>0</v>
      </c>
      <c r="C1722" s="88">
        <f>Invoice!E3779</f>
        <v>0</v>
      </c>
      <c r="D1722" s="89">
        <f>Invoice!H3779</f>
        <v>0</v>
      </c>
      <c r="E1722" s="81">
        <f t="shared" si="135"/>
        <v>0</v>
      </c>
      <c r="F1722" s="81"/>
      <c r="G1722" s="82">
        <f t="shared" si="136"/>
        <v>0</v>
      </c>
      <c r="H1722" s="83">
        <f t="shared" si="137"/>
        <v>0</v>
      </c>
      <c r="I1722" s="83" t="e">
        <f t="shared" si="138"/>
        <v>#DIV/0!</v>
      </c>
      <c r="J1722" s="103" t="e">
        <f t="shared" si="139"/>
        <v>#DIV/0!</v>
      </c>
    </row>
    <row r="1723" spans="1:10" ht="12.75" customHeight="1" x14ac:dyDescent="0.25">
      <c r="A1723" s="101"/>
      <c r="D1723" s="81"/>
      <c r="E1723" s="81">
        <f>(E1722*Invoice!I3779)+((E1722-(E1722*Invoice!I3779))*Invoice!J3779)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9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Invoice!B3780</f>
        <v>0</v>
      </c>
      <c r="C1728" s="88">
        <f>Invoice!E3780</f>
        <v>0</v>
      </c>
      <c r="D1728" s="89">
        <f>Invoice!H3780</f>
        <v>0</v>
      </c>
      <c r="E1728" s="81">
        <f t="shared" si="135"/>
        <v>0</v>
      </c>
      <c r="F1728" s="81"/>
      <c r="G1728" s="82">
        <f t="shared" si="136"/>
        <v>0</v>
      </c>
      <c r="H1728" s="83">
        <f t="shared" si="137"/>
        <v>0</v>
      </c>
      <c r="I1728" s="83" t="e">
        <f t="shared" si="138"/>
        <v>#DIV/0!</v>
      </c>
      <c r="J1728" s="103" t="e">
        <f t="shared" si="139"/>
        <v>#DIV/0!</v>
      </c>
    </row>
    <row r="1729" spans="1:10" ht="12.75" customHeight="1" x14ac:dyDescent="0.25">
      <c r="A1729" s="101"/>
      <c r="D1729" s="81"/>
      <c r="E1729" s="81">
        <f>(E1728*Invoice!I3780)+((E1728-(E1728*Invoice!I3780))*Invoice!J3780)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10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Invoice!B3781</f>
        <v>0</v>
      </c>
      <c r="C1734" s="88">
        <f>Invoice!E3781</f>
        <v>0</v>
      </c>
      <c r="D1734" s="89">
        <f>Invoice!H3781</f>
        <v>0</v>
      </c>
      <c r="E1734" s="81">
        <f t="shared" si="135"/>
        <v>0</v>
      </c>
      <c r="F1734" s="81"/>
      <c r="G1734" s="82">
        <f t="shared" si="136"/>
        <v>0</v>
      </c>
      <c r="H1734" s="83">
        <f t="shared" si="137"/>
        <v>0</v>
      </c>
      <c r="I1734" s="83" t="e">
        <f t="shared" si="138"/>
        <v>#DIV/0!</v>
      </c>
      <c r="J1734" s="103" t="e">
        <f t="shared" si="139"/>
        <v>#DIV/0!</v>
      </c>
    </row>
    <row r="1735" spans="1:10" ht="12.75" customHeight="1" x14ac:dyDescent="0.25">
      <c r="A1735" s="101"/>
      <c r="D1735" s="81"/>
      <c r="E1735" s="81">
        <f>(E1734*Invoice!I3781)+((E1734-(E1734*Invoice!I3781))*Invoice!J3781)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11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Invoice!B3782</f>
        <v>0</v>
      </c>
      <c r="C1740" s="88">
        <f>Invoice!E3782</f>
        <v>0</v>
      </c>
      <c r="D1740" s="89">
        <f>Invoice!H3782</f>
        <v>0</v>
      </c>
      <c r="E1740" s="81">
        <f t="shared" si="135"/>
        <v>0</v>
      </c>
      <c r="F1740" s="81"/>
      <c r="G1740" s="82">
        <f t="shared" si="136"/>
        <v>0</v>
      </c>
      <c r="H1740" s="83">
        <f t="shared" si="137"/>
        <v>0</v>
      </c>
      <c r="I1740" s="83" t="e">
        <f t="shared" si="138"/>
        <v>#DIV/0!</v>
      </c>
      <c r="J1740" s="103" t="e">
        <f t="shared" si="139"/>
        <v>#DIV/0!</v>
      </c>
    </row>
    <row r="1741" spans="1:10" ht="12.75" customHeight="1" x14ac:dyDescent="0.25">
      <c r="A1741" s="101"/>
      <c r="D1741" s="81"/>
      <c r="E1741" s="81">
        <f>(E1740*Invoice!I3782)+((E1740-(E1740*Invoice!I3782))*Invoice!J3782)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12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Invoice!B3783</f>
        <v>0</v>
      </c>
      <c r="C1746" s="88">
        <f>Invoice!E3783</f>
        <v>0</v>
      </c>
      <c r="D1746" s="89">
        <f>Invoice!H3783</f>
        <v>0</v>
      </c>
      <c r="E1746" s="81">
        <f t="shared" si="135"/>
        <v>0</v>
      </c>
      <c r="F1746" s="81"/>
      <c r="G1746" s="82">
        <f t="shared" si="136"/>
        <v>0</v>
      </c>
      <c r="H1746" s="83">
        <f t="shared" si="137"/>
        <v>0</v>
      </c>
      <c r="I1746" s="83" t="e">
        <f t="shared" si="138"/>
        <v>#DIV/0!</v>
      </c>
      <c r="J1746" s="103" t="e">
        <f t="shared" si="139"/>
        <v>#DIV/0!</v>
      </c>
    </row>
    <row r="1747" spans="1:10" ht="12.75" customHeight="1" x14ac:dyDescent="0.25">
      <c r="A1747" s="101"/>
      <c r="D1747" s="81"/>
      <c r="E1747" s="81">
        <f>(E1746*Invoice!I3783)+((E1746-(E1746*Invoice!I3783))*Invoice!J3783)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13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Invoice!B3784</f>
        <v>0</v>
      </c>
      <c r="C1752" s="88">
        <f>Invoice!E3784</f>
        <v>0</v>
      </c>
      <c r="D1752" s="89">
        <f>Invoice!H3784</f>
        <v>0</v>
      </c>
      <c r="E1752" s="81">
        <f t="shared" si="135"/>
        <v>0</v>
      </c>
      <c r="F1752" s="81"/>
      <c r="G1752" s="82">
        <f t="shared" si="136"/>
        <v>0</v>
      </c>
      <c r="H1752" s="83">
        <f t="shared" si="137"/>
        <v>0</v>
      </c>
      <c r="I1752" s="83" t="e">
        <f t="shared" si="138"/>
        <v>#DIV/0!</v>
      </c>
      <c r="J1752" s="103" t="e">
        <f t="shared" si="139"/>
        <v>#DIV/0!</v>
      </c>
    </row>
    <row r="1753" spans="1:10" ht="12.75" customHeight="1" x14ac:dyDescent="0.25">
      <c r="A1753" s="101"/>
      <c r="D1753" s="81"/>
      <c r="E1753" s="81">
        <f>(E1752*Invoice!I3784)+((E1752-(E1752*Invoice!I3784))*Invoice!J3784)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14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Invoice!B3785</f>
        <v>0</v>
      </c>
      <c r="C1758" s="88">
        <f>Invoice!E3785</f>
        <v>0</v>
      </c>
      <c r="D1758" s="89">
        <f>Invoice!H3785</f>
        <v>0</v>
      </c>
      <c r="E1758" s="81">
        <f t="shared" si="135"/>
        <v>0</v>
      </c>
      <c r="F1758" s="81"/>
      <c r="G1758" s="82">
        <f t="shared" si="136"/>
        <v>0</v>
      </c>
      <c r="H1758" s="83">
        <f t="shared" si="137"/>
        <v>0</v>
      </c>
      <c r="I1758" s="83" t="e">
        <f t="shared" si="138"/>
        <v>#DIV/0!</v>
      </c>
      <c r="J1758" s="103" t="e">
        <f t="shared" si="139"/>
        <v>#DIV/0!</v>
      </c>
    </row>
    <row r="1759" spans="1:10" ht="12.75" customHeight="1" x14ac:dyDescent="0.25">
      <c r="A1759" s="101"/>
      <c r="D1759" s="81"/>
      <c r="E1759" s="81">
        <f>(E1758*Invoice!I3785)+((E1758-(E1758*Invoice!I3785))*Invoice!J3785)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15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Invoice!B3786</f>
        <v>0</v>
      </c>
      <c r="C1764" s="88">
        <f>Invoice!E3786</f>
        <v>0</v>
      </c>
      <c r="D1764" s="89">
        <f>Invoice!H3786</f>
        <v>0</v>
      </c>
      <c r="E1764" s="81">
        <f t="shared" si="135"/>
        <v>0</v>
      </c>
      <c r="F1764" s="81"/>
      <c r="G1764" s="82">
        <f t="shared" si="136"/>
        <v>0</v>
      </c>
      <c r="H1764" s="83">
        <f t="shared" si="137"/>
        <v>0</v>
      </c>
      <c r="I1764" s="83" t="e">
        <f t="shared" si="138"/>
        <v>#DIV/0!</v>
      </c>
      <c r="J1764" s="103" t="e">
        <f t="shared" si="139"/>
        <v>#DIV/0!</v>
      </c>
    </row>
    <row r="1765" spans="1:10" ht="12.75" customHeight="1" x14ac:dyDescent="0.25">
      <c r="A1765" s="101"/>
      <c r="D1765" s="81"/>
      <c r="E1765" s="81">
        <f>(E1764*Invoice!I3786)+((E1764-(E1764*Invoice!I3786))*Invoice!J3786)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16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Invoice!B3787</f>
        <v>0</v>
      </c>
      <c r="C1770" s="88">
        <f>Invoice!E3787</f>
        <v>0</v>
      </c>
      <c r="D1770" s="89">
        <f>Invoice!H3787</f>
        <v>0</v>
      </c>
      <c r="E1770" s="81">
        <f t="shared" si="135"/>
        <v>0</v>
      </c>
      <c r="F1770" s="81"/>
      <c r="G1770" s="82">
        <f t="shared" si="136"/>
        <v>0</v>
      </c>
      <c r="H1770" s="83">
        <f t="shared" si="137"/>
        <v>0</v>
      </c>
      <c r="I1770" s="83" t="e">
        <f t="shared" si="138"/>
        <v>#DIV/0!</v>
      </c>
      <c r="J1770" s="103" t="e">
        <f t="shared" si="139"/>
        <v>#DIV/0!</v>
      </c>
    </row>
    <row r="1771" spans="1:10" ht="12.75" customHeight="1" x14ac:dyDescent="0.25">
      <c r="A1771" s="101"/>
      <c r="D1771" s="81"/>
      <c r="E1771" s="81">
        <f>(E1770*Invoice!I3787)+((E1770-(E1770*Invoice!I3787))*Invoice!J3787)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C1774" s="88"/>
      <c r="D1774" s="89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6"/>
      <c r="B1775" s="107"/>
      <c r="C1775" s="107"/>
      <c r="D1775" s="107"/>
      <c r="E1775" s="107"/>
      <c r="F1775" s="107"/>
      <c r="G1775" s="108">
        <f>G1682+G1688+G1694+G1700+G1706+G1712+G1718+G1724+G1730+G1736+G1742+G1748+G1754+G1760+G1766+G1772</f>
        <v>0</v>
      </c>
      <c r="H1775" s="108">
        <f>H1682+H1688+H1694+H1700+H1706+H1712+H1718+H1724+H1730+H1736+H1742+H1748+H1754+H1760+H1766+H1772</f>
        <v>0</v>
      </c>
      <c r="I1775" s="107"/>
      <c r="J1775" s="109">
        <f>H1683+H1689+H1695+H1701+H1707+H1713+H1719+H1725+H1731+H1737+H1743+H1749+H1755+H1761+H1767+H1773</f>
        <v>0</v>
      </c>
    </row>
    <row r="1777" spans="1:10" ht="12.75" customHeight="1" x14ac:dyDescent="0.25">
      <c r="A1777" s="94" t="s">
        <v>1</v>
      </c>
      <c r="B1777" s="95">
        <f>Invoice!E3878</f>
        <v>23070035</v>
      </c>
      <c r="C1777" s="96"/>
      <c r="D1777" s="97"/>
      <c r="E1777" s="97"/>
      <c r="F1777" s="97"/>
      <c r="G1777" s="98"/>
      <c r="H1777" s="99"/>
      <c r="I1777" s="99"/>
      <c r="J1777" s="100"/>
    </row>
    <row r="1778" spans="1:10" ht="12.75" customHeight="1" x14ac:dyDescent="0.25">
      <c r="A1778" s="101">
        <v>1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Invoice!B3886</f>
        <v>0</v>
      </c>
      <c r="C1779" s="88">
        <f>Invoice!E3886</f>
        <v>0</v>
      </c>
      <c r="D1779" s="89">
        <f>Invoice!H3886</f>
        <v>0</v>
      </c>
      <c r="E1779" s="81">
        <f>D1779*B1779</f>
        <v>0</v>
      </c>
      <c r="F1779" s="81"/>
      <c r="G1779" s="82">
        <f>E1779/1.11</f>
        <v>0</v>
      </c>
      <c r="H1779" s="83">
        <f>G1779*11%</f>
        <v>0</v>
      </c>
      <c r="I1779" s="83" t="e">
        <f>G1779/B1779</f>
        <v>#DIV/0!</v>
      </c>
      <c r="J1779" s="103" t="e">
        <f>H1779/B1779</f>
        <v>#DIV/0!</v>
      </c>
    </row>
    <row r="1780" spans="1:10" ht="12.75" customHeight="1" x14ac:dyDescent="0.25">
      <c r="A1780" s="101"/>
      <c r="D1780" s="81"/>
      <c r="E1780" s="81">
        <f>(E1779*Invoice!I3886)+((E1779-(E1779*Invoice!I3886))*Invoice!J3886)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2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Invoice!B3887</f>
        <v>0</v>
      </c>
      <c r="C1785" s="88">
        <f>Invoice!E3887</f>
        <v>0</v>
      </c>
      <c r="D1785" s="89">
        <f>Invoice!H3887</f>
        <v>0</v>
      </c>
      <c r="E1785" s="81">
        <f t="shared" ref="E1785:E1869" si="140">D1785*B1785</f>
        <v>0</v>
      </c>
      <c r="F1785" s="81"/>
      <c r="G1785" s="82">
        <f t="shared" ref="G1785:G1869" si="141">E1785/1.11</f>
        <v>0</v>
      </c>
      <c r="H1785" s="83">
        <f t="shared" ref="H1785:H1869" si="142">G1785*11%</f>
        <v>0</v>
      </c>
      <c r="I1785" s="83" t="e">
        <f t="shared" ref="I1785:I1869" si="143">G1785/B1785</f>
        <v>#DIV/0!</v>
      </c>
      <c r="J1785" s="103" t="e">
        <f t="shared" ref="J1785:J1869" si="144">H1785/B1785</f>
        <v>#DIV/0!</v>
      </c>
    </row>
    <row r="1786" spans="1:10" ht="12.75" customHeight="1" x14ac:dyDescent="0.25">
      <c r="A1786" s="101"/>
      <c r="D1786" s="81"/>
      <c r="E1786" s="81">
        <f>(E1785*Invoice!I3887)+((E1785-(E1785*Invoice!I3887))*Invoice!J3887)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3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Invoice!B3888</f>
        <v>0</v>
      </c>
      <c r="C1791" s="88">
        <f>Invoice!E3888</f>
        <v>0</v>
      </c>
      <c r="D1791" s="89">
        <f>Invoice!H3888</f>
        <v>0</v>
      </c>
      <c r="E1791" s="81">
        <f t="shared" si="140"/>
        <v>0</v>
      </c>
      <c r="F1791" s="81"/>
      <c r="G1791" s="82">
        <f t="shared" si="141"/>
        <v>0</v>
      </c>
      <c r="H1791" s="83">
        <f t="shared" si="142"/>
        <v>0</v>
      </c>
      <c r="I1791" s="83" t="e">
        <f t="shared" si="143"/>
        <v>#DIV/0!</v>
      </c>
      <c r="J1791" s="103" t="e">
        <f t="shared" si="144"/>
        <v>#DIV/0!</v>
      </c>
    </row>
    <row r="1792" spans="1:10" ht="12.75" customHeight="1" x14ac:dyDescent="0.25">
      <c r="A1792" s="101"/>
      <c r="D1792" s="81"/>
      <c r="E1792" s="81">
        <f>(E1791*Invoice!I3888)+((E1791-(E1791*Invoice!I3888))*Invoice!J3888)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4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Invoice!B3889</f>
        <v>0</v>
      </c>
      <c r="C1797" s="88">
        <f>Invoice!E3889</f>
        <v>0</v>
      </c>
      <c r="D1797" s="89">
        <f>Invoice!H3889</f>
        <v>0</v>
      </c>
      <c r="E1797" s="81">
        <f t="shared" si="140"/>
        <v>0</v>
      </c>
      <c r="F1797" s="81"/>
      <c r="G1797" s="82">
        <f t="shared" si="141"/>
        <v>0</v>
      </c>
      <c r="H1797" s="83">
        <f t="shared" si="142"/>
        <v>0</v>
      </c>
      <c r="I1797" s="83" t="e">
        <f t="shared" si="143"/>
        <v>#DIV/0!</v>
      </c>
      <c r="J1797" s="103" t="e">
        <f t="shared" si="144"/>
        <v>#DIV/0!</v>
      </c>
    </row>
    <row r="1798" spans="1:10" ht="12.75" customHeight="1" x14ac:dyDescent="0.25">
      <c r="A1798" s="101"/>
      <c r="D1798" s="81"/>
      <c r="E1798" s="81">
        <f>(E1797*Invoice!I3889)+((E1797-(E1797*Invoice!I3889))*Invoice!J3889)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5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Invoice!B3890</f>
        <v>0</v>
      </c>
      <c r="C1803" s="88">
        <f>Invoice!E3890</f>
        <v>0</v>
      </c>
      <c r="D1803" s="89">
        <f>Invoice!H3890</f>
        <v>0</v>
      </c>
      <c r="E1803" s="81">
        <f t="shared" si="140"/>
        <v>0</v>
      </c>
      <c r="F1803" s="81"/>
      <c r="G1803" s="82">
        <f t="shared" si="141"/>
        <v>0</v>
      </c>
      <c r="H1803" s="83">
        <f t="shared" si="142"/>
        <v>0</v>
      </c>
      <c r="I1803" s="83" t="e">
        <f t="shared" si="143"/>
        <v>#DIV/0!</v>
      </c>
      <c r="J1803" s="103" t="e">
        <f t="shared" si="144"/>
        <v>#DIV/0!</v>
      </c>
    </row>
    <row r="1804" spans="1:10" ht="12.75" customHeight="1" x14ac:dyDescent="0.25">
      <c r="A1804" s="101"/>
      <c r="D1804" s="81"/>
      <c r="E1804" s="81">
        <f>(E1803*Invoice!I3890)+((E1803-(E1803*Invoice!I3890))*Invoice!J3890)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6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Invoice!B3891</f>
        <v>0</v>
      </c>
      <c r="C1809" s="88">
        <f>Invoice!E3891</f>
        <v>0</v>
      </c>
      <c r="D1809" s="89">
        <f>Invoice!H3891</f>
        <v>0</v>
      </c>
      <c r="E1809" s="81">
        <f t="shared" si="140"/>
        <v>0</v>
      </c>
      <c r="F1809" s="81"/>
      <c r="G1809" s="82">
        <f t="shared" si="141"/>
        <v>0</v>
      </c>
      <c r="H1809" s="83">
        <f t="shared" si="142"/>
        <v>0</v>
      </c>
      <c r="I1809" s="83" t="e">
        <f t="shared" si="143"/>
        <v>#DIV/0!</v>
      </c>
      <c r="J1809" s="103" t="e">
        <f t="shared" si="144"/>
        <v>#DIV/0!</v>
      </c>
    </row>
    <row r="1810" spans="1:10" ht="12.75" customHeight="1" x14ac:dyDescent="0.25">
      <c r="A1810" s="101"/>
      <c r="D1810" s="81"/>
      <c r="E1810" s="81">
        <f>(E1809*Invoice!I3891)+((E1809-(E1809*Invoice!I3891))*Invoice!J3891)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7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Invoice!B3892</f>
        <v>0</v>
      </c>
      <c r="C1815" s="88">
        <f>Invoice!E3892</f>
        <v>0</v>
      </c>
      <c r="D1815" s="89">
        <f>Invoice!H3892</f>
        <v>0</v>
      </c>
      <c r="E1815" s="81">
        <f t="shared" si="140"/>
        <v>0</v>
      </c>
      <c r="F1815" s="81"/>
      <c r="G1815" s="82">
        <f t="shared" si="141"/>
        <v>0</v>
      </c>
      <c r="H1815" s="83">
        <f t="shared" si="142"/>
        <v>0</v>
      </c>
      <c r="I1815" s="83" t="e">
        <f t="shared" si="143"/>
        <v>#DIV/0!</v>
      </c>
      <c r="J1815" s="103" t="e">
        <f t="shared" si="144"/>
        <v>#DIV/0!</v>
      </c>
    </row>
    <row r="1816" spans="1:10" ht="12.75" customHeight="1" x14ac:dyDescent="0.25">
      <c r="A1816" s="101"/>
      <c r="D1816" s="81"/>
      <c r="E1816" s="81">
        <f>(E1815*Invoice!I3892)+((E1815-(E1815*Invoice!I3892))*Invoice!J3892)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8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Invoice!B3893</f>
        <v>0</v>
      </c>
      <c r="C1821" s="88">
        <f>Invoice!E3893</f>
        <v>0</v>
      </c>
      <c r="D1821" s="89">
        <f>Invoice!H3893</f>
        <v>0</v>
      </c>
      <c r="E1821" s="81">
        <f t="shared" si="140"/>
        <v>0</v>
      </c>
      <c r="F1821" s="81"/>
      <c r="G1821" s="82">
        <f t="shared" si="141"/>
        <v>0</v>
      </c>
      <c r="H1821" s="83">
        <f t="shared" si="142"/>
        <v>0</v>
      </c>
      <c r="I1821" s="83" t="e">
        <f t="shared" si="143"/>
        <v>#DIV/0!</v>
      </c>
      <c r="J1821" s="103" t="e">
        <f t="shared" si="144"/>
        <v>#DIV/0!</v>
      </c>
    </row>
    <row r="1822" spans="1:10" ht="12.75" customHeight="1" x14ac:dyDescent="0.25">
      <c r="A1822" s="101"/>
      <c r="D1822" s="81"/>
      <c r="E1822" s="81">
        <f>(E1821*Invoice!I3893)+((E1821-(E1821*Invoice!I3893))*Invoice!J3893)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9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Invoice!B3894</f>
        <v>0</v>
      </c>
      <c r="C1827" s="88">
        <f>Invoice!E3894</f>
        <v>0</v>
      </c>
      <c r="D1827" s="89">
        <f>Invoice!H3894</f>
        <v>0</v>
      </c>
      <c r="E1827" s="81">
        <f t="shared" si="140"/>
        <v>0</v>
      </c>
      <c r="F1827" s="81"/>
      <c r="G1827" s="82">
        <f t="shared" si="141"/>
        <v>0</v>
      </c>
      <c r="H1827" s="83">
        <f t="shared" si="142"/>
        <v>0</v>
      </c>
      <c r="I1827" s="83" t="e">
        <f t="shared" si="143"/>
        <v>#DIV/0!</v>
      </c>
      <c r="J1827" s="103" t="e">
        <f t="shared" si="144"/>
        <v>#DIV/0!</v>
      </c>
    </row>
    <row r="1828" spans="1:10" ht="12.75" customHeight="1" x14ac:dyDescent="0.25">
      <c r="A1828" s="101"/>
      <c r="D1828" s="81"/>
      <c r="E1828" s="81">
        <f>(E1827*Invoice!I3894)+((E1827-(E1827*Invoice!I3894))*Invoice!J3894)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10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Invoice!B3895</f>
        <v>0</v>
      </c>
      <c r="C1833" s="88">
        <f>Invoice!E3895</f>
        <v>0</v>
      </c>
      <c r="D1833" s="89">
        <f>Invoice!H3895</f>
        <v>0</v>
      </c>
      <c r="E1833" s="81">
        <f t="shared" si="140"/>
        <v>0</v>
      </c>
      <c r="F1833" s="81"/>
      <c r="G1833" s="82">
        <f t="shared" si="141"/>
        <v>0</v>
      </c>
      <c r="H1833" s="83">
        <f t="shared" si="142"/>
        <v>0</v>
      </c>
      <c r="I1833" s="83" t="e">
        <f t="shared" si="143"/>
        <v>#DIV/0!</v>
      </c>
      <c r="J1833" s="103" t="e">
        <f t="shared" si="144"/>
        <v>#DIV/0!</v>
      </c>
    </row>
    <row r="1834" spans="1:10" ht="12.75" customHeight="1" x14ac:dyDescent="0.25">
      <c r="A1834" s="101"/>
      <c r="D1834" s="81"/>
      <c r="E1834" s="81">
        <f>(E1833*Invoice!I3895)+((E1833-(E1833*Invoice!I3895))*Invoice!J3895)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11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Invoice!B3896</f>
        <v>0</v>
      </c>
      <c r="C1839" s="88">
        <f>Invoice!E3896</f>
        <v>0</v>
      </c>
      <c r="D1839" s="89">
        <f>Invoice!H3896</f>
        <v>0</v>
      </c>
      <c r="E1839" s="81">
        <f t="shared" si="140"/>
        <v>0</v>
      </c>
      <c r="F1839" s="81"/>
      <c r="G1839" s="82">
        <f t="shared" si="141"/>
        <v>0</v>
      </c>
      <c r="H1839" s="83">
        <f t="shared" si="142"/>
        <v>0</v>
      </c>
      <c r="I1839" s="83" t="e">
        <f t="shared" si="143"/>
        <v>#DIV/0!</v>
      </c>
      <c r="J1839" s="103" t="e">
        <f t="shared" si="144"/>
        <v>#DIV/0!</v>
      </c>
    </row>
    <row r="1840" spans="1:10" ht="12.75" customHeight="1" x14ac:dyDescent="0.25">
      <c r="A1840" s="101"/>
      <c r="D1840" s="81"/>
      <c r="E1840" s="81">
        <f>(E1839*Invoice!I3896)+((E1839-(E1839*Invoice!I3896))*Invoice!J3896)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12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Invoice!B3897</f>
        <v>0</v>
      </c>
      <c r="C1845" s="88">
        <f>Invoice!E3897</f>
        <v>0</v>
      </c>
      <c r="D1845" s="89">
        <f>Invoice!H3897</f>
        <v>0</v>
      </c>
      <c r="E1845" s="81">
        <f t="shared" si="140"/>
        <v>0</v>
      </c>
      <c r="F1845" s="81"/>
      <c r="G1845" s="82">
        <f t="shared" si="141"/>
        <v>0</v>
      </c>
      <c r="H1845" s="83">
        <f t="shared" si="142"/>
        <v>0</v>
      </c>
      <c r="I1845" s="83" t="e">
        <f t="shared" si="143"/>
        <v>#DIV/0!</v>
      </c>
      <c r="J1845" s="103" t="e">
        <f t="shared" si="144"/>
        <v>#DIV/0!</v>
      </c>
    </row>
    <row r="1846" spans="1:10" ht="12.75" customHeight="1" x14ac:dyDescent="0.25">
      <c r="A1846" s="101"/>
      <c r="D1846" s="81"/>
      <c r="E1846" s="81">
        <f>(E1845*Invoice!I3897)+((E1845-(E1845*Invoice!I3897))*Invoice!J3897)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13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Invoice!B3898</f>
        <v>0</v>
      </c>
      <c r="C1851" s="88">
        <f>Invoice!E3898</f>
        <v>0</v>
      </c>
      <c r="D1851" s="89">
        <f>Invoice!H3898</f>
        <v>0</v>
      </c>
      <c r="E1851" s="81">
        <f t="shared" si="140"/>
        <v>0</v>
      </c>
      <c r="F1851" s="81"/>
      <c r="G1851" s="82">
        <f t="shared" si="141"/>
        <v>0</v>
      </c>
      <c r="H1851" s="83">
        <f t="shared" si="142"/>
        <v>0</v>
      </c>
      <c r="I1851" s="83" t="e">
        <f t="shared" si="143"/>
        <v>#DIV/0!</v>
      </c>
      <c r="J1851" s="103" t="e">
        <f t="shared" si="144"/>
        <v>#DIV/0!</v>
      </c>
    </row>
    <row r="1852" spans="1:10" ht="12.75" customHeight="1" x14ac:dyDescent="0.25">
      <c r="A1852" s="101"/>
      <c r="D1852" s="81"/>
      <c r="E1852" s="81">
        <f>(E1851*Invoice!I3898)+((E1851-(E1851*Invoice!I3898))*Invoice!J3898)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14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Invoice!B3899</f>
        <v>0</v>
      </c>
      <c r="C1857" s="88">
        <f>Invoice!E3899</f>
        <v>0</v>
      </c>
      <c r="D1857" s="89">
        <f>Invoice!H3899</f>
        <v>0</v>
      </c>
      <c r="E1857" s="81">
        <f t="shared" si="140"/>
        <v>0</v>
      </c>
      <c r="F1857" s="81"/>
      <c r="G1857" s="82">
        <f t="shared" si="141"/>
        <v>0</v>
      </c>
      <c r="H1857" s="83">
        <f t="shared" si="142"/>
        <v>0</v>
      </c>
      <c r="I1857" s="83" t="e">
        <f t="shared" si="143"/>
        <v>#DIV/0!</v>
      </c>
      <c r="J1857" s="103" t="e">
        <f t="shared" si="144"/>
        <v>#DIV/0!</v>
      </c>
    </row>
    <row r="1858" spans="1:10" ht="12.75" customHeight="1" x14ac:dyDescent="0.25">
      <c r="A1858" s="101"/>
      <c r="D1858" s="81"/>
      <c r="E1858" s="81">
        <f>(E1857*Invoice!I3899)+((E1857-(E1857*Invoice!I3899))*Invoice!J3899)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15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Invoice!B3900</f>
        <v>0</v>
      </c>
      <c r="C1863" s="88">
        <f>Invoice!E3900</f>
        <v>0</v>
      </c>
      <c r="D1863" s="89">
        <f>Invoice!H3900</f>
        <v>0</v>
      </c>
      <c r="E1863" s="81">
        <f t="shared" si="140"/>
        <v>0</v>
      </c>
      <c r="F1863" s="81"/>
      <c r="G1863" s="82">
        <f t="shared" si="141"/>
        <v>0</v>
      </c>
      <c r="H1863" s="83">
        <f t="shared" si="142"/>
        <v>0</v>
      </c>
      <c r="I1863" s="83" t="e">
        <f t="shared" si="143"/>
        <v>#DIV/0!</v>
      </c>
      <c r="J1863" s="103" t="e">
        <f t="shared" si="144"/>
        <v>#DIV/0!</v>
      </c>
    </row>
    <row r="1864" spans="1:10" ht="12.75" customHeight="1" x14ac:dyDescent="0.25">
      <c r="A1864" s="101"/>
      <c r="D1864" s="81"/>
      <c r="E1864" s="81">
        <f>(E1863*Invoice!I3900)+((E1863-(E1863*Invoice!I3900))*Invoice!J3900)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16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Invoice!B3901</f>
        <v>0</v>
      </c>
      <c r="C1869" s="88">
        <f>Invoice!E3901</f>
        <v>0</v>
      </c>
      <c r="D1869" s="89">
        <f>Invoice!H3901</f>
        <v>0</v>
      </c>
      <c r="E1869" s="81">
        <f t="shared" si="140"/>
        <v>0</v>
      </c>
      <c r="F1869" s="81"/>
      <c r="G1869" s="82">
        <f t="shared" si="141"/>
        <v>0</v>
      </c>
      <c r="H1869" s="83">
        <f t="shared" si="142"/>
        <v>0</v>
      </c>
      <c r="I1869" s="83" t="e">
        <f t="shared" si="143"/>
        <v>#DIV/0!</v>
      </c>
      <c r="J1869" s="103" t="e">
        <f t="shared" si="144"/>
        <v>#DIV/0!</v>
      </c>
    </row>
    <row r="1870" spans="1:10" ht="12.75" customHeight="1" x14ac:dyDescent="0.25">
      <c r="A1870" s="101"/>
      <c r="D1870" s="81"/>
      <c r="E1870" s="81">
        <f>(E1869*Invoice!I3901)+((E1869-(E1869*Invoice!I3901))*Invoice!J3901)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C1873" s="88"/>
      <c r="D1873" s="89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6"/>
      <c r="B1874" s="107"/>
      <c r="C1874" s="107"/>
      <c r="D1874" s="107"/>
      <c r="E1874" s="107"/>
      <c r="F1874" s="107"/>
      <c r="G1874" s="108">
        <f>G1781+G1787+G1793+G1799+G1805+G1811+G1817+G1823+G1829+G1835+G1841+G1847+G1853+G1859+G1865+G1871</f>
        <v>0</v>
      </c>
      <c r="H1874" s="108">
        <f>H1781+H1787+H1793+H1799+H1805+H1811+H1817+H1823+H1829+H1835+H1841+H1847+H1853+H1859+H1865+H1871</f>
        <v>0</v>
      </c>
      <c r="I1874" s="107"/>
      <c r="J1874" s="109">
        <f>H1782+H1788+H1794+H1800+H1806+H1812+H1818+H1824+H1830+H1836+H1842+H1848+H1854+H1860+H1866+H1872</f>
        <v>0</v>
      </c>
    </row>
    <row r="1876" spans="1:10" ht="12.75" customHeight="1" x14ac:dyDescent="0.25">
      <c r="A1876" s="94" t="s">
        <v>1</v>
      </c>
      <c r="B1876" s="95">
        <f>Invoice!E3992</f>
        <v>23070036</v>
      </c>
      <c r="C1876" s="96"/>
      <c r="D1876" s="97"/>
      <c r="E1876" s="97"/>
      <c r="F1876" s="97"/>
      <c r="G1876" s="98"/>
      <c r="H1876" s="99"/>
      <c r="I1876" s="99"/>
      <c r="J1876" s="100"/>
    </row>
    <row r="1877" spans="1:10" ht="12.75" customHeight="1" x14ac:dyDescent="0.25">
      <c r="A1877" s="101">
        <v>1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Invoice!B4000</f>
        <v>0</v>
      </c>
      <c r="C1878" s="88">
        <f>Invoice!E4000</f>
        <v>0</v>
      </c>
      <c r="D1878" s="89">
        <f>Invoice!H4000</f>
        <v>0</v>
      </c>
      <c r="E1878" s="81">
        <f>D1878*B1878</f>
        <v>0</v>
      </c>
      <c r="F1878" s="81"/>
      <c r="G1878" s="82">
        <f>E1878/1.11</f>
        <v>0</v>
      </c>
      <c r="H1878" s="83">
        <f>G1878*11%</f>
        <v>0</v>
      </c>
      <c r="I1878" s="83" t="e">
        <f>G1878/B1878</f>
        <v>#DIV/0!</v>
      </c>
      <c r="J1878" s="103" t="e">
        <f>H1878/B1878</f>
        <v>#DIV/0!</v>
      </c>
    </row>
    <row r="1879" spans="1:10" ht="12.75" customHeight="1" x14ac:dyDescent="0.25">
      <c r="A1879" s="101"/>
      <c r="D1879" s="81"/>
      <c r="E1879" s="81">
        <f>(E1878*Invoice!I4000)+((E1878-(E1878*Invoice!I4000))*Invoice!J4000)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2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Invoice!B4001</f>
        <v>0</v>
      </c>
      <c r="C1884" s="88">
        <f>Invoice!E4001</f>
        <v>0</v>
      </c>
      <c r="D1884" s="89">
        <f>Invoice!H4001</f>
        <v>0</v>
      </c>
      <c r="E1884" s="81">
        <f t="shared" ref="E1884:E1968" si="145">D1884*B1884</f>
        <v>0</v>
      </c>
      <c r="F1884" s="81"/>
      <c r="G1884" s="82">
        <f t="shared" ref="G1884:G1968" si="146">E1884/1.11</f>
        <v>0</v>
      </c>
      <c r="H1884" s="83">
        <f t="shared" ref="H1884:H1968" si="147">G1884*11%</f>
        <v>0</v>
      </c>
      <c r="I1884" s="83" t="e">
        <f t="shared" ref="I1884:I1968" si="148">G1884/B1884</f>
        <v>#DIV/0!</v>
      </c>
      <c r="J1884" s="103" t="e">
        <f t="shared" ref="J1884:J1968" si="149">H1884/B1884</f>
        <v>#DIV/0!</v>
      </c>
    </row>
    <row r="1885" spans="1:10" ht="12.75" customHeight="1" x14ac:dyDescent="0.25">
      <c r="A1885" s="101"/>
      <c r="D1885" s="81"/>
      <c r="E1885" s="81">
        <f>(E1884*Invoice!I4001)+((E1884-(E1884*Invoice!I4001))*Invoice!J4001)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3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Invoice!B4002</f>
        <v>0</v>
      </c>
      <c r="C1890" s="88">
        <f>Invoice!E4002</f>
        <v>0</v>
      </c>
      <c r="D1890" s="89">
        <f>Invoice!H4002</f>
        <v>0</v>
      </c>
      <c r="E1890" s="81">
        <f t="shared" si="145"/>
        <v>0</v>
      </c>
      <c r="F1890" s="81"/>
      <c r="G1890" s="82">
        <f t="shared" si="146"/>
        <v>0</v>
      </c>
      <c r="H1890" s="83">
        <f t="shared" si="147"/>
        <v>0</v>
      </c>
      <c r="I1890" s="83" t="e">
        <f t="shared" si="148"/>
        <v>#DIV/0!</v>
      </c>
      <c r="J1890" s="103" t="e">
        <f t="shared" si="149"/>
        <v>#DIV/0!</v>
      </c>
    </row>
    <row r="1891" spans="1:10" ht="12.75" customHeight="1" x14ac:dyDescent="0.25">
      <c r="A1891" s="101"/>
      <c r="D1891" s="81"/>
      <c r="E1891" s="81">
        <f>(E1890*Invoice!I4002)+((E1890-(E1890*Invoice!I4002))*Invoice!J4002)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4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Invoice!B4003</f>
        <v>0</v>
      </c>
      <c r="C1896" s="88">
        <f>Invoice!E4003</f>
        <v>0</v>
      </c>
      <c r="D1896" s="89">
        <f>Invoice!H4003</f>
        <v>0</v>
      </c>
      <c r="E1896" s="81">
        <f t="shared" si="145"/>
        <v>0</v>
      </c>
      <c r="F1896" s="81"/>
      <c r="G1896" s="82">
        <f t="shared" si="146"/>
        <v>0</v>
      </c>
      <c r="H1896" s="83">
        <f t="shared" si="147"/>
        <v>0</v>
      </c>
      <c r="I1896" s="83" t="e">
        <f t="shared" si="148"/>
        <v>#DIV/0!</v>
      </c>
      <c r="J1896" s="103" t="e">
        <f t="shared" si="149"/>
        <v>#DIV/0!</v>
      </c>
    </row>
    <row r="1897" spans="1:10" ht="12.75" customHeight="1" x14ac:dyDescent="0.25">
      <c r="A1897" s="101"/>
      <c r="D1897" s="81"/>
      <c r="E1897" s="81">
        <f>(E1896*Invoice!I4003)+((E1896-(E1896*Invoice!I4003))*Invoice!J4003)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5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Invoice!B4004</f>
        <v>0</v>
      </c>
      <c r="C1902" s="88">
        <f>Invoice!E4004</f>
        <v>0</v>
      </c>
      <c r="D1902" s="89">
        <f>Invoice!H4004</f>
        <v>0</v>
      </c>
      <c r="E1902" s="81">
        <f t="shared" si="145"/>
        <v>0</v>
      </c>
      <c r="F1902" s="81"/>
      <c r="G1902" s="82">
        <f t="shared" si="146"/>
        <v>0</v>
      </c>
      <c r="H1902" s="83">
        <f t="shared" si="147"/>
        <v>0</v>
      </c>
      <c r="I1902" s="83" t="e">
        <f t="shared" si="148"/>
        <v>#DIV/0!</v>
      </c>
      <c r="J1902" s="103" t="e">
        <f t="shared" si="149"/>
        <v>#DIV/0!</v>
      </c>
    </row>
    <row r="1903" spans="1:10" ht="12.75" customHeight="1" x14ac:dyDescent="0.25">
      <c r="A1903" s="101"/>
      <c r="D1903" s="81"/>
      <c r="E1903" s="81">
        <f>(E1902*Invoice!I4004)+((E1902-(E1902*Invoice!I4004))*Invoice!J4004)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6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Invoice!B4005</f>
        <v>0</v>
      </c>
      <c r="C1908" s="88">
        <f>Invoice!E4005</f>
        <v>0</v>
      </c>
      <c r="D1908" s="89">
        <f>Invoice!H4005</f>
        <v>0</v>
      </c>
      <c r="E1908" s="81">
        <f t="shared" si="145"/>
        <v>0</v>
      </c>
      <c r="F1908" s="81"/>
      <c r="G1908" s="82">
        <f t="shared" si="146"/>
        <v>0</v>
      </c>
      <c r="H1908" s="83">
        <f t="shared" si="147"/>
        <v>0</v>
      </c>
      <c r="I1908" s="83" t="e">
        <f t="shared" si="148"/>
        <v>#DIV/0!</v>
      </c>
      <c r="J1908" s="103" t="e">
        <f t="shared" si="149"/>
        <v>#DIV/0!</v>
      </c>
    </row>
    <row r="1909" spans="1:10" ht="12.75" customHeight="1" x14ac:dyDescent="0.25">
      <c r="A1909" s="101"/>
      <c r="D1909" s="81"/>
      <c r="E1909" s="81">
        <f>(E1908*Invoice!I4005)+((E1908-(E1908*Invoice!I4005))*Invoice!J4005)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7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Invoice!B4006</f>
        <v>0</v>
      </c>
      <c r="C1914" s="88">
        <f>Invoice!E4006</f>
        <v>0</v>
      </c>
      <c r="D1914" s="89">
        <f>Invoice!H4006</f>
        <v>0</v>
      </c>
      <c r="E1914" s="81">
        <f t="shared" si="145"/>
        <v>0</v>
      </c>
      <c r="F1914" s="81"/>
      <c r="G1914" s="82">
        <f t="shared" si="146"/>
        <v>0</v>
      </c>
      <c r="H1914" s="83">
        <f t="shared" si="147"/>
        <v>0</v>
      </c>
      <c r="I1914" s="83" t="e">
        <f t="shared" si="148"/>
        <v>#DIV/0!</v>
      </c>
      <c r="J1914" s="103" t="e">
        <f t="shared" si="149"/>
        <v>#DIV/0!</v>
      </c>
    </row>
    <row r="1915" spans="1:10" ht="12.75" customHeight="1" x14ac:dyDescent="0.25">
      <c r="A1915" s="101"/>
      <c r="D1915" s="81"/>
      <c r="E1915" s="81">
        <f>(E1914*Invoice!I4006)+((E1914-(E1914*Invoice!I4006))*Invoice!J4006)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8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Invoice!B4007</f>
        <v>0</v>
      </c>
      <c r="C1920" s="88">
        <f>Invoice!E4007</f>
        <v>0</v>
      </c>
      <c r="D1920" s="89">
        <f>Invoice!H4007</f>
        <v>0</v>
      </c>
      <c r="E1920" s="81">
        <f t="shared" si="145"/>
        <v>0</v>
      </c>
      <c r="F1920" s="81"/>
      <c r="G1920" s="82">
        <f t="shared" si="146"/>
        <v>0</v>
      </c>
      <c r="H1920" s="83">
        <f t="shared" si="147"/>
        <v>0</v>
      </c>
      <c r="I1920" s="83" t="e">
        <f t="shared" si="148"/>
        <v>#DIV/0!</v>
      </c>
      <c r="J1920" s="103" t="e">
        <f t="shared" si="149"/>
        <v>#DIV/0!</v>
      </c>
    </row>
    <row r="1921" spans="1:10" ht="12.75" customHeight="1" x14ac:dyDescent="0.25">
      <c r="A1921" s="101"/>
      <c r="D1921" s="81"/>
      <c r="E1921" s="81">
        <f>(E1920*Invoice!I4007)+((E1920-(E1920*Invoice!I4007))*Invoice!J4007)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9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Invoice!B4008</f>
        <v>0</v>
      </c>
      <c r="C1926" s="88">
        <f>Invoice!E4008</f>
        <v>0</v>
      </c>
      <c r="D1926" s="89">
        <f>Invoice!H4008</f>
        <v>0</v>
      </c>
      <c r="E1926" s="81">
        <f t="shared" si="145"/>
        <v>0</v>
      </c>
      <c r="F1926" s="81"/>
      <c r="G1926" s="82">
        <f t="shared" si="146"/>
        <v>0</v>
      </c>
      <c r="H1926" s="83">
        <f t="shared" si="147"/>
        <v>0</v>
      </c>
      <c r="I1926" s="83" t="e">
        <f t="shared" si="148"/>
        <v>#DIV/0!</v>
      </c>
      <c r="J1926" s="103" t="e">
        <f t="shared" si="149"/>
        <v>#DIV/0!</v>
      </c>
    </row>
    <row r="1927" spans="1:10" ht="12.75" customHeight="1" x14ac:dyDescent="0.25">
      <c r="A1927" s="101"/>
      <c r="D1927" s="81"/>
      <c r="E1927" s="81">
        <f>(E1926*Invoice!I4008)+((E1926-(E1926*Invoice!I4008))*Invoice!J4008)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10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Invoice!B4009</f>
        <v>0</v>
      </c>
      <c r="C1932" s="88">
        <f>Invoice!E4009</f>
        <v>0</v>
      </c>
      <c r="D1932" s="89">
        <f>Invoice!H4009</f>
        <v>0</v>
      </c>
      <c r="E1932" s="81">
        <f t="shared" si="145"/>
        <v>0</v>
      </c>
      <c r="F1932" s="81"/>
      <c r="G1932" s="82">
        <f t="shared" si="146"/>
        <v>0</v>
      </c>
      <c r="H1932" s="83">
        <f t="shared" si="147"/>
        <v>0</v>
      </c>
      <c r="I1932" s="83" t="e">
        <f t="shared" si="148"/>
        <v>#DIV/0!</v>
      </c>
      <c r="J1932" s="103" t="e">
        <f t="shared" si="149"/>
        <v>#DIV/0!</v>
      </c>
    </row>
    <row r="1933" spans="1:10" ht="12.75" customHeight="1" x14ac:dyDescent="0.25">
      <c r="A1933" s="101"/>
      <c r="D1933" s="81"/>
      <c r="E1933" s="81">
        <f>(E1932*Invoice!I4009)+((E1932-(E1932*Invoice!I4009))*Invoice!J4009)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11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Invoice!B4010</f>
        <v>0</v>
      </c>
      <c r="C1938" s="88">
        <f>Invoice!E4010</f>
        <v>0</v>
      </c>
      <c r="D1938" s="89">
        <f>Invoice!H4010</f>
        <v>0</v>
      </c>
      <c r="E1938" s="81">
        <f t="shared" si="145"/>
        <v>0</v>
      </c>
      <c r="F1938" s="81"/>
      <c r="G1938" s="82">
        <f t="shared" si="146"/>
        <v>0</v>
      </c>
      <c r="H1938" s="83">
        <f t="shared" si="147"/>
        <v>0</v>
      </c>
      <c r="I1938" s="83" t="e">
        <f t="shared" si="148"/>
        <v>#DIV/0!</v>
      </c>
      <c r="J1938" s="103" t="e">
        <f t="shared" si="149"/>
        <v>#DIV/0!</v>
      </c>
    </row>
    <row r="1939" spans="1:10" ht="12.75" customHeight="1" x14ac:dyDescent="0.25">
      <c r="A1939" s="101"/>
      <c r="D1939" s="81"/>
      <c r="E1939" s="81">
        <f>(E1938*Invoice!I4010)+((E1938-(E1938*Invoice!I4010))*Invoice!J4010)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12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Invoice!B4011</f>
        <v>0</v>
      </c>
      <c r="C1944" s="88">
        <f>Invoice!E4011</f>
        <v>0</v>
      </c>
      <c r="D1944" s="89">
        <f>Invoice!H4011</f>
        <v>0</v>
      </c>
      <c r="E1944" s="81">
        <f t="shared" si="145"/>
        <v>0</v>
      </c>
      <c r="F1944" s="81"/>
      <c r="G1944" s="82">
        <f t="shared" si="146"/>
        <v>0</v>
      </c>
      <c r="H1944" s="83">
        <f t="shared" si="147"/>
        <v>0</v>
      </c>
      <c r="I1944" s="83" t="e">
        <f t="shared" si="148"/>
        <v>#DIV/0!</v>
      </c>
      <c r="J1944" s="103" t="e">
        <f t="shared" si="149"/>
        <v>#DIV/0!</v>
      </c>
    </row>
    <row r="1945" spans="1:10" ht="12.75" customHeight="1" x14ac:dyDescent="0.25">
      <c r="A1945" s="101"/>
      <c r="D1945" s="81"/>
      <c r="E1945" s="81">
        <f>(E1944*Invoice!I4011)+((E1944-(E1944*Invoice!I4011))*Invoice!J4011)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13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Invoice!B4012</f>
        <v>0</v>
      </c>
      <c r="C1950" s="88">
        <f>Invoice!E4012</f>
        <v>0</v>
      </c>
      <c r="D1950" s="89">
        <f>Invoice!H4012</f>
        <v>0</v>
      </c>
      <c r="E1950" s="81">
        <f t="shared" si="145"/>
        <v>0</v>
      </c>
      <c r="F1950" s="81"/>
      <c r="G1950" s="82">
        <f t="shared" si="146"/>
        <v>0</v>
      </c>
      <c r="H1950" s="83">
        <f t="shared" si="147"/>
        <v>0</v>
      </c>
      <c r="I1950" s="83" t="e">
        <f t="shared" si="148"/>
        <v>#DIV/0!</v>
      </c>
      <c r="J1950" s="103" t="e">
        <f t="shared" si="149"/>
        <v>#DIV/0!</v>
      </c>
    </row>
    <row r="1951" spans="1:10" ht="12.75" customHeight="1" x14ac:dyDescent="0.25">
      <c r="A1951" s="101"/>
      <c r="D1951" s="81"/>
      <c r="E1951" s="81">
        <f>(E1950*Invoice!I4012)+((E1950-(E1950*Invoice!I4012))*Invoice!J4012)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14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Invoice!B4013</f>
        <v>0</v>
      </c>
      <c r="C1956" s="88">
        <f>Invoice!E4013</f>
        <v>0</v>
      </c>
      <c r="D1956" s="89">
        <f>Invoice!H4013</f>
        <v>0</v>
      </c>
      <c r="E1956" s="81">
        <f t="shared" si="145"/>
        <v>0</v>
      </c>
      <c r="F1956" s="81"/>
      <c r="G1956" s="82">
        <f t="shared" si="146"/>
        <v>0</v>
      </c>
      <c r="H1956" s="83">
        <f t="shared" si="147"/>
        <v>0</v>
      </c>
      <c r="I1956" s="83" t="e">
        <f t="shared" si="148"/>
        <v>#DIV/0!</v>
      </c>
      <c r="J1956" s="103" t="e">
        <f t="shared" si="149"/>
        <v>#DIV/0!</v>
      </c>
    </row>
    <row r="1957" spans="1:10" ht="12.75" customHeight="1" x14ac:dyDescent="0.25">
      <c r="A1957" s="101"/>
      <c r="D1957" s="81"/>
      <c r="E1957" s="81">
        <f>(E1956*Invoice!I4013)+((E1956-(E1956*Invoice!I4013))*Invoice!J4013)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15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Invoice!B4014</f>
        <v>0</v>
      </c>
      <c r="C1962" s="88">
        <f>Invoice!E4014</f>
        <v>0</v>
      </c>
      <c r="D1962" s="89">
        <f>Invoice!H4014</f>
        <v>0</v>
      </c>
      <c r="E1962" s="81">
        <f t="shared" si="145"/>
        <v>0</v>
      </c>
      <c r="F1962" s="81"/>
      <c r="G1962" s="82">
        <f t="shared" si="146"/>
        <v>0</v>
      </c>
      <c r="H1962" s="83">
        <f t="shared" si="147"/>
        <v>0</v>
      </c>
      <c r="I1962" s="83" t="e">
        <f t="shared" si="148"/>
        <v>#DIV/0!</v>
      </c>
      <c r="J1962" s="103" t="e">
        <f t="shared" si="149"/>
        <v>#DIV/0!</v>
      </c>
    </row>
    <row r="1963" spans="1:10" ht="12.75" customHeight="1" x14ac:dyDescent="0.25">
      <c r="A1963" s="101"/>
      <c r="D1963" s="81"/>
      <c r="E1963" s="81">
        <f>(E1962*Invoice!I4014)+((E1962-(E1962*Invoice!I4014))*Invoice!J4014)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16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Invoice!B4015</f>
        <v>0</v>
      </c>
      <c r="C1968" s="88">
        <f>Invoice!E4015</f>
        <v>0</v>
      </c>
      <c r="D1968" s="89">
        <f>Invoice!H4015</f>
        <v>0</v>
      </c>
      <c r="E1968" s="81">
        <f t="shared" si="145"/>
        <v>0</v>
      </c>
      <c r="F1968" s="81"/>
      <c r="G1968" s="82">
        <f t="shared" si="146"/>
        <v>0</v>
      </c>
      <c r="H1968" s="83">
        <f t="shared" si="147"/>
        <v>0</v>
      </c>
      <c r="I1968" s="83" t="e">
        <f t="shared" si="148"/>
        <v>#DIV/0!</v>
      </c>
      <c r="J1968" s="103" t="e">
        <f t="shared" si="149"/>
        <v>#DIV/0!</v>
      </c>
    </row>
    <row r="1969" spans="1:10" ht="12.75" customHeight="1" x14ac:dyDescent="0.25">
      <c r="A1969" s="101"/>
      <c r="D1969" s="81"/>
      <c r="E1969" s="81">
        <f>(E1968*Invoice!I4015)+((E1968-(E1968*Invoice!I4015))*Invoice!J4015)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C1972" s="88"/>
      <c r="D1972" s="89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6"/>
      <c r="B1973" s="107"/>
      <c r="C1973" s="107"/>
      <c r="D1973" s="107"/>
      <c r="E1973" s="107"/>
      <c r="F1973" s="107"/>
      <c r="G1973" s="108">
        <f>G1880+G1886+G1892+G1898+G1904+G1910+G1916+G1922+G1928+G1934+G1940+G1946+G1952+G1958+G1964+G1970</f>
        <v>0</v>
      </c>
      <c r="H1973" s="108">
        <f>H1880+H1886+H1892+H1898+H1904+H1910+H1916+H1922+H1928+H1934+H1940+H1946+H1952+H1958+H1964+H1970</f>
        <v>0</v>
      </c>
      <c r="I1973" s="107"/>
      <c r="J1973" s="109">
        <f>H1881+H1887+H1893+H1899+H1905+H1911+H1917+H1923+H1929+H1935+H1941+H1947+H1953+H1959+H1965+H1971</f>
        <v>0</v>
      </c>
    </row>
    <row r="1975" spans="1:10" ht="12.75" customHeight="1" x14ac:dyDescent="0.25">
      <c r="A1975" s="94" t="s">
        <v>1</v>
      </c>
      <c r="B1975" s="95">
        <f>Invoice!E4106</f>
        <v>23070037</v>
      </c>
      <c r="C1975" s="96"/>
      <c r="D1975" s="97"/>
      <c r="E1975" s="97"/>
      <c r="F1975" s="97"/>
      <c r="G1975" s="98"/>
      <c r="H1975" s="99"/>
      <c r="I1975" s="99"/>
      <c r="J1975" s="100"/>
    </row>
    <row r="1976" spans="1:10" ht="12.75" customHeight="1" x14ac:dyDescent="0.25">
      <c r="A1976" s="101">
        <v>1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Invoice!B4114</f>
        <v>0</v>
      </c>
      <c r="C1977" s="88">
        <f>Invoice!E4114</f>
        <v>0</v>
      </c>
      <c r="D1977" s="89">
        <f>Invoice!H4114</f>
        <v>0</v>
      </c>
      <c r="E1977" s="81">
        <f>D1977*B1977</f>
        <v>0</v>
      </c>
      <c r="F1977" s="81"/>
      <c r="G1977" s="82">
        <f>E1977/1.11</f>
        <v>0</v>
      </c>
      <c r="H1977" s="83">
        <f>G1977*11%</f>
        <v>0</v>
      </c>
      <c r="I1977" s="83" t="e">
        <f>G1977/B1977</f>
        <v>#DIV/0!</v>
      </c>
      <c r="J1977" s="103" t="e">
        <f>H1977/B1977</f>
        <v>#DIV/0!</v>
      </c>
    </row>
    <row r="1978" spans="1:10" ht="12.75" customHeight="1" x14ac:dyDescent="0.25">
      <c r="A1978" s="101"/>
      <c r="D1978" s="81"/>
      <c r="E1978" s="81">
        <f>(E1977*Invoice!I4114)+((E1977-(E1977*Invoice!I4114))*Invoice!J4114)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B1981" s="79"/>
      <c r="D1981" s="81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1">
        <v>2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Invoice!B4115</f>
        <v>0</v>
      </c>
      <c r="C1983" s="88">
        <f>Invoice!E4115</f>
        <v>0</v>
      </c>
      <c r="D1983" s="89">
        <f>Invoice!H4115</f>
        <v>0</v>
      </c>
      <c r="E1983" s="81">
        <f t="shared" ref="E1983:E2067" si="150">D1983*B1983</f>
        <v>0</v>
      </c>
      <c r="F1983" s="81"/>
      <c r="G1983" s="82">
        <f t="shared" ref="G1983:G2067" si="151">E1983/1.11</f>
        <v>0</v>
      </c>
      <c r="H1983" s="83">
        <f t="shared" ref="H1983:H2067" si="152">G1983*11%</f>
        <v>0</v>
      </c>
      <c r="I1983" s="83" t="e">
        <f t="shared" ref="I1983:I2067" si="153">G1983/B1983</f>
        <v>#DIV/0!</v>
      </c>
      <c r="J1983" s="103" t="e">
        <f t="shared" ref="J1983:J2067" si="154">H1983/B1983</f>
        <v>#DIV/0!</v>
      </c>
    </row>
    <row r="1984" spans="1:10" ht="12.75" customHeight="1" x14ac:dyDescent="0.25">
      <c r="A1984" s="101"/>
      <c r="D1984" s="81"/>
      <c r="E1984" s="81">
        <f>(E1983*Invoice!I4115)+((E1983-(E1983*Invoice!I4115))*Invoice!J4115)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3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Invoice!B4116</f>
        <v>0</v>
      </c>
      <c r="C1989" s="88">
        <f>Invoice!E4116</f>
        <v>0</v>
      </c>
      <c r="D1989" s="89">
        <f>Invoice!H4116</f>
        <v>0</v>
      </c>
      <c r="E1989" s="81">
        <f t="shared" si="150"/>
        <v>0</v>
      </c>
      <c r="F1989" s="81"/>
      <c r="G1989" s="82">
        <f t="shared" si="151"/>
        <v>0</v>
      </c>
      <c r="H1989" s="83">
        <f t="shared" si="152"/>
        <v>0</v>
      </c>
      <c r="I1989" s="83" t="e">
        <f t="shared" si="153"/>
        <v>#DIV/0!</v>
      </c>
      <c r="J1989" s="103" t="e">
        <f t="shared" si="154"/>
        <v>#DIV/0!</v>
      </c>
    </row>
    <row r="1990" spans="1:10" ht="12.75" customHeight="1" x14ac:dyDescent="0.25">
      <c r="A1990" s="101"/>
      <c r="D1990" s="81"/>
      <c r="E1990" s="81">
        <f>(E1989*Invoice!I4116)+((E1989-(E1989*Invoice!I4116))*Invoice!J4116)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4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Invoice!B4117</f>
        <v>0</v>
      </c>
      <c r="C1995" s="88">
        <f>Invoice!E4117</f>
        <v>0</v>
      </c>
      <c r="D1995" s="89">
        <f>Invoice!H4117</f>
        <v>0</v>
      </c>
      <c r="E1995" s="81">
        <f t="shared" si="150"/>
        <v>0</v>
      </c>
      <c r="F1995" s="81"/>
      <c r="G1995" s="82">
        <f t="shared" si="151"/>
        <v>0</v>
      </c>
      <c r="H1995" s="83">
        <f t="shared" si="152"/>
        <v>0</v>
      </c>
      <c r="I1995" s="83" t="e">
        <f t="shared" si="153"/>
        <v>#DIV/0!</v>
      </c>
      <c r="J1995" s="103" t="e">
        <f t="shared" si="154"/>
        <v>#DIV/0!</v>
      </c>
    </row>
    <row r="1996" spans="1:10" ht="12.75" customHeight="1" x14ac:dyDescent="0.25">
      <c r="A1996" s="101"/>
      <c r="D1996" s="81"/>
      <c r="E1996" s="81">
        <f>(E1995*Invoice!I4117)+((E1995-(E1995*Invoice!I4117))*Invoice!J4117)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5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Invoice!B4118</f>
        <v>0</v>
      </c>
      <c r="C2001" s="88">
        <f>Invoice!E4118</f>
        <v>0</v>
      </c>
      <c r="D2001" s="89">
        <f>Invoice!H4118</f>
        <v>0</v>
      </c>
      <c r="E2001" s="81">
        <f t="shared" si="150"/>
        <v>0</v>
      </c>
      <c r="F2001" s="81"/>
      <c r="G2001" s="82">
        <f t="shared" si="151"/>
        <v>0</v>
      </c>
      <c r="H2001" s="83">
        <f t="shared" si="152"/>
        <v>0</v>
      </c>
      <c r="I2001" s="83" t="e">
        <f t="shared" si="153"/>
        <v>#DIV/0!</v>
      </c>
      <c r="J2001" s="103" t="e">
        <f t="shared" si="154"/>
        <v>#DIV/0!</v>
      </c>
    </row>
    <row r="2002" spans="1:10" ht="12.75" customHeight="1" x14ac:dyDescent="0.25">
      <c r="A2002" s="101"/>
      <c r="D2002" s="81"/>
      <c r="E2002" s="81">
        <f>(E2001*Invoice!I4118)+((E2001-(E2001*Invoice!I4118))*Invoice!J4118)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6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Invoice!B4119</f>
        <v>0</v>
      </c>
      <c r="C2007" s="88">
        <f>Invoice!E4119</f>
        <v>0</v>
      </c>
      <c r="D2007" s="89">
        <f>Invoice!H4119</f>
        <v>0</v>
      </c>
      <c r="E2007" s="81">
        <f t="shared" si="150"/>
        <v>0</v>
      </c>
      <c r="F2007" s="81"/>
      <c r="G2007" s="82">
        <f t="shared" si="151"/>
        <v>0</v>
      </c>
      <c r="H2007" s="83">
        <f t="shared" si="152"/>
        <v>0</v>
      </c>
      <c r="I2007" s="83" t="e">
        <f t="shared" si="153"/>
        <v>#DIV/0!</v>
      </c>
      <c r="J2007" s="103" t="e">
        <f t="shared" si="154"/>
        <v>#DIV/0!</v>
      </c>
    </row>
    <row r="2008" spans="1:10" ht="12.75" customHeight="1" x14ac:dyDescent="0.25">
      <c r="A2008" s="101"/>
      <c r="D2008" s="81"/>
      <c r="E2008" s="81">
        <f>(E2007*Invoice!I4119)+((E2007-(E2007*Invoice!I4119))*Invoice!J4119)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7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Invoice!B4120</f>
        <v>0</v>
      </c>
      <c r="C2013" s="88">
        <f>Invoice!E4120</f>
        <v>0</v>
      </c>
      <c r="D2013" s="89">
        <f>Invoice!H4120</f>
        <v>0</v>
      </c>
      <c r="E2013" s="81">
        <f t="shared" si="150"/>
        <v>0</v>
      </c>
      <c r="F2013" s="81"/>
      <c r="G2013" s="82">
        <f t="shared" si="151"/>
        <v>0</v>
      </c>
      <c r="H2013" s="83">
        <f t="shared" si="152"/>
        <v>0</v>
      </c>
      <c r="I2013" s="83" t="e">
        <f t="shared" si="153"/>
        <v>#DIV/0!</v>
      </c>
      <c r="J2013" s="103" t="e">
        <f t="shared" si="154"/>
        <v>#DIV/0!</v>
      </c>
    </row>
    <row r="2014" spans="1:10" ht="12.75" customHeight="1" x14ac:dyDescent="0.25">
      <c r="A2014" s="101"/>
      <c r="D2014" s="81"/>
      <c r="E2014" s="81">
        <f>(E2013*Invoice!I4120)+((E2013-(E2013*Invoice!I4120))*Invoice!J4120)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8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Invoice!B4121</f>
        <v>0</v>
      </c>
      <c r="C2019" s="88">
        <f>Invoice!E4121</f>
        <v>0</v>
      </c>
      <c r="D2019" s="89">
        <f>Invoice!H4121</f>
        <v>0</v>
      </c>
      <c r="E2019" s="81">
        <f t="shared" si="150"/>
        <v>0</v>
      </c>
      <c r="F2019" s="81"/>
      <c r="G2019" s="82">
        <f t="shared" si="151"/>
        <v>0</v>
      </c>
      <c r="H2019" s="83">
        <f t="shared" si="152"/>
        <v>0</v>
      </c>
      <c r="I2019" s="83" t="e">
        <f t="shared" si="153"/>
        <v>#DIV/0!</v>
      </c>
      <c r="J2019" s="103" t="e">
        <f t="shared" si="154"/>
        <v>#DIV/0!</v>
      </c>
    </row>
    <row r="2020" spans="1:10" ht="12.75" customHeight="1" x14ac:dyDescent="0.25">
      <c r="A2020" s="101"/>
      <c r="D2020" s="81"/>
      <c r="E2020" s="81">
        <f>(E2019*Invoice!I4121)+((E2019-(E2019*Invoice!I4121))*Invoice!J4121)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9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Invoice!B4122</f>
        <v>0</v>
      </c>
      <c r="C2025" s="88">
        <f>Invoice!E4122</f>
        <v>0</v>
      </c>
      <c r="D2025" s="89">
        <f>Invoice!H4122</f>
        <v>0</v>
      </c>
      <c r="E2025" s="81">
        <f t="shared" si="150"/>
        <v>0</v>
      </c>
      <c r="F2025" s="81"/>
      <c r="G2025" s="82">
        <f t="shared" si="151"/>
        <v>0</v>
      </c>
      <c r="H2025" s="83">
        <f t="shared" si="152"/>
        <v>0</v>
      </c>
      <c r="I2025" s="83" t="e">
        <f t="shared" si="153"/>
        <v>#DIV/0!</v>
      </c>
      <c r="J2025" s="103" t="e">
        <f t="shared" si="154"/>
        <v>#DIV/0!</v>
      </c>
    </row>
    <row r="2026" spans="1:10" ht="12.75" customHeight="1" x14ac:dyDescent="0.25">
      <c r="A2026" s="101"/>
      <c r="D2026" s="81"/>
      <c r="E2026" s="81">
        <f>(E2025*Invoice!I4122)+((E2025-(E2025*Invoice!I4122))*Invoice!J4122)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10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Invoice!B4123</f>
        <v>0</v>
      </c>
      <c r="C2031" s="88">
        <f>Invoice!E4123</f>
        <v>0</v>
      </c>
      <c r="D2031" s="89">
        <f>Invoice!H4123</f>
        <v>0</v>
      </c>
      <c r="E2031" s="81">
        <f t="shared" si="150"/>
        <v>0</v>
      </c>
      <c r="F2031" s="81"/>
      <c r="G2031" s="82">
        <f t="shared" si="151"/>
        <v>0</v>
      </c>
      <c r="H2031" s="83">
        <f t="shared" si="152"/>
        <v>0</v>
      </c>
      <c r="I2031" s="83" t="e">
        <f t="shared" si="153"/>
        <v>#DIV/0!</v>
      </c>
      <c r="J2031" s="103" t="e">
        <f t="shared" si="154"/>
        <v>#DIV/0!</v>
      </c>
    </row>
    <row r="2032" spans="1:10" ht="12.75" customHeight="1" x14ac:dyDescent="0.25">
      <c r="A2032" s="101"/>
      <c r="D2032" s="81"/>
      <c r="E2032" s="81">
        <f>(E2031*Invoice!I4123)+((E2031-(E2031*Invoice!I4123))*Invoice!J4123)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11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Invoice!B4124</f>
        <v>0</v>
      </c>
      <c r="C2037" s="88">
        <f>Invoice!E4124</f>
        <v>0</v>
      </c>
      <c r="D2037" s="89">
        <f>Invoice!H4124</f>
        <v>0</v>
      </c>
      <c r="E2037" s="81">
        <f t="shared" si="150"/>
        <v>0</v>
      </c>
      <c r="F2037" s="81"/>
      <c r="G2037" s="82">
        <f t="shared" si="151"/>
        <v>0</v>
      </c>
      <c r="H2037" s="83">
        <f t="shared" si="152"/>
        <v>0</v>
      </c>
      <c r="I2037" s="83" t="e">
        <f t="shared" si="153"/>
        <v>#DIV/0!</v>
      </c>
      <c r="J2037" s="103" t="e">
        <f t="shared" si="154"/>
        <v>#DIV/0!</v>
      </c>
    </row>
    <row r="2038" spans="1:10" ht="12.75" customHeight="1" x14ac:dyDescent="0.25">
      <c r="A2038" s="101"/>
      <c r="D2038" s="81"/>
      <c r="E2038" s="81">
        <f>(E2037*Invoice!I4124)+((E2037-(E2037*Invoice!I4124))*Invoice!J4124)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12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Invoice!B4125</f>
        <v>0</v>
      </c>
      <c r="C2043" s="88">
        <f>Invoice!E4125</f>
        <v>0</v>
      </c>
      <c r="D2043" s="89">
        <f>Invoice!H4125</f>
        <v>0</v>
      </c>
      <c r="E2043" s="81">
        <f t="shared" si="150"/>
        <v>0</v>
      </c>
      <c r="F2043" s="81"/>
      <c r="G2043" s="82">
        <f t="shared" si="151"/>
        <v>0</v>
      </c>
      <c r="H2043" s="83">
        <f t="shared" si="152"/>
        <v>0</v>
      </c>
      <c r="I2043" s="83" t="e">
        <f t="shared" si="153"/>
        <v>#DIV/0!</v>
      </c>
      <c r="J2043" s="103" t="e">
        <f t="shared" si="154"/>
        <v>#DIV/0!</v>
      </c>
    </row>
    <row r="2044" spans="1:10" ht="12.75" customHeight="1" x14ac:dyDescent="0.25">
      <c r="A2044" s="101"/>
      <c r="D2044" s="81"/>
      <c r="E2044" s="81">
        <f>(E2043*Invoice!I4125)+((E2043-(E2043*Invoice!I4125))*Invoice!J4125)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13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Invoice!B4126</f>
        <v>0</v>
      </c>
      <c r="C2049" s="88">
        <f>Invoice!E4126</f>
        <v>0</v>
      </c>
      <c r="D2049" s="89">
        <f>Invoice!H4126</f>
        <v>0</v>
      </c>
      <c r="E2049" s="81">
        <f t="shared" si="150"/>
        <v>0</v>
      </c>
      <c r="F2049" s="81"/>
      <c r="G2049" s="82">
        <f t="shared" si="151"/>
        <v>0</v>
      </c>
      <c r="H2049" s="83">
        <f t="shared" si="152"/>
        <v>0</v>
      </c>
      <c r="I2049" s="83" t="e">
        <f t="shared" si="153"/>
        <v>#DIV/0!</v>
      </c>
      <c r="J2049" s="103" t="e">
        <f t="shared" si="154"/>
        <v>#DIV/0!</v>
      </c>
    </row>
    <row r="2050" spans="1:10" ht="12.75" customHeight="1" x14ac:dyDescent="0.25">
      <c r="A2050" s="101"/>
      <c r="D2050" s="81"/>
      <c r="E2050" s="81">
        <f>(E2049*Invoice!I4126)+((E2049-(E2049*Invoice!I4126))*Invoice!J4126)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14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Invoice!B4127</f>
        <v>0</v>
      </c>
      <c r="C2055" s="88">
        <f>Invoice!E4127</f>
        <v>0</v>
      </c>
      <c r="D2055" s="89">
        <f>Invoice!H4127</f>
        <v>0</v>
      </c>
      <c r="E2055" s="81">
        <f t="shared" si="150"/>
        <v>0</v>
      </c>
      <c r="F2055" s="81"/>
      <c r="G2055" s="82">
        <f t="shared" si="151"/>
        <v>0</v>
      </c>
      <c r="H2055" s="83">
        <f t="shared" si="152"/>
        <v>0</v>
      </c>
      <c r="I2055" s="83" t="e">
        <f t="shared" si="153"/>
        <v>#DIV/0!</v>
      </c>
      <c r="J2055" s="103" t="e">
        <f t="shared" si="154"/>
        <v>#DIV/0!</v>
      </c>
    </row>
    <row r="2056" spans="1:10" ht="12.75" customHeight="1" x14ac:dyDescent="0.25">
      <c r="A2056" s="101"/>
      <c r="D2056" s="81"/>
      <c r="E2056" s="81">
        <f>(E2055*Invoice!I4127)+((E2055-(E2055*Invoice!I4127))*Invoice!J4127)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15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Invoice!B4128</f>
        <v>0</v>
      </c>
      <c r="C2061" s="88">
        <f>Invoice!E4128</f>
        <v>0</v>
      </c>
      <c r="D2061" s="89">
        <f>Invoice!H4128</f>
        <v>0</v>
      </c>
      <c r="E2061" s="81">
        <f t="shared" si="150"/>
        <v>0</v>
      </c>
      <c r="F2061" s="81"/>
      <c r="G2061" s="82">
        <f t="shared" si="151"/>
        <v>0</v>
      </c>
      <c r="H2061" s="83">
        <f t="shared" si="152"/>
        <v>0</v>
      </c>
      <c r="I2061" s="83" t="e">
        <f t="shared" si="153"/>
        <v>#DIV/0!</v>
      </c>
      <c r="J2061" s="103" t="e">
        <f t="shared" si="154"/>
        <v>#DIV/0!</v>
      </c>
    </row>
    <row r="2062" spans="1:10" ht="12.75" customHeight="1" x14ac:dyDescent="0.25">
      <c r="A2062" s="101"/>
      <c r="D2062" s="81"/>
      <c r="E2062" s="81">
        <f>(E2061*Invoice!I4128)+((E2061-(E2061*Invoice!I4128))*Invoice!J4128)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16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Invoice!B4129</f>
        <v>0</v>
      </c>
      <c r="C2067" s="88">
        <f>Invoice!E4129</f>
        <v>0</v>
      </c>
      <c r="D2067" s="89">
        <f>Invoice!H4129</f>
        <v>0</v>
      </c>
      <c r="E2067" s="81">
        <f t="shared" si="150"/>
        <v>0</v>
      </c>
      <c r="F2067" s="81"/>
      <c r="G2067" s="82">
        <f t="shared" si="151"/>
        <v>0</v>
      </c>
      <c r="H2067" s="83">
        <f t="shared" si="152"/>
        <v>0</v>
      </c>
      <c r="I2067" s="83" t="e">
        <f t="shared" si="153"/>
        <v>#DIV/0!</v>
      </c>
      <c r="J2067" s="103" t="e">
        <f t="shared" si="154"/>
        <v>#DIV/0!</v>
      </c>
    </row>
    <row r="2068" spans="1:10" ht="12.75" customHeight="1" x14ac:dyDescent="0.25">
      <c r="A2068" s="101"/>
      <c r="D2068" s="81"/>
      <c r="E2068" s="81">
        <f>(E2067*Invoice!I4129)+((E2067-(E2067*Invoice!I4129))*Invoice!J4129)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C2071" s="88"/>
      <c r="D2071" s="89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6"/>
      <c r="B2072" s="107"/>
      <c r="C2072" s="107"/>
      <c r="D2072" s="107"/>
      <c r="E2072" s="107"/>
      <c r="F2072" s="107"/>
      <c r="G2072" s="108">
        <f>G1979+G1985+G1991+G1997+G2003+G2009+G2015+G2021+G2027+G2033+G2039+G2045+G2051+G2057+G2063+G2069</f>
        <v>0</v>
      </c>
      <c r="H2072" s="108">
        <f>H1979+H1985+H1991+H1997+H2003+H2009+H2015+H2021+H2027+H2033+H2039+H2045+H2051+H2057+H2063+H2069</f>
        <v>0</v>
      </c>
      <c r="I2072" s="107"/>
      <c r="J2072" s="109">
        <f>H1980+H1986+H1992+H1998+H2004+H2010+H2016+H2022+H2028+H2034+H2040+H2046+H2052+H2058+H2064+H2070</f>
        <v>0</v>
      </c>
    </row>
    <row r="2074" spans="1:10" ht="12.75" customHeight="1" x14ac:dyDescent="0.25">
      <c r="A2074" s="94" t="s">
        <v>1</v>
      </c>
      <c r="B2074" s="95">
        <f>Invoice!E4220</f>
        <v>23070038</v>
      </c>
      <c r="C2074" s="96"/>
      <c r="D2074" s="97"/>
      <c r="E2074" s="97"/>
      <c r="F2074" s="97"/>
      <c r="G2074" s="98"/>
      <c r="H2074" s="99"/>
      <c r="I2074" s="99"/>
      <c r="J2074" s="100"/>
    </row>
    <row r="2075" spans="1:10" ht="12.75" customHeight="1" x14ac:dyDescent="0.25">
      <c r="A2075" s="101">
        <v>1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Invoice!B4228</f>
        <v>0</v>
      </c>
      <c r="C2076" s="88">
        <f>Invoice!E4228</f>
        <v>0</v>
      </c>
      <c r="D2076" s="89">
        <f>Invoice!H4228</f>
        <v>0</v>
      </c>
      <c r="E2076" s="81">
        <f>D2076*B2076</f>
        <v>0</v>
      </c>
      <c r="F2076" s="81"/>
      <c r="G2076" s="82">
        <f>E2076/1.11</f>
        <v>0</v>
      </c>
      <c r="H2076" s="83">
        <f>G2076*11%</f>
        <v>0</v>
      </c>
      <c r="I2076" s="83" t="e">
        <f>G2076/B2076</f>
        <v>#DIV/0!</v>
      </c>
      <c r="J2076" s="103" t="e">
        <f>H2076/B2076</f>
        <v>#DIV/0!</v>
      </c>
    </row>
    <row r="2077" spans="1:10" ht="12.75" customHeight="1" x14ac:dyDescent="0.25">
      <c r="A2077" s="101"/>
      <c r="D2077" s="81"/>
      <c r="E2077" s="81">
        <f>(E2076*Invoice!I4228)+((E2076-(E2076*Invoice!I4228))*Invoice!J4228)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B2080" s="79"/>
      <c r="D2080" s="81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1">
        <v>2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Invoice!B4229</f>
        <v>0</v>
      </c>
      <c r="C2082" s="88">
        <f>Invoice!E4229</f>
        <v>0</v>
      </c>
      <c r="D2082" s="89">
        <f>Invoice!H4229</f>
        <v>0</v>
      </c>
      <c r="E2082" s="81">
        <f t="shared" ref="E2082:E2166" si="155">D2082*B2082</f>
        <v>0</v>
      </c>
      <c r="F2082" s="81"/>
      <c r="G2082" s="82">
        <f t="shared" ref="G2082:G2166" si="156">E2082/1.11</f>
        <v>0</v>
      </c>
      <c r="H2082" s="83">
        <f t="shared" ref="H2082:H2166" si="157">G2082*11%</f>
        <v>0</v>
      </c>
      <c r="I2082" s="83" t="e">
        <f t="shared" ref="I2082:I2166" si="158">G2082/B2082</f>
        <v>#DIV/0!</v>
      </c>
      <c r="J2082" s="103" t="e">
        <f t="shared" ref="J2082:J2166" si="159">H2082/B2082</f>
        <v>#DIV/0!</v>
      </c>
    </row>
    <row r="2083" spans="1:10" ht="12.75" customHeight="1" x14ac:dyDescent="0.25">
      <c r="A2083" s="101"/>
      <c r="D2083" s="81"/>
      <c r="E2083" s="81">
        <f>(E2082*Invoice!I4229)+((E2082-(E2082*Invoice!I4229))*Invoice!J4229)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3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Invoice!B4230</f>
        <v>0</v>
      </c>
      <c r="C2088" s="88">
        <f>Invoice!E4230</f>
        <v>0</v>
      </c>
      <c r="D2088" s="89">
        <f>Invoice!H4230</f>
        <v>0</v>
      </c>
      <c r="E2088" s="81">
        <f t="shared" si="155"/>
        <v>0</v>
      </c>
      <c r="F2088" s="81"/>
      <c r="G2088" s="82">
        <f t="shared" si="156"/>
        <v>0</v>
      </c>
      <c r="H2088" s="83">
        <f t="shared" si="157"/>
        <v>0</v>
      </c>
      <c r="I2088" s="83" t="e">
        <f t="shared" si="158"/>
        <v>#DIV/0!</v>
      </c>
      <c r="J2088" s="103" t="e">
        <f t="shared" si="159"/>
        <v>#DIV/0!</v>
      </c>
    </row>
    <row r="2089" spans="1:10" ht="12.75" customHeight="1" x14ac:dyDescent="0.25">
      <c r="A2089" s="101"/>
      <c r="D2089" s="81"/>
      <c r="E2089" s="81">
        <f>(E2088*Invoice!I4230)+((E2088-(E2088*Invoice!I4230))*Invoice!J4230)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4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Invoice!B4231</f>
        <v>0</v>
      </c>
      <c r="C2094" s="88">
        <f>Invoice!E4231</f>
        <v>0</v>
      </c>
      <c r="D2094" s="89">
        <f>Invoice!H4231</f>
        <v>0</v>
      </c>
      <c r="E2094" s="81">
        <f t="shared" si="155"/>
        <v>0</v>
      </c>
      <c r="F2094" s="81"/>
      <c r="G2094" s="82">
        <f t="shared" si="156"/>
        <v>0</v>
      </c>
      <c r="H2094" s="83">
        <f t="shared" si="157"/>
        <v>0</v>
      </c>
      <c r="I2094" s="83" t="e">
        <f t="shared" si="158"/>
        <v>#DIV/0!</v>
      </c>
      <c r="J2094" s="103" t="e">
        <f t="shared" si="159"/>
        <v>#DIV/0!</v>
      </c>
    </row>
    <row r="2095" spans="1:10" ht="12.75" customHeight="1" x14ac:dyDescent="0.25">
      <c r="A2095" s="101"/>
      <c r="D2095" s="81"/>
      <c r="E2095" s="81">
        <f>(E2094*Invoice!I4231)+((E2094-(E2094*Invoice!I4231))*Invoice!J4231)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5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Invoice!B4232</f>
        <v>0</v>
      </c>
      <c r="C2100" s="88">
        <f>Invoice!E4232</f>
        <v>0</v>
      </c>
      <c r="D2100" s="89">
        <f>Invoice!H4232</f>
        <v>0</v>
      </c>
      <c r="E2100" s="81">
        <f t="shared" si="155"/>
        <v>0</v>
      </c>
      <c r="F2100" s="81"/>
      <c r="G2100" s="82">
        <f t="shared" si="156"/>
        <v>0</v>
      </c>
      <c r="H2100" s="83">
        <f t="shared" si="157"/>
        <v>0</v>
      </c>
      <c r="I2100" s="83" t="e">
        <f t="shared" si="158"/>
        <v>#DIV/0!</v>
      </c>
      <c r="J2100" s="103" t="e">
        <f t="shared" si="159"/>
        <v>#DIV/0!</v>
      </c>
    </row>
    <row r="2101" spans="1:10" ht="12.75" customHeight="1" x14ac:dyDescent="0.25">
      <c r="A2101" s="101"/>
      <c r="D2101" s="81"/>
      <c r="E2101" s="81">
        <f>(E2100*Invoice!I4232)+((E2100-(E2100*Invoice!I4232))*Invoice!J4232)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6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Invoice!B4233</f>
        <v>0</v>
      </c>
      <c r="C2106" s="88">
        <f>Invoice!E4233</f>
        <v>0</v>
      </c>
      <c r="D2106" s="89">
        <f>Invoice!H4233</f>
        <v>0</v>
      </c>
      <c r="E2106" s="81">
        <f t="shared" si="155"/>
        <v>0</v>
      </c>
      <c r="F2106" s="81"/>
      <c r="G2106" s="82">
        <f t="shared" si="156"/>
        <v>0</v>
      </c>
      <c r="H2106" s="83">
        <f t="shared" si="157"/>
        <v>0</v>
      </c>
      <c r="I2106" s="83" t="e">
        <f t="shared" si="158"/>
        <v>#DIV/0!</v>
      </c>
      <c r="J2106" s="103" t="e">
        <f t="shared" si="159"/>
        <v>#DIV/0!</v>
      </c>
    </row>
    <row r="2107" spans="1:10" ht="12.75" customHeight="1" x14ac:dyDescent="0.25">
      <c r="A2107" s="101"/>
      <c r="D2107" s="81"/>
      <c r="E2107" s="81">
        <f>(E2106*Invoice!I4233)+((E2106-(E2106*Invoice!I4233))*Invoice!J4233)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7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Invoice!B4234</f>
        <v>0</v>
      </c>
      <c r="C2112" s="88">
        <f>Invoice!E4234</f>
        <v>0</v>
      </c>
      <c r="D2112" s="89">
        <f>Invoice!H4234</f>
        <v>0</v>
      </c>
      <c r="E2112" s="81">
        <f t="shared" si="155"/>
        <v>0</v>
      </c>
      <c r="F2112" s="81"/>
      <c r="G2112" s="82">
        <f t="shared" si="156"/>
        <v>0</v>
      </c>
      <c r="H2112" s="83">
        <f t="shared" si="157"/>
        <v>0</v>
      </c>
      <c r="I2112" s="83" t="e">
        <f t="shared" si="158"/>
        <v>#DIV/0!</v>
      </c>
      <c r="J2112" s="103" t="e">
        <f t="shared" si="159"/>
        <v>#DIV/0!</v>
      </c>
    </row>
    <row r="2113" spans="1:10" ht="12.75" customHeight="1" x14ac:dyDescent="0.25">
      <c r="A2113" s="101"/>
      <c r="D2113" s="81"/>
      <c r="E2113" s="81">
        <f>(E2112*Invoice!I4234)+((E2112-(E2112*Invoice!I4234))*Invoice!J4234)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8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Invoice!B4235</f>
        <v>0</v>
      </c>
      <c r="C2118" s="88">
        <f>Invoice!E4235</f>
        <v>0</v>
      </c>
      <c r="D2118" s="89">
        <f>Invoice!H4235</f>
        <v>0</v>
      </c>
      <c r="E2118" s="81">
        <f t="shared" si="155"/>
        <v>0</v>
      </c>
      <c r="F2118" s="81"/>
      <c r="G2118" s="82">
        <f t="shared" si="156"/>
        <v>0</v>
      </c>
      <c r="H2118" s="83">
        <f t="shared" si="157"/>
        <v>0</v>
      </c>
      <c r="I2118" s="83" t="e">
        <f t="shared" si="158"/>
        <v>#DIV/0!</v>
      </c>
      <c r="J2118" s="103" t="e">
        <f t="shared" si="159"/>
        <v>#DIV/0!</v>
      </c>
    </row>
    <row r="2119" spans="1:10" ht="12.75" customHeight="1" x14ac:dyDescent="0.25">
      <c r="A2119" s="101"/>
      <c r="D2119" s="81"/>
      <c r="E2119" s="81">
        <f>(E2118*Invoice!I4235)+((E2118-(E2118*Invoice!I4235))*Invoice!J4235)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9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Invoice!B4236</f>
        <v>0</v>
      </c>
      <c r="C2124" s="88">
        <f>Invoice!E4236</f>
        <v>0</v>
      </c>
      <c r="D2124" s="89">
        <f>Invoice!H4236</f>
        <v>0</v>
      </c>
      <c r="E2124" s="81">
        <f t="shared" si="155"/>
        <v>0</v>
      </c>
      <c r="F2124" s="81"/>
      <c r="G2124" s="82">
        <f t="shared" si="156"/>
        <v>0</v>
      </c>
      <c r="H2124" s="83">
        <f t="shared" si="157"/>
        <v>0</v>
      </c>
      <c r="I2124" s="83" t="e">
        <f t="shared" si="158"/>
        <v>#DIV/0!</v>
      </c>
      <c r="J2124" s="103" t="e">
        <f t="shared" si="159"/>
        <v>#DIV/0!</v>
      </c>
    </row>
    <row r="2125" spans="1:10" ht="12.75" customHeight="1" x14ac:dyDescent="0.25">
      <c r="A2125" s="101"/>
      <c r="D2125" s="81"/>
      <c r="E2125" s="81">
        <f>(E2124*Invoice!I4236)+((E2124-(E2124*Invoice!I4236))*Invoice!J4236)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10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Invoice!B4237</f>
        <v>0</v>
      </c>
      <c r="C2130" s="88">
        <f>Invoice!E4237</f>
        <v>0</v>
      </c>
      <c r="D2130" s="89">
        <f>Invoice!H4237</f>
        <v>0</v>
      </c>
      <c r="E2130" s="81">
        <f t="shared" si="155"/>
        <v>0</v>
      </c>
      <c r="F2130" s="81"/>
      <c r="G2130" s="82">
        <f t="shared" si="156"/>
        <v>0</v>
      </c>
      <c r="H2130" s="83">
        <f t="shared" si="157"/>
        <v>0</v>
      </c>
      <c r="I2130" s="83" t="e">
        <f t="shared" si="158"/>
        <v>#DIV/0!</v>
      </c>
      <c r="J2130" s="103" t="e">
        <f t="shared" si="159"/>
        <v>#DIV/0!</v>
      </c>
    </row>
    <row r="2131" spans="1:10" ht="12.75" customHeight="1" x14ac:dyDescent="0.25">
      <c r="A2131" s="101"/>
      <c r="D2131" s="81"/>
      <c r="E2131" s="81">
        <f>(E2130*Invoice!I4237)+((E2130-(E2130*Invoice!I4237))*Invoice!J4237)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11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Invoice!B4238</f>
        <v>0</v>
      </c>
      <c r="C2136" s="88">
        <f>Invoice!E4238</f>
        <v>0</v>
      </c>
      <c r="D2136" s="89">
        <f>Invoice!H4238</f>
        <v>0</v>
      </c>
      <c r="E2136" s="81">
        <f t="shared" si="155"/>
        <v>0</v>
      </c>
      <c r="F2136" s="81"/>
      <c r="G2136" s="82">
        <f t="shared" si="156"/>
        <v>0</v>
      </c>
      <c r="H2136" s="83">
        <f t="shared" si="157"/>
        <v>0</v>
      </c>
      <c r="I2136" s="83" t="e">
        <f t="shared" si="158"/>
        <v>#DIV/0!</v>
      </c>
      <c r="J2136" s="103" t="e">
        <f t="shared" si="159"/>
        <v>#DIV/0!</v>
      </c>
    </row>
    <row r="2137" spans="1:10" ht="12.75" customHeight="1" x14ac:dyDescent="0.25">
      <c r="A2137" s="101"/>
      <c r="D2137" s="81"/>
      <c r="E2137" s="81">
        <f>(E2136*Invoice!I4238)+((E2136-(E2136*Invoice!I4238))*Invoice!J4238)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12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Invoice!B4239</f>
        <v>0</v>
      </c>
      <c r="C2142" s="88">
        <f>Invoice!E4239</f>
        <v>0</v>
      </c>
      <c r="D2142" s="89">
        <f>Invoice!H4239</f>
        <v>0</v>
      </c>
      <c r="E2142" s="81">
        <f t="shared" si="155"/>
        <v>0</v>
      </c>
      <c r="F2142" s="81"/>
      <c r="G2142" s="82">
        <f t="shared" si="156"/>
        <v>0</v>
      </c>
      <c r="H2142" s="83">
        <f t="shared" si="157"/>
        <v>0</v>
      </c>
      <c r="I2142" s="83" t="e">
        <f t="shared" si="158"/>
        <v>#DIV/0!</v>
      </c>
      <c r="J2142" s="103" t="e">
        <f t="shared" si="159"/>
        <v>#DIV/0!</v>
      </c>
    </row>
    <row r="2143" spans="1:10" ht="12.75" customHeight="1" x14ac:dyDescent="0.25">
      <c r="A2143" s="101"/>
      <c r="D2143" s="81"/>
      <c r="E2143" s="81">
        <f>(E2142*Invoice!I4239)+((E2142-(E2142*Invoice!I4239))*Invoice!J4239)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13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Invoice!B4240</f>
        <v>0</v>
      </c>
      <c r="C2148" s="88">
        <f>Invoice!E4240</f>
        <v>0</v>
      </c>
      <c r="D2148" s="89">
        <f>Invoice!H4240</f>
        <v>0</v>
      </c>
      <c r="E2148" s="81">
        <f t="shared" si="155"/>
        <v>0</v>
      </c>
      <c r="F2148" s="81"/>
      <c r="G2148" s="82">
        <f t="shared" si="156"/>
        <v>0</v>
      </c>
      <c r="H2148" s="83">
        <f t="shared" si="157"/>
        <v>0</v>
      </c>
      <c r="I2148" s="83" t="e">
        <f t="shared" si="158"/>
        <v>#DIV/0!</v>
      </c>
      <c r="J2148" s="103" t="e">
        <f t="shared" si="159"/>
        <v>#DIV/0!</v>
      </c>
    </row>
    <row r="2149" spans="1:10" ht="12.75" customHeight="1" x14ac:dyDescent="0.25">
      <c r="A2149" s="101"/>
      <c r="D2149" s="81"/>
      <c r="E2149" s="81">
        <f>(E2148*Invoice!I4240)+((E2148-(E2148*Invoice!I4240))*Invoice!J4240)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14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Invoice!B4241</f>
        <v>0</v>
      </c>
      <c r="C2154" s="88">
        <f>Invoice!E4241</f>
        <v>0</v>
      </c>
      <c r="D2154" s="89">
        <f>Invoice!H4241</f>
        <v>0</v>
      </c>
      <c r="E2154" s="81">
        <f t="shared" si="155"/>
        <v>0</v>
      </c>
      <c r="F2154" s="81"/>
      <c r="G2154" s="82">
        <f t="shared" si="156"/>
        <v>0</v>
      </c>
      <c r="H2154" s="83">
        <f t="shared" si="157"/>
        <v>0</v>
      </c>
      <c r="I2154" s="83" t="e">
        <f t="shared" si="158"/>
        <v>#DIV/0!</v>
      </c>
      <c r="J2154" s="103" t="e">
        <f t="shared" si="159"/>
        <v>#DIV/0!</v>
      </c>
    </row>
    <row r="2155" spans="1:10" ht="12.75" customHeight="1" x14ac:dyDescent="0.25">
      <c r="A2155" s="101"/>
      <c r="D2155" s="81"/>
      <c r="E2155" s="81">
        <f>(E2154*Invoice!I4241)+((E2154-(E2154*Invoice!I4241))*Invoice!J4241)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15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Invoice!B4242</f>
        <v>0</v>
      </c>
      <c r="C2160" s="88">
        <f>Invoice!E4242</f>
        <v>0</v>
      </c>
      <c r="D2160" s="89">
        <f>Invoice!H4242</f>
        <v>0</v>
      </c>
      <c r="E2160" s="81">
        <f t="shared" si="155"/>
        <v>0</v>
      </c>
      <c r="F2160" s="81"/>
      <c r="G2160" s="82">
        <f t="shared" si="156"/>
        <v>0</v>
      </c>
      <c r="H2160" s="83">
        <f t="shared" si="157"/>
        <v>0</v>
      </c>
      <c r="I2160" s="83" t="e">
        <f t="shared" si="158"/>
        <v>#DIV/0!</v>
      </c>
      <c r="J2160" s="103" t="e">
        <f t="shared" si="159"/>
        <v>#DIV/0!</v>
      </c>
    </row>
    <row r="2161" spans="1:10" ht="12.75" customHeight="1" x14ac:dyDescent="0.25">
      <c r="A2161" s="101"/>
      <c r="D2161" s="81"/>
      <c r="E2161" s="81">
        <f>(E2160*Invoice!I4242)+((E2160-(E2160*Invoice!I4242))*Invoice!J4242)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16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Invoice!B4243</f>
        <v>0</v>
      </c>
      <c r="C2166" s="88">
        <f>Invoice!E4243</f>
        <v>0</v>
      </c>
      <c r="D2166" s="89">
        <f>Invoice!H4243</f>
        <v>0</v>
      </c>
      <c r="E2166" s="81">
        <f t="shared" si="155"/>
        <v>0</v>
      </c>
      <c r="F2166" s="81"/>
      <c r="G2166" s="82">
        <f t="shared" si="156"/>
        <v>0</v>
      </c>
      <c r="H2166" s="83">
        <f t="shared" si="157"/>
        <v>0</v>
      </c>
      <c r="I2166" s="83" t="e">
        <f t="shared" si="158"/>
        <v>#DIV/0!</v>
      </c>
      <c r="J2166" s="103" t="e">
        <f t="shared" si="159"/>
        <v>#DIV/0!</v>
      </c>
    </row>
    <row r="2167" spans="1:10" ht="12.75" customHeight="1" x14ac:dyDescent="0.25">
      <c r="A2167" s="101"/>
      <c r="D2167" s="81"/>
      <c r="E2167" s="81">
        <f>(E2166*Invoice!I4243)+((E2166-(E2166*Invoice!I4243))*Invoice!J4243)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C2170" s="88"/>
      <c r="D2170" s="89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6"/>
      <c r="B2171" s="107"/>
      <c r="C2171" s="107"/>
      <c r="D2171" s="107"/>
      <c r="E2171" s="107"/>
      <c r="F2171" s="107"/>
      <c r="G2171" s="108">
        <f>G2078+G2084+G2090+G2096+G2102+G2108+G2114+G2120+G2126+G2132+G2138+G2144+G2150+G2156+G2162+G2168</f>
        <v>0</v>
      </c>
      <c r="H2171" s="108">
        <f>H2078+H2084+H2090+H2096+H2102+H2108+H2114+H2120+H2126+H2132+H2138+H2144+H2150+H2156+H2162+H2168</f>
        <v>0</v>
      </c>
      <c r="I2171" s="107"/>
      <c r="J2171" s="109">
        <f>H2079+H2085+H2091+H2097+H2103+H2109+H2115+H2121+H2127+H2133+H2139+H2145+H2151+H2157+H2163+H2169</f>
        <v>0</v>
      </c>
    </row>
    <row r="2173" spans="1:10" ht="12.75" customHeight="1" x14ac:dyDescent="0.25">
      <c r="A2173" s="94" t="s">
        <v>1</v>
      </c>
      <c r="B2173" s="95">
        <f>Invoice!E4334</f>
        <v>23070039</v>
      </c>
      <c r="C2173" s="96"/>
      <c r="D2173" s="97"/>
      <c r="E2173" s="97"/>
      <c r="F2173" s="97"/>
      <c r="G2173" s="98"/>
      <c r="H2173" s="99"/>
      <c r="I2173" s="99"/>
      <c r="J2173" s="100"/>
    </row>
    <row r="2174" spans="1:10" ht="12.75" customHeight="1" x14ac:dyDescent="0.25">
      <c r="A2174" s="101">
        <v>1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Invoice!B4342</f>
        <v>0</v>
      </c>
      <c r="C2175" s="88">
        <f>Invoice!E4342</f>
        <v>0</v>
      </c>
      <c r="D2175" s="89">
        <f>Invoice!H4342</f>
        <v>0</v>
      </c>
      <c r="E2175" s="81">
        <f>D2175*B2175</f>
        <v>0</v>
      </c>
      <c r="F2175" s="81"/>
      <c r="G2175" s="82">
        <f>E2175/1.11</f>
        <v>0</v>
      </c>
      <c r="H2175" s="83">
        <f>G2175*11%</f>
        <v>0</v>
      </c>
      <c r="I2175" s="83" t="e">
        <f>G2175/B2175</f>
        <v>#DIV/0!</v>
      </c>
      <c r="J2175" s="103" t="e">
        <f>H2175/B2175</f>
        <v>#DIV/0!</v>
      </c>
    </row>
    <row r="2176" spans="1:10" ht="12.75" customHeight="1" x14ac:dyDescent="0.25">
      <c r="A2176" s="101"/>
      <c r="D2176" s="81"/>
      <c r="E2176" s="81">
        <f>(E2175*Invoice!I4342)+((E2175-(E2175*Invoice!I4342))*Invoice!J4342)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B2179" s="79"/>
      <c r="D2179" s="81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1">
        <v>2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Invoice!B4343</f>
        <v>0</v>
      </c>
      <c r="C2181" s="88">
        <f>Invoice!E4343</f>
        <v>0</v>
      </c>
      <c r="D2181" s="89">
        <f>Invoice!H4343</f>
        <v>0</v>
      </c>
      <c r="E2181" s="81">
        <f t="shared" ref="E2181:E2265" si="160">D2181*B2181</f>
        <v>0</v>
      </c>
      <c r="F2181" s="81"/>
      <c r="G2181" s="82">
        <f t="shared" ref="G2181:G2265" si="161">E2181/1.11</f>
        <v>0</v>
      </c>
      <c r="H2181" s="83">
        <f t="shared" ref="H2181:H2265" si="162">G2181*11%</f>
        <v>0</v>
      </c>
      <c r="I2181" s="83" t="e">
        <f t="shared" ref="I2181:I2265" si="163">G2181/B2181</f>
        <v>#DIV/0!</v>
      </c>
      <c r="J2181" s="103" t="e">
        <f t="shared" ref="J2181:J2265" si="164">H2181/B2181</f>
        <v>#DIV/0!</v>
      </c>
    </row>
    <row r="2182" spans="1:10" ht="12.75" customHeight="1" x14ac:dyDescent="0.25">
      <c r="A2182" s="101"/>
      <c r="D2182" s="81"/>
      <c r="E2182" s="81">
        <f>(E2181*Invoice!I4343)+((E2181-(E2181*Invoice!I4343))*Invoice!J4343)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3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Invoice!B4344</f>
        <v>0</v>
      </c>
      <c r="C2187" s="88">
        <f>Invoice!E4344</f>
        <v>0</v>
      </c>
      <c r="D2187" s="89">
        <f>Invoice!H4344</f>
        <v>0</v>
      </c>
      <c r="E2187" s="81">
        <f t="shared" si="160"/>
        <v>0</v>
      </c>
      <c r="F2187" s="81"/>
      <c r="G2187" s="82">
        <f t="shared" si="161"/>
        <v>0</v>
      </c>
      <c r="H2187" s="83">
        <f t="shared" si="162"/>
        <v>0</v>
      </c>
      <c r="I2187" s="83" t="e">
        <f t="shared" si="163"/>
        <v>#DIV/0!</v>
      </c>
      <c r="J2187" s="103" t="e">
        <f t="shared" si="164"/>
        <v>#DIV/0!</v>
      </c>
    </row>
    <row r="2188" spans="1:10" ht="12.75" customHeight="1" x14ac:dyDescent="0.25">
      <c r="A2188" s="101"/>
      <c r="D2188" s="81"/>
      <c r="E2188" s="81">
        <f>(E2187*Invoice!I4344)+((E2187-(E2187*Invoice!I4344))*Invoice!J4344)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4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Invoice!B4345</f>
        <v>0</v>
      </c>
      <c r="C2193" s="88">
        <f>Invoice!E4345</f>
        <v>0</v>
      </c>
      <c r="D2193" s="89">
        <f>Invoice!H4345</f>
        <v>0</v>
      </c>
      <c r="E2193" s="81">
        <f t="shared" si="160"/>
        <v>0</v>
      </c>
      <c r="F2193" s="81"/>
      <c r="G2193" s="82">
        <f t="shared" si="161"/>
        <v>0</v>
      </c>
      <c r="H2193" s="83">
        <f t="shared" si="162"/>
        <v>0</v>
      </c>
      <c r="I2193" s="83" t="e">
        <f t="shared" si="163"/>
        <v>#DIV/0!</v>
      </c>
      <c r="J2193" s="103" t="e">
        <f t="shared" si="164"/>
        <v>#DIV/0!</v>
      </c>
    </row>
    <row r="2194" spans="1:10" ht="12.75" customHeight="1" x14ac:dyDescent="0.25">
      <c r="A2194" s="101"/>
      <c r="D2194" s="81"/>
      <c r="E2194" s="81">
        <f>(E2193*Invoice!I4345)+((E2193-(E2193*Invoice!I4345))*Invoice!J4345)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5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Invoice!B4346</f>
        <v>0</v>
      </c>
      <c r="C2199" s="88">
        <f>Invoice!E4346</f>
        <v>0</v>
      </c>
      <c r="D2199" s="89">
        <f>Invoice!H4346</f>
        <v>0</v>
      </c>
      <c r="E2199" s="81">
        <f t="shared" si="160"/>
        <v>0</v>
      </c>
      <c r="F2199" s="81"/>
      <c r="G2199" s="82">
        <f t="shared" si="161"/>
        <v>0</v>
      </c>
      <c r="H2199" s="83">
        <f t="shared" si="162"/>
        <v>0</v>
      </c>
      <c r="I2199" s="83" t="e">
        <f t="shared" si="163"/>
        <v>#DIV/0!</v>
      </c>
      <c r="J2199" s="103" t="e">
        <f t="shared" si="164"/>
        <v>#DIV/0!</v>
      </c>
    </row>
    <row r="2200" spans="1:10" ht="12.75" customHeight="1" x14ac:dyDescent="0.25">
      <c r="A2200" s="101"/>
      <c r="D2200" s="81"/>
      <c r="E2200" s="81">
        <f>(E2199*Invoice!I4346)+((E2199-(E2199*Invoice!I4346))*Invoice!J4346)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6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Invoice!B4347</f>
        <v>0</v>
      </c>
      <c r="C2205" s="88">
        <f>Invoice!E4347</f>
        <v>0</v>
      </c>
      <c r="D2205" s="89">
        <f>Invoice!H4347</f>
        <v>0</v>
      </c>
      <c r="E2205" s="81">
        <f t="shared" si="160"/>
        <v>0</v>
      </c>
      <c r="F2205" s="81"/>
      <c r="G2205" s="82">
        <f t="shared" si="161"/>
        <v>0</v>
      </c>
      <c r="H2205" s="83">
        <f t="shared" si="162"/>
        <v>0</v>
      </c>
      <c r="I2205" s="83" t="e">
        <f t="shared" si="163"/>
        <v>#DIV/0!</v>
      </c>
      <c r="J2205" s="103" t="e">
        <f t="shared" si="164"/>
        <v>#DIV/0!</v>
      </c>
    </row>
    <row r="2206" spans="1:10" ht="12.75" customHeight="1" x14ac:dyDescent="0.25">
      <c r="A2206" s="101"/>
      <c r="D2206" s="81"/>
      <c r="E2206" s="81">
        <f>(E2205*Invoice!I4347)+((E2205-(E2205*Invoice!I4347))*Invoice!J4347)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7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Invoice!B4348</f>
        <v>0</v>
      </c>
      <c r="C2211" s="88">
        <f>Invoice!E4348</f>
        <v>0</v>
      </c>
      <c r="D2211" s="89">
        <f>Invoice!H4348</f>
        <v>0</v>
      </c>
      <c r="E2211" s="81">
        <f t="shared" si="160"/>
        <v>0</v>
      </c>
      <c r="F2211" s="81"/>
      <c r="G2211" s="82">
        <f t="shared" si="161"/>
        <v>0</v>
      </c>
      <c r="H2211" s="83">
        <f t="shared" si="162"/>
        <v>0</v>
      </c>
      <c r="I2211" s="83" t="e">
        <f t="shared" si="163"/>
        <v>#DIV/0!</v>
      </c>
      <c r="J2211" s="103" t="e">
        <f t="shared" si="164"/>
        <v>#DIV/0!</v>
      </c>
    </row>
    <row r="2212" spans="1:10" ht="12.75" customHeight="1" x14ac:dyDescent="0.25">
      <c r="A2212" s="101"/>
      <c r="D2212" s="81"/>
      <c r="E2212" s="81">
        <f>(E2211*Invoice!I4348)+((E2211-(E2211*Invoice!I4348))*Invoice!J4348)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8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Invoice!B4349</f>
        <v>0</v>
      </c>
      <c r="C2217" s="88">
        <f>Invoice!E4349</f>
        <v>0</v>
      </c>
      <c r="D2217" s="89">
        <f>Invoice!H4349</f>
        <v>0</v>
      </c>
      <c r="E2217" s="81">
        <f t="shared" si="160"/>
        <v>0</v>
      </c>
      <c r="F2217" s="81"/>
      <c r="G2217" s="82">
        <f t="shared" si="161"/>
        <v>0</v>
      </c>
      <c r="H2217" s="83">
        <f t="shared" si="162"/>
        <v>0</v>
      </c>
      <c r="I2217" s="83" t="e">
        <f t="shared" si="163"/>
        <v>#DIV/0!</v>
      </c>
      <c r="J2217" s="103" t="e">
        <f t="shared" si="164"/>
        <v>#DIV/0!</v>
      </c>
    </row>
    <row r="2218" spans="1:10" ht="12.75" customHeight="1" x14ac:dyDescent="0.25">
      <c r="A2218" s="101"/>
      <c r="D2218" s="81"/>
      <c r="E2218" s="81">
        <f>(E2217*Invoice!I4349)+((E2217-(E2217*Invoice!I4349))*Invoice!J4349)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9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Invoice!B4350</f>
        <v>0</v>
      </c>
      <c r="C2223" s="88">
        <f>Invoice!E4350</f>
        <v>0</v>
      </c>
      <c r="D2223" s="89">
        <f>Invoice!H4350</f>
        <v>0</v>
      </c>
      <c r="E2223" s="81">
        <f t="shared" si="160"/>
        <v>0</v>
      </c>
      <c r="F2223" s="81"/>
      <c r="G2223" s="82">
        <f t="shared" si="161"/>
        <v>0</v>
      </c>
      <c r="H2223" s="83">
        <f t="shared" si="162"/>
        <v>0</v>
      </c>
      <c r="I2223" s="83" t="e">
        <f t="shared" si="163"/>
        <v>#DIV/0!</v>
      </c>
      <c r="J2223" s="103" t="e">
        <f t="shared" si="164"/>
        <v>#DIV/0!</v>
      </c>
    </row>
    <row r="2224" spans="1:10" ht="12.75" customHeight="1" x14ac:dyDescent="0.25">
      <c r="A2224" s="101"/>
      <c r="D2224" s="81"/>
      <c r="E2224" s="81">
        <f>(E2223*Invoice!I4350)+((E2223-(E2223*Invoice!I4350))*Invoice!J4350)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10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Invoice!B4351</f>
        <v>0</v>
      </c>
      <c r="C2229" s="88">
        <f>Invoice!E4351</f>
        <v>0</v>
      </c>
      <c r="D2229" s="89">
        <f>Invoice!H4351</f>
        <v>0</v>
      </c>
      <c r="E2229" s="81">
        <f t="shared" si="160"/>
        <v>0</v>
      </c>
      <c r="F2229" s="81"/>
      <c r="G2229" s="82">
        <f t="shared" si="161"/>
        <v>0</v>
      </c>
      <c r="H2229" s="83">
        <f t="shared" si="162"/>
        <v>0</v>
      </c>
      <c r="I2229" s="83" t="e">
        <f t="shared" si="163"/>
        <v>#DIV/0!</v>
      </c>
      <c r="J2229" s="103" t="e">
        <f t="shared" si="164"/>
        <v>#DIV/0!</v>
      </c>
    </row>
    <row r="2230" spans="1:10" ht="12.75" customHeight="1" x14ac:dyDescent="0.25">
      <c r="A2230" s="101"/>
      <c r="D2230" s="81"/>
      <c r="E2230" s="81">
        <f>(E2229*Invoice!I4351)+((E2229-(E2229*Invoice!I4351))*Invoice!J4351)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11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Invoice!B4352</f>
        <v>0</v>
      </c>
      <c r="C2235" s="88">
        <f>Invoice!E4352</f>
        <v>0</v>
      </c>
      <c r="D2235" s="89">
        <f>Invoice!H4352</f>
        <v>0</v>
      </c>
      <c r="E2235" s="81">
        <f t="shared" si="160"/>
        <v>0</v>
      </c>
      <c r="F2235" s="81"/>
      <c r="G2235" s="82">
        <f t="shared" si="161"/>
        <v>0</v>
      </c>
      <c r="H2235" s="83">
        <f t="shared" si="162"/>
        <v>0</v>
      </c>
      <c r="I2235" s="83" t="e">
        <f t="shared" si="163"/>
        <v>#DIV/0!</v>
      </c>
      <c r="J2235" s="103" t="e">
        <f t="shared" si="164"/>
        <v>#DIV/0!</v>
      </c>
    </row>
    <row r="2236" spans="1:10" ht="12.75" customHeight="1" x14ac:dyDescent="0.25">
      <c r="A2236" s="101"/>
      <c r="D2236" s="81"/>
      <c r="E2236" s="81">
        <f>(E2235*Invoice!I4352)+((E2235-(E2235*Invoice!I4352))*Invoice!J4352)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12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Invoice!B4353</f>
        <v>0</v>
      </c>
      <c r="C2241" s="88">
        <f>Invoice!E4353</f>
        <v>0</v>
      </c>
      <c r="D2241" s="89">
        <f>Invoice!H4353</f>
        <v>0</v>
      </c>
      <c r="E2241" s="81">
        <f t="shared" si="160"/>
        <v>0</v>
      </c>
      <c r="F2241" s="81"/>
      <c r="G2241" s="82">
        <f t="shared" si="161"/>
        <v>0</v>
      </c>
      <c r="H2241" s="83">
        <f t="shared" si="162"/>
        <v>0</v>
      </c>
      <c r="I2241" s="83" t="e">
        <f t="shared" si="163"/>
        <v>#DIV/0!</v>
      </c>
      <c r="J2241" s="103" t="e">
        <f t="shared" si="164"/>
        <v>#DIV/0!</v>
      </c>
    </row>
    <row r="2242" spans="1:10" ht="12.75" customHeight="1" x14ac:dyDescent="0.25">
      <c r="A2242" s="101"/>
      <c r="D2242" s="81"/>
      <c r="E2242" s="81">
        <f>(E2241*Invoice!I4353)+((E2241-(E2241*Invoice!I4353))*Invoice!J4353)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13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Invoice!B4354</f>
        <v>0</v>
      </c>
      <c r="C2247" s="88">
        <f>Invoice!E4354</f>
        <v>0</v>
      </c>
      <c r="D2247" s="89">
        <f>Invoice!H4354</f>
        <v>0</v>
      </c>
      <c r="E2247" s="81">
        <f t="shared" si="160"/>
        <v>0</v>
      </c>
      <c r="F2247" s="81"/>
      <c r="G2247" s="82">
        <f t="shared" si="161"/>
        <v>0</v>
      </c>
      <c r="H2247" s="83">
        <f t="shared" si="162"/>
        <v>0</v>
      </c>
      <c r="I2247" s="83" t="e">
        <f t="shared" si="163"/>
        <v>#DIV/0!</v>
      </c>
      <c r="J2247" s="103" t="e">
        <f t="shared" si="164"/>
        <v>#DIV/0!</v>
      </c>
    </row>
    <row r="2248" spans="1:10" ht="12.75" customHeight="1" x14ac:dyDescent="0.25">
      <c r="A2248" s="101"/>
      <c r="D2248" s="81"/>
      <c r="E2248" s="81">
        <f>(E2247*Invoice!I4354)+((E2247-(E2247*Invoice!I4354))*Invoice!J4354)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14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Invoice!B4355</f>
        <v>0</v>
      </c>
      <c r="C2253" s="88">
        <f>Invoice!E4355</f>
        <v>0</v>
      </c>
      <c r="D2253" s="89">
        <f>Invoice!H4355</f>
        <v>0</v>
      </c>
      <c r="E2253" s="81">
        <f t="shared" si="160"/>
        <v>0</v>
      </c>
      <c r="F2253" s="81"/>
      <c r="G2253" s="82">
        <f t="shared" si="161"/>
        <v>0</v>
      </c>
      <c r="H2253" s="83">
        <f t="shared" si="162"/>
        <v>0</v>
      </c>
      <c r="I2253" s="83" t="e">
        <f t="shared" si="163"/>
        <v>#DIV/0!</v>
      </c>
      <c r="J2253" s="103" t="e">
        <f t="shared" si="164"/>
        <v>#DIV/0!</v>
      </c>
    </row>
    <row r="2254" spans="1:10" ht="12.75" customHeight="1" x14ac:dyDescent="0.25">
      <c r="A2254" s="101"/>
      <c r="D2254" s="81"/>
      <c r="E2254" s="81">
        <f>(E2253*Invoice!I4355)+((E2253-(E2253*Invoice!I4355))*Invoice!J4355)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15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Invoice!B4356</f>
        <v>0</v>
      </c>
      <c r="C2259" s="88">
        <f>Invoice!E4356</f>
        <v>0</v>
      </c>
      <c r="D2259" s="89">
        <f>Invoice!H4356</f>
        <v>0</v>
      </c>
      <c r="E2259" s="81">
        <f t="shared" si="160"/>
        <v>0</v>
      </c>
      <c r="F2259" s="81"/>
      <c r="G2259" s="82">
        <f t="shared" si="161"/>
        <v>0</v>
      </c>
      <c r="H2259" s="83">
        <f t="shared" si="162"/>
        <v>0</v>
      </c>
      <c r="I2259" s="83" t="e">
        <f t="shared" si="163"/>
        <v>#DIV/0!</v>
      </c>
      <c r="J2259" s="103" t="e">
        <f t="shared" si="164"/>
        <v>#DIV/0!</v>
      </c>
    </row>
    <row r="2260" spans="1:10" ht="12.75" customHeight="1" x14ac:dyDescent="0.25">
      <c r="A2260" s="101"/>
      <c r="D2260" s="81"/>
      <c r="E2260" s="81">
        <f>(E2259*Invoice!I4356)+((E2259-(E2259*Invoice!I4356))*Invoice!J4356)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16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Invoice!B4357</f>
        <v>0</v>
      </c>
      <c r="C2265" s="88">
        <f>Invoice!E4357</f>
        <v>0</v>
      </c>
      <c r="D2265" s="89">
        <f>Invoice!H4357</f>
        <v>0</v>
      </c>
      <c r="E2265" s="81">
        <f t="shared" si="160"/>
        <v>0</v>
      </c>
      <c r="F2265" s="81"/>
      <c r="G2265" s="82">
        <f t="shared" si="161"/>
        <v>0</v>
      </c>
      <c r="H2265" s="83">
        <f t="shared" si="162"/>
        <v>0</v>
      </c>
      <c r="I2265" s="83" t="e">
        <f t="shared" si="163"/>
        <v>#DIV/0!</v>
      </c>
      <c r="J2265" s="103" t="e">
        <f t="shared" si="164"/>
        <v>#DIV/0!</v>
      </c>
    </row>
    <row r="2266" spans="1:10" ht="12.75" customHeight="1" x14ac:dyDescent="0.25">
      <c r="A2266" s="101"/>
      <c r="D2266" s="81"/>
      <c r="E2266" s="81">
        <f>(E2265*Invoice!I4357)+((E2265-(E2265*Invoice!I4357))*Invoice!J4357)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C2269" s="88"/>
      <c r="D2269" s="89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6"/>
      <c r="B2270" s="107"/>
      <c r="C2270" s="107"/>
      <c r="D2270" s="107"/>
      <c r="E2270" s="107"/>
      <c r="F2270" s="107"/>
      <c r="G2270" s="108">
        <f>G2177+G2183+G2189+G2195+G2201+G2207+G2213+G2219+G2225+G2231+G2237+G2243+G2249+G2255+G2261+G2267</f>
        <v>0</v>
      </c>
      <c r="H2270" s="108">
        <f>H2177+H2183+H2189+H2195+H2201+H2207+H2213+H2219+H2225+H2231+H2237+H2243+H2249+H2255+H2261+H2267</f>
        <v>0</v>
      </c>
      <c r="I2270" s="107"/>
      <c r="J2270" s="109">
        <f>H2178+H2184+H2190+H2196+H2202+H2208+H2214+H2220+H2226+H2232+H2238+H2244+H2250+H2256+H2262+H2268</f>
        <v>0</v>
      </c>
    </row>
    <row r="2272" spans="1:10" ht="12.75" customHeight="1" x14ac:dyDescent="0.25">
      <c r="A2272" s="94" t="s">
        <v>1</v>
      </c>
      <c r="B2272" s="95">
        <f>Invoice!E4448</f>
        <v>23070040</v>
      </c>
      <c r="C2272" s="96"/>
      <c r="D2272" s="97"/>
      <c r="E2272" s="97"/>
      <c r="F2272" s="97"/>
      <c r="G2272" s="98"/>
      <c r="H2272" s="99"/>
      <c r="I2272" s="99"/>
      <c r="J2272" s="100"/>
    </row>
    <row r="2273" spans="1:10" ht="12.75" customHeight="1" x14ac:dyDescent="0.25">
      <c r="A2273" s="101">
        <v>1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Invoice!B4456</f>
        <v>0</v>
      </c>
      <c r="C2274" s="88">
        <f>Invoice!E4456</f>
        <v>0</v>
      </c>
      <c r="D2274" s="89">
        <f>Invoice!H4456</f>
        <v>0</v>
      </c>
      <c r="E2274" s="81">
        <f>D2274*B2274</f>
        <v>0</v>
      </c>
      <c r="F2274" s="81"/>
      <c r="G2274" s="82">
        <f>E2274/1.11</f>
        <v>0</v>
      </c>
      <c r="H2274" s="83">
        <f>G2274*11%</f>
        <v>0</v>
      </c>
      <c r="I2274" s="83" t="e">
        <f>G2274/B2274</f>
        <v>#DIV/0!</v>
      </c>
      <c r="J2274" s="103" t="e">
        <f>H2274/B2274</f>
        <v>#DIV/0!</v>
      </c>
    </row>
    <row r="2275" spans="1:10" ht="12.75" customHeight="1" x14ac:dyDescent="0.25">
      <c r="A2275" s="101"/>
      <c r="D2275" s="81"/>
      <c r="E2275" s="81">
        <f>(E2274*Invoice!I4456)+((E2274-(E2274*Invoice!I4456))*Invoice!J4456)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B2278" s="79"/>
      <c r="D2278" s="81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1">
        <v>2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Invoice!B4457</f>
        <v>0</v>
      </c>
      <c r="C2280" s="88">
        <f>Invoice!E4457</f>
        <v>0</v>
      </c>
      <c r="D2280" s="89">
        <f>Invoice!H4457</f>
        <v>0</v>
      </c>
      <c r="E2280" s="81">
        <f t="shared" ref="E2280:E2364" si="165">D2280*B2280</f>
        <v>0</v>
      </c>
      <c r="F2280" s="81"/>
      <c r="G2280" s="82">
        <f t="shared" ref="G2280:G2364" si="166">E2280/1.11</f>
        <v>0</v>
      </c>
      <c r="H2280" s="83">
        <f t="shared" ref="H2280:H2364" si="167">G2280*11%</f>
        <v>0</v>
      </c>
      <c r="I2280" s="83" t="e">
        <f t="shared" ref="I2280:I2364" si="168">G2280/B2280</f>
        <v>#DIV/0!</v>
      </c>
      <c r="J2280" s="103" t="e">
        <f t="shared" ref="J2280:J2364" si="169">H2280/B2280</f>
        <v>#DIV/0!</v>
      </c>
    </row>
    <row r="2281" spans="1:10" ht="12.75" customHeight="1" x14ac:dyDescent="0.25">
      <c r="A2281" s="101"/>
      <c r="D2281" s="81"/>
      <c r="E2281" s="81">
        <f>(E2280*Invoice!I4457)+((E2280-(E2280*Invoice!I4457))*Invoice!J4457)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3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Invoice!B4458</f>
        <v>0</v>
      </c>
      <c r="C2286" s="88">
        <f>Invoice!E4458</f>
        <v>0</v>
      </c>
      <c r="D2286" s="89">
        <f>Invoice!H4458</f>
        <v>0</v>
      </c>
      <c r="E2286" s="81">
        <f t="shared" si="165"/>
        <v>0</v>
      </c>
      <c r="F2286" s="81"/>
      <c r="G2286" s="82">
        <f t="shared" si="166"/>
        <v>0</v>
      </c>
      <c r="H2286" s="83">
        <f t="shared" si="167"/>
        <v>0</v>
      </c>
      <c r="I2286" s="83" t="e">
        <f t="shared" si="168"/>
        <v>#DIV/0!</v>
      </c>
      <c r="J2286" s="103" t="e">
        <f t="shared" si="169"/>
        <v>#DIV/0!</v>
      </c>
    </row>
    <row r="2287" spans="1:10" ht="12.75" customHeight="1" x14ac:dyDescent="0.25">
      <c r="A2287" s="101"/>
      <c r="D2287" s="81"/>
      <c r="E2287" s="81">
        <f>(E2286*Invoice!I4458)+((E2286-(E2286*Invoice!I4458))*Invoice!J4458)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4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Invoice!B4459</f>
        <v>0</v>
      </c>
      <c r="C2292" s="88">
        <f>Invoice!E4459</f>
        <v>0</v>
      </c>
      <c r="D2292" s="89">
        <f>Invoice!H4459</f>
        <v>0</v>
      </c>
      <c r="E2292" s="81">
        <f t="shared" si="165"/>
        <v>0</v>
      </c>
      <c r="F2292" s="81"/>
      <c r="G2292" s="82">
        <f t="shared" si="166"/>
        <v>0</v>
      </c>
      <c r="H2292" s="83">
        <f t="shared" si="167"/>
        <v>0</v>
      </c>
      <c r="I2292" s="83" t="e">
        <f t="shared" si="168"/>
        <v>#DIV/0!</v>
      </c>
      <c r="J2292" s="103" t="e">
        <f t="shared" si="169"/>
        <v>#DIV/0!</v>
      </c>
    </row>
    <row r="2293" spans="1:10" ht="12.75" customHeight="1" x14ac:dyDescent="0.25">
      <c r="A2293" s="101"/>
      <c r="D2293" s="81"/>
      <c r="E2293" s="81">
        <f>(E2292*Invoice!I4459)+((E2292-(E2292*Invoice!I4459))*Invoice!J4459)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5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Invoice!B4460</f>
        <v>0</v>
      </c>
      <c r="C2298" s="88">
        <f>Invoice!E4460</f>
        <v>0</v>
      </c>
      <c r="D2298" s="89">
        <f>Invoice!H4460</f>
        <v>0</v>
      </c>
      <c r="E2298" s="81">
        <f t="shared" si="165"/>
        <v>0</v>
      </c>
      <c r="F2298" s="81"/>
      <c r="G2298" s="82">
        <f t="shared" si="166"/>
        <v>0</v>
      </c>
      <c r="H2298" s="83">
        <f t="shared" si="167"/>
        <v>0</v>
      </c>
      <c r="I2298" s="83" t="e">
        <f t="shared" si="168"/>
        <v>#DIV/0!</v>
      </c>
      <c r="J2298" s="103" t="e">
        <f t="shared" si="169"/>
        <v>#DIV/0!</v>
      </c>
    </row>
    <row r="2299" spans="1:10" ht="12.75" customHeight="1" x14ac:dyDescent="0.25">
      <c r="A2299" s="101"/>
      <c r="D2299" s="81"/>
      <c r="E2299" s="81">
        <f>(E2298*Invoice!I4460)+((E2298-(E2298*Invoice!I4460))*Invoice!J4460)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6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Invoice!B4461</f>
        <v>0</v>
      </c>
      <c r="C2304" s="88">
        <f>Invoice!E4461</f>
        <v>0</v>
      </c>
      <c r="D2304" s="89">
        <f>Invoice!H4461</f>
        <v>0</v>
      </c>
      <c r="E2304" s="81">
        <f t="shared" si="165"/>
        <v>0</v>
      </c>
      <c r="F2304" s="81"/>
      <c r="G2304" s="82">
        <f t="shared" si="166"/>
        <v>0</v>
      </c>
      <c r="H2304" s="83">
        <f t="shared" si="167"/>
        <v>0</v>
      </c>
      <c r="I2304" s="83" t="e">
        <f t="shared" si="168"/>
        <v>#DIV/0!</v>
      </c>
      <c r="J2304" s="103" t="e">
        <f t="shared" si="169"/>
        <v>#DIV/0!</v>
      </c>
    </row>
    <row r="2305" spans="1:10" ht="12.75" customHeight="1" x14ac:dyDescent="0.25">
      <c r="A2305" s="101"/>
      <c r="D2305" s="81"/>
      <c r="E2305" s="81">
        <f>(E2304*Invoice!I4461)+((E2304-(E2304*Invoice!I4461))*Invoice!J4461)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7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Invoice!B4462</f>
        <v>0</v>
      </c>
      <c r="C2310" s="88">
        <f>Invoice!E4462</f>
        <v>0</v>
      </c>
      <c r="D2310" s="89">
        <f>Invoice!H4462</f>
        <v>0</v>
      </c>
      <c r="E2310" s="81">
        <f t="shared" si="165"/>
        <v>0</v>
      </c>
      <c r="F2310" s="81"/>
      <c r="G2310" s="82">
        <f t="shared" si="166"/>
        <v>0</v>
      </c>
      <c r="H2310" s="83">
        <f t="shared" si="167"/>
        <v>0</v>
      </c>
      <c r="I2310" s="83" t="e">
        <f t="shared" si="168"/>
        <v>#DIV/0!</v>
      </c>
      <c r="J2310" s="103" t="e">
        <f t="shared" si="169"/>
        <v>#DIV/0!</v>
      </c>
    </row>
    <row r="2311" spans="1:10" ht="12.75" customHeight="1" x14ac:dyDescent="0.25">
      <c r="A2311" s="101"/>
      <c r="D2311" s="81"/>
      <c r="E2311" s="81">
        <f>(E2310*Invoice!I4462)+((E2310-(E2310*Invoice!I4462))*Invoice!J4462)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8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Invoice!B4463</f>
        <v>0</v>
      </c>
      <c r="C2316" s="88">
        <f>Invoice!E4463</f>
        <v>0</v>
      </c>
      <c r="D2316" s="89">
        <f>Invoice!H4463</f>
        <v>0</v>
      </c>
      <c r="E2316" s="81">
        <f t="shared" si="165"/>
        <v>0</v>
      </c>
      <c r="F2316" s="81"/>
      <c r="G2316" s="82">
        <f t="shared" si="166"/>
        <v>0</v>
      </c>
      <c r="H2316" s="83">
        <f t="shared" si="167"/>
        <v>0</v>
      </c>
      <c r="I2316" s="83" t="e">
        <f t="shared" si="168"/>
        <v>#DIV/0!</v>
      </c>
      <c r="J2316" s="103" t="e">
        <f t="shared" si="169"/>
        <v>#DIV/0!</v>
      </c>
    </row>
    <row r="2317" spans="1:10" ht="12.75" customHeight="1" x14ac:dyDescent="0.25">
      <c r="A2317" s="101"/>
      <c r="D2317" s="81"/>
      <c r="E2317" s="81">
        <f>(E2316*Invoice!I4463)+((E2316-(E2316*Invoice!I4463))*Invoice!J4463)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9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Invoice!B4464</f>
        <v>0</v>
      </c>
      <c r="C2322" s="88">
        <f>Invoice!E4464</f>
        <v>0</v>
      </c>
      <c r="D2322" s="89">
        <f>Invoice!H4464</f>
        <v>0</v>
      </c>
      <c r="E2322" s="81">
        <f t="shared" si="165"/>
        <v>0</v>
      </c>
      <c r="F2322" s="81"/>
      <c r="G2322" s="82">
        <f t="shared" si="166"/>
        <v>0</v>
      </c>
      <c r="H2322" s="83">
        <f t="shared" si="167"/>
        <v>0</v>
      </c>
      <c r="I2322" s="83" t="e">
        <f t="shared" si="168"/>
        <v>#DIV/0!</v>
      </c>
      <c r="J2322" s="103" t="e">
        <f t="shared" si="169"/>
        <v>#DIV/0!</v>
      </c>
    </row>
    <row r="2323" spans="1:10" ht="12.75" customHeight="1" x14ac:dyDescent="0.25">
      <c r="A2323" s="101"/>
      <c r="D2323" s="81"/>
      <c r="E2323" s="81">
        <f>(E2322*Invoice!I4464)+((E2322-(E2322*Invoice!I4464))*Invoice!J4464)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10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Invoice!B4465</f>
        <v>0</v>
      </c>
      <c r="C2328" s="88">
        <f>Invoice!E4465</f>
        <v>0</v>
      </c>
      <c r="D2328" s="89">
        <f>Invoice!H4465</f>
        <v>0</v>
      </c>
      <c r="E2328" s="81">
        <f t="shared" si="165"/>
        <v>0</v>
      </c>
      <c r="F2328" s="81"/>
      <c r="G2328" s="82">
        <f t="shared" si="166"/>
        <v>0</v>
      </c>
      <c r="H2328" s="83">
        <f t="shared" si="167"/>
        <v>0</v>
      </c>
      <c r="I2328" s="83" t="e">
        <f t="shared" si="168"/>
        <v>#DIV/0!</v>
      </c>
      <c r="J2328" s="103" t="e">
        <f t="shared" si="169"/>
        <v>#DIV/0!</v>
      </c>
    </row>
    <row r="2329" spans="1:10" ht="12.75" customHeight="1" x14ac:dyDescent="0.25">
      <c r="A2329" s="101"/>
      <c r="D2329" s="81"/>
      <c r="E2329" s="81">
        <f>(E2328*Invoice!I4465)+((E2328-(E2328*Invoice!I4465))*Invoice!J4465)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11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Invoice!B4466</f>
        <v>0</v>
      </c>
      <c r="C2334" s="88">
        <f>Invoice!E4466</f>
        <v>0</v>
      </c>
      <c r="D2334" s="89">
        <f>Invoice!H4466</f>
        <v>0</v>
      </c>
      <c r="E2334" s="81">
        <f t="shared" si="165"/>
        <v>0</v>
      </c>
      <c r="F2334" s="81"/>
      <c r="G2334" s="82">
        <f t="shared" si="166"/>
        <v>0</v>
      </c>
      <c r="H2334" s="83">
        <f t="shared" si="167"/>
        <v>0</v>
      </c>
      <c r="I2334" s="83" t="e">
        <f t="shared" si="168"/>
        <v>#DIV/0!</v>
      </c>
      <c r="J2334" s="103" t="e">
        <f t="shared" si="169"/>
        <v>#DIV/0!</v>
      </c>
    </row>
    <row r="2335" spans="1:10" ht="12.75" customHeight="1" x14ac:dyDescent="0.25">
      <c r="A2335" s="101"/>
      <c r="D2335" s="81"/>
      <c r="E2335" s="81">
        <f>(E2334*Invoice!I4466)+((E2334-(E2334*Invoice!I4466))*Invoice!J4466)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12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Invoice!B4467</f>
        <v>0</v>
      </c>
      <c r="C2340" s="88">
        <f>Invoice!E4467</f>
        <v>0</v>
      </c>
      <c r="D2340" s="89">
        <f>Invoice!H4467</f>
        <v>0</v>
      </c>
      <c r="E2340" s="81">
        <f t="shared" si="165"/>
        <v>0</v>
      </c>
      <c r="F2340" s="81"/>
      <c r="G2340" s="82">
        <f t="shared" si="166"/>
        <v>0</v>
      </c>
      <c r="H2340" s="83">
        <f t="shared" si="167"/>
        <v>0</v>
      </c>
      <c r="I2340" s="83" t="e">
        <f t="shared" si="168"/>
        <v>#DIV/0!</v>
      </c>
      <c r="J2340" s="103" t="e">
        <f t="shared" si="169"/>
        <v>#DIV/0!</v>
      </c>
    </row>
    <row r="2341" spans="1:10" ht="12.75" customHeight="1" x14ac:dyDescent="0.25">
      <c r="A2341" s="101"/>
      <c r="D2341" s="81"/>
      <c r="E2341" s="81">
        <f>(E2340*Invoice!I4467)+((E2340-(E2340*Invoice!I4467))*Invoice!J4467)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13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Invoice!B4468</f>
        <v>0</v>
      </c>
      <c r="C2346" s="88">
        <f>Invoice!E4468</f>
        <v>0</v>
      </c>
      <c r="D2346" s="89">
        <f>Invoice!H4468</f>
        <v>0</v>
      </c>
      <c r="E2346" s="81">
        <f t="shared" si="165"/>
        <v>0</v>
      </c>
      <c r="F2346" s="81"/>
      <c r="G2346" s="82">
        <f t="shared" si="166"/>
        <v>0</v>
      </c>
      <c r="H2346" s="83">
        <f t="shared" si="167"/>
        <v>0</v>
      </c>
      <c r="I2346" s="83" t="e">
        <f t="shared" si="168"/>
        <v>#DIV/0!</v>
      </c>
      <c r="J2346" s="103" t="e">
        <f t="shared" si="169"/>
        <v>#DIV/0!</v>
      </c>
    </row>
    <row r="2347" spans="1:10" ht="12.75" customHeight="1" x14ac:dyDescent="0.25">
      <c r="A2347" s="101"/>
      <c r="D2347" s="81"/>
      <c r="E2347" s="81">
        <f>(E2346*Invoice!I4468)+((E2346-(E2346*Invoice!I4468))*Invoice!J4468)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14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Invoice!B4469</f>
        <v>0</v>
      </c>
      <c r="C2352" s="88">
        <f>Invoice!E4469</f>
        <v>0</v>
      </c>
      <c r="D2352" s="89">
        <f>Invoice!H4469</f>
        <v>0</v>
      </c>
      <c r="E2352" s="81">
        <f t="shared" si="165"/>
        <v>0</v>
      </c>
      <c r="F2352" s="81"/>
      <c r="G2352" s="82">
        <f t="shared" si="166"/>
        <v>0</v>
      </c>
      <c r="H2352" s="83">
        <f t="shared" si="167"/>
        <v>0</v>
      </c>
      <c r="I2352" s="83" t="e">
        <f t="shared" si="168"/>
        <v>#DIV/0!</v>
      </c>
      <c r="J2352" s="103" t="e">
        <f t="shared" si="169"/>
        <v>#DIV/0!</v>
      </c>
    </row>
    <row r="2353" spans="1:10" ht="12.75" customHeight="1" x14ac:dyDescent="0.25">
      <c r="A2353" s="101"/>
      <c r="D2353" s="81"/>
      <c r="E2353" s="81">
        <f>(E2352*Invoice!I4469)+((E2352-(E2352*Invoice!I4469))*Invoice!J4469)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15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Invoice!B4470</f>
        <v>0</v>
      </c>
      <c r="C2358" s="88">
        <f>Invoice!E4470</f>
        <v>0</v>
      </c>
      <c r="D2358" s="89">
        <f>Invoice!H4470</f>
        <v>0</v>
      </c>
      <c r="E2358" s="81">
        <f t="shared" si="165"/>
        <v>0</v>
      </c>
      <c r="F2358" s="81"/>
      <c r="G2358" s="82">
        <f t="shared" si="166"/>
        <v>0</v>
      </c>
      <c r="H2358" s="83">
        <f t="shared" si="167"/>
        <v>0</v>
      </c>
      <c r="I2358" s="83" t="e">
        <f t="shared" si="168"/>
        <v>#DIV/0!</v>
      </c>
      <c r="J2358" s="103" t="e">
        <f t="shared" si="169"/>
        <v>#DIV/0!</v>
      </c>
    </row>
    <row r="2359" spans="1:10" ht="12.75" customHeight="1" x14ac:dyDescent="0.25">
      <c r="A2359" s="101"/>
      <c r="D2359" s="81"/>
      <c r="E2359" s="81">
        <f>(E2358*Invoice!I4470)+((E2358-(E2358*Invoice!I4470))*Invoice!J4470)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16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Invoice!B4471</f>
        <v>0</v>
      </c>
      <c r="C2364" s="88">
        <f>Invoice!E4471</f>
        <v>0</v>
      </c>
      <c r="D2364" s="89">
        <f>Invoice!H4471</f>
        <v>0</v>
      </c>
      <c r="E2364" s="81">
        <f t="shared" si="165"/>
        <v>0</v>
      </c>
      <c r="F2364" s="81"/>
      <c r="G2364" s="82">
        <f t="shared" si="166"/>
        <v>0</v>
      </c>
      <c r="H2364" s="83">
        <f t="shared" si="167"/>
        <v>0</v>
      </c>
      <c r="I2364" s="83" t="e">
        <f t="shared" si="168"/>
        <v>#DIV/0!</v>
      </c>
      <c r="J2364" s="103" t="e">
        <f t="shared" si="169"/>
        <v>#DIV/0!</v>
      </c>
    </row>
    <row r="2365" spans="1:10" ht="12.75" customHeight="1" x14ac:dyDescent="0.25">
      <c r="A2365" s="101"/>
      <c r="D2365" s="81"/>
      <c r="E2365" s="81">
        <f>(E2364*Invoice!I4471)+((E2364-(E2364*Invoice!I4471))*Invoice!J4471)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C2368" s="88"/>
      <c r="D2368" s="89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6"/>
      <c r="B2369" s="107"/>
      <c r="C2369" s="107"/>
      <c r="D2369" s="107"/>
      <c r="E2369" s="107"/>
      <c r="F2369" s="107"/>
      <c r="G2369" s="108">
        <f>G2276+G2282+G2288+G2294+G2300+G2306+G2312+G2318+G2324+G2330+G2336+G2342+G2348+G2354+G2360+G2366</f>
        <v>0</v>
      </c>
      <c r="H2369" s="108">
        <f>H2276+H2282+H2288+H2294+H2300+H2306+H2312+H2318+H2324+H2330+H2336+H2342+H2348+H2354+H2360+H2366</f>
        <v>0</v>
      </c>
      <c r="I2369" s="107"/>
      <c r="J2369" s="109">
        <f>H2277+H2283+H2289+H2295+H2301+H2307+H2313+H2319+H2325+H2331+H2337+H2343+H2349+H2355+H2361+H2367</f>
        <v>0</v>
      </c>
    </row>
    <row r="2371" spans="1:10" ht="12.75" customHeight="1" x14ac:dyDescent="0.25">
      <c r="A2371" s="94" t="s">
        <v>1</v>
      </c>
      <c r="B2371" s="95">
        <f>Invoice!E4562</f>
        <v>23070041</v>
      </c>
      <c r="C2371" s="96"/>
      <c r="D2371" s="97"/>
      <c r="E2371" s="97"/>
      <c r="F2371" s="97"/>
      <c r="G2371" s="98"/>
      <c r="H2371" s="99"/>
      <c r="I2371" s="99"/>
      <c r="J2371" s="100"/>
    </row>
    <row r="2372" spans="1:10" ht="12.75" customHeight="1" x14ac:dyDescent="0.25">
      <c r="A2372" s="101">
        <v>1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Invoice!B4570</f>
        <v>0</v>
      </c>
      <c r="C2373" s="88">
        <f>Invoice!E4570</f>
        <v>0</v>
      </c>
      <c r="D2373" s="89">
        <f>Invoice!H4570</f>
        <v>0</v>
      </c>
      <c r="E2373" s="81">
        <f>D2373*B2373</f>
        <v>0</v>
      </c>
      <c r="F2373" s="81"/>
      <c r="G2373" s="82">
        <f>E2373/1.11</f>
        <v>0</v>
      </c>
      <c r="H2373" s="83">
        <f>G2373*11%</f>
        <v>0</v>
      </c>
      <c r="I2373" s="83" t="e">
        <f>G2373/B2373</f>
        <v>#DIV/0!</v>
      </c>
      <c r="J2373" s="103" t="e">
        <f>H2373/B2373</f>
        <v>#DIV/0!</v>
      </c>
    </row>
    <row r="2374" spans="1:10" ht="12.75" customHeight="1" x14ac:dyDescent="0.25">
      <c r="A2374" s="101"/>
      <c r="D2374" s="81"/>
      <c r="E2374" s="81">
        <f>(E2373*Invoice!I4570)+((E2373-(E2373*Invoice!I4570))*Invoice!J4570)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B2377" s="79"/>
      <c r="D2377" s="81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1">
        <v>2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Invoice!B4571</f>
        <v>0</v>
      </c>
      <c r="C2379" s="88">
        <f>Invoice!E4571</f>
        <v>0</v>
      </c>
      <c r="D2379" s="89">
        <f>Invoice!H4571</f>
        <v>0</v>
      </c>
      <c r="E2379" s="81">
        <f t="shared" ref="E2379:E2463" si="170">D2379*B2379</f>
        <v>0</v>
      </c>
      <c r="F2379" s="81"/>
      <c r="G2379" s="82">
        <f t="shared" ref="G2379:G2463" si="171">E2379/1.11</f>
        <v>0</v>
      </c>
      <c r="H2379" s="83">
        <f t="shared" ref="H2379:H2463" si="172">G2379*11%</f>
        <v>0</v>
      </c>
      <c r="I2379" s="83" t="e">
        <f t="shared" ref="I2379:I2463" si="173">G2379/B2379</f>
        <v>#DIV/0!</v>
      </c>
      <c r="J2379" s="103" t="e">
        <f t="shared" ref="J2379:J2463" si="174">H2379/B2379</f>
        <v>#DIV/0!</v>
      </c>
    </row>
    <row r="2380" spans="1:10" ht="12.75" customHeight="1" x14ac:dyDescent="0.25">
      <c r="A2380" s="101"/>
      <c r="D2380" s="81"/>
      <c r="E2380" s="81">
        <f>(E2379*Invoice!I4571)+((E2379-(E2379*Invoice!I4571))*Invoice!J4571)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3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Invoice!B4572</f>
        <v>0</v>
      </c>
      <c r="C2385" s="88">
        <f>Invoice!E4572</f>
        <v>0</v>
      </c>
      <c r="D2385" s="89">
        <f>Invoice!H4572</f>
        <v>0</v>
      </c>
      <c r="E2385" s="81">
        <f t="shared" si="170"/>
        <v>0</v>
      </c>
      <c r="F2385" s="81"/>
      <c r="G2385" s="82">
        <f t="shared" si="171"/>
        <v>0</v>
      </c>
      <c r="H2385" s="83">
        <f t="shared" si="172"/>
        <v>0</v>
      </c>
      <c r="I2385" s="83" t="e">
        <f t="shared" si="173"/>
        <v>#DIV/0!</v>
      </c>
      <c r="J2385" s="103" t="e">
        <f t="shared" si="174"/>
        <v>#DIV/0!</v>
      </c>
    </row>
    <row r="2386" spans="1:10" ht="12.75" customHeight="1" x14ac:dyDescent="0.25">
      <c r="A2386" s="101"/>
      <c r="D2386" s="81"/>
      <c r="E2386" s="81">
        <f>(E2385*Invoice!I4572)+((E2385-(E2385*Invoice!I4572))*Invoice!J4572)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4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Invoice!B4573</f>
        <v>0</v>
      </c>
      <c r="C2391" s="88">
        <f>Invoice!E4573</f>
        <v>0</v>
      </c>
      <c r="D2391" s="89">
        <f>Invoice!H4573</f>
        <v>0</v>
      </c>
      <c r="E2391" s="81">
        <f t="shared" si="170"/>
        <v>0</v>
      </c>
      <c r="F2391" s="81"/>
      <c r="G2391" s="82">
        <f t="shared" si="171"/>
        <v>0</v>
      </c>
      <c r="H2391" s="83">
        <f t="shared" si="172"/>
        <v>0</v>
      </c>
      <c r="I2391" s="83" t="e">
        <f t="shared" si="173"/>
        <v>#DIV/0!</v>
      </c>
      <c r="J2391" s="103" t="e">
        <f t="shared" si="174"/>
        <v>#DIV/0!</v>
      </c>
    </row>
    <row r="2392" spans="1:10" ht="12.75" customHeight="1" x14ac:dyDescent="0.25">
      <c r="A2392" s="101"/>
      <c r="D2392" s="81"/>
      <c r="E2392" s="81">
        <f>(E2391*Invoice!I4573)+((E2391-(E2391*Invoice!I4573))*Invoice!J4573)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5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Invoice!B4574</f>
        <v>0</v>
      </c>
      <c r="C2397" s="88">
        <f>Invoice!E4574</f>
        <v>0</v>
      </c>
      <c r="D2397" s="89">
        <f>Invoice!H4574</f>
        <v>0</v>
      </c>
      <c r="E2397" s="81">
        <f t="shared" si="170"/>
        <v>0</v>
      </c>
      <c r="F2397" s="81"/>
      <c r="G2397" s="82">
        <f t="shared" si="171"/>
        <v>0</v>
      </c>
      <c r="H2397" s="83">
        <f t="shared" si="172"/>
        <v>0</v>
      </c>
      <c r="I2397" s="83" t="e">
        <f t="shared" si="173"/>
        <v>#DIV/0!</v>
      </c>
      <c r="J2397" s="103" t="e">
        <f t="shared" si="174"/>
        <v>#DIV/0!</v>
      </c>
    </row>
    <row r="2398" spans="1:10" ht="12.75" customHeight="1" x14ac:dyDescent="0.25">
      <c r="A2398" s="101"/>
      <c r="D2398" s="81"/>
      <c r="E2398" s="81">
        <f>(E2397*Invoice!I4574)+((E2397-(E2397*Invoice!I4574))*Invoice!J4574)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6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Invoice!B4575</f>
        <v>0</v>
      </c>
      <c r="C2403" s="88">
        <f>Invoice!E4575</f>
        <v>0</v>
      </c>
      <c r="D2403" s="89">
        <f>Invoice!H4575</f>
        <v>0</v>
      </c>
      <c r="E2403" s="81">
        <f t="shared" si="170"/>
        <v>0</v>
      </c>
      <c r="F2403" s="81"/>
      <c r="G2403" s="82">
        <f t="shared" si="171"/>
        <v>0</v>
      </c>
      <c r="H2403" s="83">
        <f t="shared" si="172"/>
        <v>0</v>
      </c>
      <c r="I2403" s="83" t="e">
        <f t="shared" si="173"/>
        <v>#DIV/0!</v>
      </c>
      <c r="J2403" s="103" t="e">
        <f t="shared" si="174"/>
        <v>#DIV/0!</v>
      </c>
    </row>
    <row r="2404" spans="1:10" ht="12.75" customHeight="1" x14ac:dyDescent="0.25">
      <c r="A2404" s="101"/>
      <c r="D2404" s="81"/>
      <c r="E2404" s="81">
        <f>(E2403*Invoice!I4575)+((E2403-(E2403*Invoice!I4575))*Invoice!J4575)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7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Invoice!B4576</f>
        <v>0</v>
      </c>
      <c r="C2409" s="88">
        <f>Invoice!E4576</f>
        <v>0</v>
      </c>
      <c r="D2409" s="89">
        <f>Invoice!H4576</f>
        <v>0</v>
      </c>
      <c r="E2409" s="81">
        <f t="shared" si="170"/>
        <v>0</v>
      </c>
      <c r="F2409" s="81"/>
      <c r="G2409" s="82">
        <f t="shared" si="171"/>
        <v>0</v>
      </c>
      <c r="H2409" s="83">
        <f t="shared" si="172"/>
        <v>0</v>
      </c>
      <c r="I2409" s="83" t="e">
        <f t="shared" si="173"/>
        <v>#DIV/0!</v>
      </c>
      <c r="J2409" s="103" t="e">
        <f t="shared" si="174"/>
        <v>#DIV/0!</v>
      </c>
    </row>
    <row r="2410" spans="1:10" ht="12.75" customHeight="1" x14ac:dyDescent="0.25">
      <c r="A2410" s="101"/>
      <c r="D2410" s="81"/>
      <c r="E2410" s="81">
        <f>(E2409*Invoice!I4576)+((E2409-(E2409*Invoice!I4576))*Invoice!J4576)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8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Invoice!B4577</f>
        <v>0</v>
      </c>
      <c r="C2415" s="88">
        <f>Invoice!E4577</f>
        <v>0</v>
      </c>
      <c r="D2415" s="89">
        <f>Invoice!H4577</f>
        <v>0</v>
      </c>
      <c r="E2415" s="81">
        <f t="shared" si="170"/>
        <v>0</v>
      </c>
      <c r="F2415" s="81"/>
      <c r="G2415" s="82">
        <f t="shared" si="171"/>
        <v>0</v>
      </c>
      <c r="H2415" s="83">
        <f t="shared" si="172"/>
        <v>0</v>
      </c>
      <c r="I2415" s="83" t="e">
        <f t="shared" si="173"/>
        <v>#DIV/0!</v>
      </c>
      <c r="J2415" s="103" t="e">
        <f t="shared" si="174"/>
        <v>#DIV/0!</v>
      </c>
    </row>
    <row r="2416" spans="1:10" ht="12.75" customHeight="1" x14ac:dyDescent="0.25">
      <c r="A2416" s="101"/>
      <c r="D2416" s="81"/>
      <c r="E2416" s="81">
        <f>(E2415*Invoice!I4577)+((E2415-(E2415*Invoice!I4577))*Invoice!J4577)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9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Invoice!B4578</f>
        <v>0</v>
      </c>
      <c r="C2421" s="88">
        <f>Invoice!E4578</f>
        <v>0</v>
      </c>
      <c r="D2421" s="89">
        <f>Invoice!H4578</f>
        <v>0</v>
      </c>
      <c r="E2421" s="81">
        <f t="shared" si="170"/>
        <v>0</v>
      </c>
      <c r="F2421" s="81"/>
      <c r="G2421" s="82">
        <f t="shared" si="171"/>
        <v>0</v>
      </c>
      <c r="H2421" s="83">
        <f t="shared" si="172"/>
        <v>0</v>
      </c>
      <c r="I2421" s="83" t="e">
        <f t="shared" si="173"/>
        <v>#DIV/0!</v>
      </c>
      <c r="J2421" s="103" t="e">
        <f t="shared" si="174"/>
        <v>#DIV/0!</v>
      </c>
    </row>
    <row r="2422" spans="1:10" ht="12.75" customHeight="1" x14ac:dyDescent="0.25">
      <c r="A2422" s="101"/>
      <c r="D2422" s="81"/>
      <c r="E2422" s="81">
        <f>(E2421*Invoice!I4578)+((E2421-(E2421*Invoice!I4578))*Invoice!J4578)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10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Invoice!B4579</f>
        <v>0</v>
      </c>
      <c r="C2427" s="88">
        <f>Invoice!E4579</f>
        <v>0</v>
      </c>
      <c r="D2427" s="89">
        <f>Invoice!H4579</f>
        <v>0</v>
      </c>
      <c r="E2427" s="81">
        <f t="shared" si="170"/>
        <v>0</v>
      </c>
      <c r="F2427" s="81"/>
      <c r="G2427" s="82">
        <f t="shared" si="171"/>
        <v>0</v>
      </c>
      <c r="H2427" s="83">
        <f t="shared" si="172"/>
        <v>0</v>
      </c>
      <c r="I2427" s="83" t="e">
        <f t="shared" si="173"/>
        <v>#DIV/0!</v>
      </c>
      <c r="J2427" s="103" t="e">
        <f t="shared" si="174"/>
        <v>#DIV/0!</v>
      </c>
    </row>
    <row r="2428" spans="1:10" ht="12.75" customHeight="1" x14ac:dyDescent="0.25">
      <c r="A2428" s="101"/>
      <c r="D2428" s="81"/>
      <c r="E2428" s="81">
        <f>(E2427*Invoice!I4579)+((E2427-(E2427*Invoice!I4579))*Invoice!J4579)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11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Invoice!B4580</f>
        <v>0</v>
      </c>
      <c r="C2433" s="88">
        <f>Invoice!E4580</f>
        <v>0</v>
      </c>
      <c r="D2433" s="89">
        <f>Invoice!H4580</f>
        <v>0</v>
      </c>
      <c r="E2433" s="81">
        <f t="shared" si="170"/>
        <v>0</v>
      </c>
      <c r="F2433" s="81"/>
      <c r="G2433" s="82">
        <f t="shared" si="171"/>
        <v>0</v>
      </c>
      <c r="H2433" s="83">
        <f t="shared" si="172"/>
        <v>0</v>
      </c>
      <c r="I2433" s="83" t="e">
        <f t="shared" si="173"/>
        <v>#DIV/0!</v>
      </c>
      <c r="J2433" s="103" t="e">
        <f t="shared" si="174"/>
        <v>#DIV/0!</v>
      </c>
    </row>
    <row r="2434" spans="1:10" ht="12.75" customHeight="1" x14ac:dyDescent="0.25">
      <c r="A2434" s="101"/>
      <c r="D2434" s="81"/>
      <c r="E2434" s="81">
        <f>(E2433*Invoice!I4580)+((E2433-(E2433*Invoice!I4580))*Invoice!J4580)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12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Invoice!B4581</f>
        <v>0</v>
      </c>
      <c r="C2439" s="88">
        <f>Invoice!E4581</f>
        <v>0</v>
      </c>
      <c r="D2439" s="89">
        <f>Invoice!H4581</f>
        <v>0</v>
      </c>
      <c r="E2439" s="81">
        <f t="shared" si="170"/>
        <v>0</v>
      </c>
      <c r="F2439" s="81"/>
      <c r="G2439" s="82">
        <f t="shared" si="171"/>
        <v>0</v>
      </c>
      <c r="H2439" s="83">
        <f t="shared" si="172"/>
        <v>0</v>
      </c>
      <c r="I2439" s="83" t="e">
        <f t="shared" si="173"/>
        <v>#DIV/0!</v>
      </c>
      <c r="J2439" s="103" t="e">
        <f t="shared" si="174"/>
        <v>#DIV/0!</v>
      </c>
    </row>
    <row r="2440" spans="1:10" ht="12.75" customHeight="1" x14ac:dyDescent="0.25">
      <c r="A2440" s="101"/>
      <c r="D2440" s="81"/>
      <c r="E2440" s="81">
        <f>(E2439*Invoice!I4581)+((E2439-(E2439*Invoice!I4581))*Invoice!J4581)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13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Invoice!B4582</f>
        <v>0</v>
      </c>
      <c r="C2445" s="88">
        <f>Invoice!E4582</f>
        <v>0</v>
      </c>
      <c r="D2445" s="89">
        <f>Invoice!H4582</f>
        <v>0</v>
      </c>
      <c r="E2445" s="81">
        <f t="shared" si="170"/>
        <v>0</v>
      </c>
      <c r="F2445" s="81"/>
      <c r="G2445" s="82">
        <f t="shared" si="171"/>
        <v>0</v>
      </c>
      <c r="H2445" s="83">
        <f t="shared" si="172"/>
        <v>0</v>
      </c>
      <c r="I2445" s="83" t="e">
        <f t="shared" si="173"/>
        <v>#DIV/0!</v>
      </c>
      <c r="J2445" s="103" t="e">
        <f t="shared" si="174"/>
        <v>#DIV/0!</v>
      </c>
    </row>
    <row r="2446" spans="1:10" ht="12.75" customHeight="1" x14ac:dyDescent="0.25">
      <c r="A2446" s="101"/>
      <c r="D2446" s="81"/>
      <c r="E2446" s="81">
        <f>(E2445*Invoice!I4582)+((E2445-(E2445*Invoice!I4582))*Invoice!J4582)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14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Invoice!B4583</f>
        <v>0</v>
      </c>
      <c r="C2451" s="88">
        <f>Invoice!E4583</f>
        <v>0</v>
      </c>
      <c r="D2451" s="89">
        <f>Invoice!H4583</f>
        <v>0</v>
      </c>
      <c r="E2451" s="81">
        <f t="shared" si="170"/>
        <v>0</v>
      </c>
      <c r="F2451" s="81"/>
      <c r="G2451" s="82">
        <f t="shared" si="171"/>
        <v>0</v>
      </c>
      <c r="H2451" s="83">
        <f t="shared" si="172"/>
        <v>0</v>
      </c>
      <c r="I2451" s="83" t="e">
        <f t="shared" si="173"/>
        <v>#DIV/0!</v>
      </c>
      <c r="J2451" s="103" t="e">
        <f t="shared" si="174"/>
        <v>#DIV/0!</v>
      </c>
    </row>
    <row r="2452" spans="1:10" ht="12.75" customHeight="1" x14ac:dyDescent="0.25">
      <c r="A2452" s="101"/>
      <c r="D2452" s="81"/>
      <c r="E2452" s="81">
        <f>(E2451*Invoice!I4583)+((E2451-(E2451*Invoice!I4583))*Invoice!J4583)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15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Invoice!B4584</f>
        <v>0</v>
      </c>
      <c r="C2457" s="88">
        <f>Invoice!E4584</f>
        <v>0</v>
      </c>
      <c r="D2457" s="89">
        <f>Invoice!H4584</f>
        <v>0</v>
      </c>
      <c r="E2457" s="81">
        <f t="shared" si="170"/>
        <v>0</v>
      </c>
      <c r="F2457" s="81"/>
      <c r="G2457" s="82">
        <f t="shared" si="171"/>
        <v>0</v>
      </c>
      <c r="H2457" s="83">
        <f t="shared" si="172"/>
        <v>0</v>
      </c>
      <c r="I2457" s="83" t="e">
        <f t="shared" si="173"/>
        <v>#DIV/0!</v>
      </c>
      <c r="J2457" s="103" t="e">
        <f t="shared" si="174"/>
        <v>#DIV/0!</v>
      </c>
    </row>
    <row r="2458" spans="1:10" ht="12.75" customHeight="1" x14ac:dyDescent="0.25">
      <c r="A2458" s="101"/>
      <c r="D2458" s="81"/>
      <c r="E2458" s="81">
        <f>(E2457*Invoice!I4584)+((E2457-(E2457*Invoice!I4584))*Invoice!J4584)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16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Invoice!B4585</f>
        <v>0</v>
      </c>
      <c r="C2463" s="88">
        <f>Invoice!E4585</f>
        <v>0</v>
      </c>
      <c r="D2463" s="89">
        <f>Invoice!H4585</f>
        <v>0</v>
      </c>
      <c r="E2463" s="81">
        <f t="shared" si="170"/>
        <v>0</v>
      </c>
      <c r="F2463" s="81"/>
      <c r="G2463" s="82">
        <f t="shared" si="171"/>
        <v>0</v>
      </c>
      <c r="H2463" s="83">
        <f t="shared" si="172"/>
        <v>0</v>
      </c>
      <c r="I2463" s="83" t="e">
        <f t="shared" si="173"/>
        <v>#DIV/0!</v>
      </c>
      <c r="J2463" s="103" t="e">
        <f t="shared" si="174"/>
        <v>#DIV/0!</v>
      </c>
    </row>
    <row r="2464" spans="1:10" ht="12.75" customHeight="1" x14ac:dyDescent="0.25">
      <c r="A2464" s="101"/>
      <c r="D2464" s="81"/>
      <c r="E2464" s="81">
        <f>(E2463*Invoice!I4585)+((E2463-(E2463*Invoice!I4585))*Invoice!J4585)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C2467" s="88"/>
      <c r="D2467" s="89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6"/>
      <c r="B2468" s="107"/>
      <c r="C2468" s="107"/>
      <c r="D2468" s="107"/>
      <c r="E2468" s="107"/>
      <c r="F2468" s="107"/>
      <c r="G2468" s="108">
        <f>G2375+G2381+G2387+G2393+G2399+G2405+G2411+G2417+G2423+G2429+G2435+G2441+G2447+G2453+G2459+G2465</f>
        <v>0</v>
      </c>
      <c r="H2468" s="108">
        <f>H2375+H2381+H2387+H2393+H2399+H2405+H2411+H2417+H2423+H2429+H2435+H2441+H2447+H2453+H2459+H2465</f>
        <v>0</v>
      </c>
      <c r="I2468" s="107"/>
      <c r="J2468" s="109">
        <f>H2376+H2382+H2388+H2394+H2400+H2406+H2412+H2418+H2424+H2430+H2436+H2442+H2448+H2454+H2460+H2466</f>
        <v>0</v>
      </c>
    </row>
    <row r="2470" spans="1:10" ht="12.75" customHeight="1" x14ac:dyDescent="0.25">
      <c r="A2470" s="94" t="s">
        <v>1</v>
      </c>
      <c r="B2470" s="95">
        <f>Invoice!E4676</f>
        <v>23070042</v>
      </c>
      <c r="C2470" s="96"/>
      <c r="D2470" s="97"/>
      <c r="E2470" s="97"/>
      <c r="F2470" s="97"/>
      <c r="G2470" s="98"/>
      <c r="H2470" s="99"/>
      <c r="I2470" s="99"/>
      <c r="J2470" s="100"/>
    </row>
    <row r="2471" spans="1:10" ht="12.75" customHeight="1" x14ac:dyDescent="0.25">
      <c r="A2471" s="101">
        <v>1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Invoice!B4684</f>
        <v>0</v>
      </c>
      <c r="C2472" s="88">
        <f>Invoice!E4684</f>
        <v>0</v>
      </c>
      <c r="D2472" s="89">
        <f>Invoice!H4684</f>
        <v>0</v>
      </c>
      <c r="E2472" s="81">
        <f>D2472*B2472</f>
        <v>0</v>
      </c>
      <c r="F2472" s="81"/>
      <c r="G2472" s="82">
        <f>E2472/1.11</f>
        <v>0</v>
      </c>
      <c r="H2472" s="83">
        <f>G2472*11%</f>
        <v>0</v>
      </c>
      <c r="I2472" s="83" t="e">
        <f>G2472/B2472</f>
        <v>#DIV/0!</v>
      </c>
      <c r="J2472" s="103" t="e">
        <f>H2472/B2472</f>
        <v>#DIV/0!</v>
      </c>
    </row>
    <row r="2473" spans="1:10" ht="12.75" customHeight="1" x14ac:dyDescent="0.25">
      <c r="A2473" s="101"/>
      <c r="D2473" s="81"/>
      <c r="E2473" s="81">
        <f>(E2472*Invoice!I4684)+((E2472-(E2472*Invoice!I4684))*Invoice!J4684)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B2476" s="79"/>
      <c r="D2476" s="81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1">
        <v>2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Invoice!B4685</f>
        <v>0</v>
      </c>
      <c r="C2478" s="88">
        <f>Invoice!E4685</f>
        <v>0</v>
      </c>
      <c r="D2478" s="89">
        <f>Invoice!H4685</f>
        <v>0</v>
      </c>
      <c r="E2478" s="81">
        <f t="shared" ref="E2478:E2562" si="175">D2478*B2478</f>
        <v>0</v>
      </c>
      <c r="F2478" s="81"/>
      <c r="G2478" s="82">
        <f t="shared" ref="G2478:G2562" si="176">E2478/1.11</f>
        <v>0</v>
      </c>
      <c r="H2478" s="83">
        <f t="shared" ref="H2478:H2562" si="177">G2478*11%</f>
        <v>0</v>
      </c>
      <c r="I2478" s="83" t="e">
        <f t="shared" ref="I2478:I2562" si="178">G2478/B2478</f>
        <v>#DIV/0!</v>
      </c>
      <c r="J2478" s="103" t="e">
        <f t="shared" ref="J2478:J2562" si="179">H2478/B2478</f>
        <v>#DIV/0!</v>
      </c>
    </row>
    <row r="2479" spans="1:10" ht="12.75" customHeight="1" x14ac:dyDescent="0.25">
      <c r="A2479" s="101"/>
      <c r="D2479" s="81"/>
      <c r="E2479" s="81">
        <f>(E2478*Invoice!I4685)+((E2478-(E2478*Invoice!I4685))*Invoice!J4685)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3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Invoice!B4686</f>
        <v>0</v>
      </c>
      <c r="C2484" s="88">
        <f>Invoice!E4686</f>
        <v>0</v>
      </c>
      <c r="D2484" s="89">
        <f>Invoice!H4686</f>
        <v>0</v>
      </c>
      <c r="E2484" s="81">
        <f t="shared" si="175"/>
        <v>0</v>
      </c>
      <c r="F2484" s="81"/>
      <c r="G2484" s="82">
        <f t="shared" si="176"/>
        <v>0</v>
      </c>
      <c r="H2484" s="83">
        <f t="shared" si="177"/>
        <v>0</v>
      </c>
      <c r="I2484" s="83" t="e">
        <f t="shared" si="178"/>
        <v>#DIV/0!</v>
      </c>
      <c r="J2484" s="103" t="e">
        <f t="shared" si="179"/>
        <v>#DIV/0!</v>
      </c>
    </row>
    <row r="2485" spans="1:10" ht="12.75" customHeight="1" x14ac:dyDescent="0.25">
      <c r="A2485" s="101"/>
      <c r="D2485" s="81"/>
      <c r="E2485" s="81">
        <f>(E2484*Invoice!I4686)+((E2484-(E2484*Invoice!I4686))*Invoice!J4686)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4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Invoice!B4687</f>
        <v>0</v>
      </c>
      <c r="C2490" s="88">
        <f>Invoice!E4687</f>
        <v>0</v>
      </c>
      <c r="D2490" s="89">
        <f>Invoice!H4687</f>
        <v>0</v>
      </c>
      <c r="E2490" s="81">
        <f t="shared" si="175"/>
        <v>0</v>
      </c>
      <c r="F2490" s="81"/>
      <c r="G2490" s="82">
        <f t="shared" si="176"/>
        <v>0</v>
      </c>
      <c r="H2490" s="83">
        <f t="shared" si="177"/>
        <v>0</v>
      </c>
      <c r="I2490" s="83" t="e">
        <f t="shared" si="178"/>
        <v>#DIV/0!</v>
      </c>
      <c r="J2490" s="103" t="e">
        <f t="shared" si="179"/>
        <v>#DIV/0!</v>
      </c>
    </row>
    <row r="2491" spans="1:10" ht="12.75" customHeight="1" x14ac:dyDescent="0.25">
      <c r="A2491" s="101"/>
      <c r="D2491" s="81"/>
      <c r="E2491" s="81">
        <f>(E2490*Invoice!I4687)+((E2490-(E2490*Invoice!I4687))*Invoice!J4687)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5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Invoice!B4688</f>
        <v>0</v>
      </c>
      <c r="C2496" s="88">
        <f>Invoice!E4688</f>
        <v>0</v>
      </c>
      <c r="D2496" s="89">
        <f>Invoice!H4688</f>
        <v>0</v>
      </c>
      <c r="E2496" s="81">
        <f t="shared" si="175"/>
        <v>0</v>
      </c>
      <c r="F2496" s="81"/>
      <c r="G2496" s="82">
        <f t="shared" si="176"/>
        <v>0</v>
      </c>
      <c r="H2496" s="83">
        <f t="shared" si="177"/>
        <v>0</v>
      </c>
      <c r="I2496" s="83" t="e">
        <f t="shared" si="178"/>
        <v>#DIV/0!</v>
      </c>
      <c r="J2496" s="103" t="e">
        <f t="shared" si="179"/>
        <v>#DIV/0!</v>
      </c>
    </row>
    <row r="2497" spans="1:10" ht="12.75" customHeight="1" x14ac:dyDescent="0.25">
      <c r="A2497" s="101"/>
      <c r="D2497" s="81"/>
      <c r="E2497" s="81">
        <f>(E2496*Invoice!I4688)+((E2496-(E2496*Invoice!I4688))*Invoice!J4688)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6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Invoice!B4689</f>
        <v>0</v>
      </c>
      <c r="C2502" s="88">
        <f>Invoice!E4689</f>
        <v>0</v>
      </c>
      <c r="D2502" s="89">
        <f>Invoice!H4689</f>
        <v>0</v>
      </c>
      <c r="E2502" s="81">
        <f t="shared" si="175"/>
        <v>0</v>
      </c>
      <c r="F2502" s="81"/>
      <c r="G2502" s="82">
        <f t="shared" si="176"/>
        <v>0</v>
      </c>
      <c r="H2502" s="83">
        <f t="shared" si="177"/>
        <v>0</v>
      </c>
      <c r="I2502" s="83" t="e">
        <f t="shared" si="178"/>
        <v>#DIV/0!</v>
      </c>
      <c r="J2502" s="103" t="e">
        <f t="shared" si="179"/>
        <v>#DIV/0!</v>
      </c>
    </row>
    <row r="2503" spans="1:10" ht="12.75" customHeight="1" x14ac:dyDescent="0.25">
      <c r="A2503" s="101"/>
      <c r="D2503" s="81"/>
      <c r="E2503" s="81">
        <f>(E2502*Invoice!I4689)+((E2502-(E2502*Invoice!I4689))*Invoice!J4689)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7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Invoice!B4690</f>
        <v>0</v>
      </c>
      <c r="C2508" s="88">
        <f>Invoice!E4690</f>
        <v>0</v>
      </c>
      <c r="D2508" s="89">
        <f>Invoice!H4690</f>
        <v>0</v>
      </c>
      <c r="E2508" s="81">
        <f t="shared" si="175"/>
        <v>0</v>
      </c>
      <c r="F2508" s="81"/>
      <c r="G2508" s="82">
        <f t="shared" si="176"/>
        <v>0</v>
      </c>
      <c r="H2508" s="83">
        <f t="shared" si="177"/>
        <v>0</v>
      </c>
      <c r="I2508" s="83" t="e">
        <f t="shared" si="178"/>
        <v>#DIV/0!</v>
      </c>
      <c r="J2508" s="103" t="e">
        <f t="shared" si="179"/>
        <v>#DIV/0!</v>
      </c>
    </row>
    <row r="2509" spans="1:10" ht="12.75" customHeight="1" x14ac:dyDescent="0.25">
      <c r="A2509" s="101"/>
      <c r="D2509" s="81"/>
      <c r="E2509" s="81">
        <f>(E2508*Invoice!I4690)+((E2508-(E2508*Invoice!I4690))*Invoice!J4690)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8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Invoice!B4691</f>
        <v>0</v>
      </c>
      <c r="C2514" s="88">
        <f>Invoice!E4691</f>
        <v>0</v>
      </c>
      <c r="D2514" s="89">
        <f>Invoice!H4691</f>
        <v>0</v>
      </c>
      <c r="E2514" s="81">
        <f t="shared" si="175"/>
        <v>0</v>
      </c>
      <c r="F2514" s="81"/>
      <c r="G2514" s="82">
        <f t="shared" si="176"/>
        <v>0</v>
      </c>
      <c r="H2514" s="83">
        <f t="shared" si="177"/>
        <v>0</v>
      </c>
      <c r="I2514" s="83" t="e">
        <f t="shared" si="178"/>
        <v>#DIV/0!</v>
      </c>
      <c r="J2514" s="103" t="e">
        <f t="shared" si="179"/>
        <v>#DIV/0!</v>
      </c>
    </row>
    <row r="2515" spans="1:10" ht="12.75" customHeight="1" x14ac:dyDescent="0.25">
      <c r="A2515" s="101"/>
      <c r="D2515" s="81"/>
      <c r="E2515" s="81">
        <f>(E2514*Invoice!I4691)+((E2514-(E2514*Invoice!I4691))*Invoice!J4691)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9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Invoice!B4692</f>
        <v>0</v>
      </c>
      <c r="C2520" s="88">
        <f>Invoice!E4692</f>
        <v>0</v>
      </c>
      <c r="D2520" s="89">
        <f>Invoice!H4692</f>
        <v>0</v>
      </c>
      <c r="E2520" s="81">
        <f t="shared" si="175"/>
        <v>0</v>
      </c>
      <c r="F2520" s="81"/>
      <c r="G2520" s="82">
        <f t="shared" si="176"/>
        <v>0</v>
      </c>
      <c r="H2520" s="83">
        <f t="shared" si="177"/>
        <v>0</v>
      </c>
      <c r="I2520" s="83" t="e">
        <f t="shared" si="178"/>
        <v>#DIV/0!</v>
      </c>
      <c r="J2520" s="103" t="e">
        <f t="shared" si="179"/>
        <v>#DIV/0!</v>
      </c>
    </row>
    <row r="2521" spans="1:10" ht="12.75" customHeight="1" x14ac:dyDescent="0.25">
      <c r="A2521" s="101"/>
      <c r="D2521" s="81"/>
      <c r="E2521" s="81">
        <f>(E2520*Invoice!I4692)+((E2520-(E2520*Invoice!I4692))*Invoice!J4692)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10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Invoice!B4693</f>
        <v>0</v>
      </c>
      <c r="C2526" s="88">
        <f>Invoice!E4693</f>
        <v>0</v>
      </c>
      <c r="D2526" s="89">
        <f>Invoice!H4693</f>
        <v>0</v>
      </c>
      <c r="E2526" s="81">
        <f t="shared" si="175"/>
        <v>0</v>
      </c>
      <c r="F2526" s="81"/>
      <c r="G2526" s="82">
        <f t="shared" si="176"/>
        <v>0</v>
      </c>
      <c r="H2526" s="83">
        <f t="shared" si="177"/>
        <v>0</v>
      </c>
      <c r="I2526" s="83" t="e">
        <f t="shared" si="178"/>
        <v>#DIV/0!</v>
      </c>
      <c r="J2526" s="103" t="e">
        <f t="shared" si="179"/>
        <v>#DIV/0!</v>
      </c>
    </row>
    <row r="2527" spans="1:10" ht="12.75" customHeight="1" x14ac:dyDescent="0.25">
      <c r="A2527" s="101"/>
      <c r="D2527" s="81"/>
      <c r="E2527" s="81">
        <f>(E2526*Invoice!I4693)+((E2526-(E2526*Invoice!I4693))*Invoice!J4693)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11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Invoice!B4694</f>
        <v>0</v>
      </c>
      <c r="C2532" s="88">
        <f>Invoice!E4694</f>
        <v>0</v>
      </c>
      <c r="D2532" s="89">
        <f>Invoice!H4694</f>
        <v>0</v>
      </c>
      <c r="E2532" s="81">
        <f t="shared" si="175"/>
        <v>0</v>
      </c>
      <c r="F2532" s="81"/>
      <c r="G2532" s="82">
        <f t="shared" si="176"/>
        <v>0</v>
      </c>
      <c r="H2532" s="83">
        <f t="shared" si="177"/>
        <v>0</v>
      </c>
      <c r="I2532" s="83" t="e">
        <f t="shared" si="178"/>
        <v>#DIV/0!</v>
      </c>
      <c r="J2532" s="103" t="e">
        <f t="shared" si="179"/>
        <v>#DIV/0!</v>
      </c>
    </row>
    <row r="2533" spans="1:10" ht="12.75" customHeight="1" x14ac:dyDescent="0.25">
      <c r="A2533" s="101"/>
      <c r="D2533" s="81"/>
      <c r="E2533" s="81">
        <f>(E2532*Invoice!I4694)+((E2532-(E2532*Invoice!I4694))*Invoice!J4694)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12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Invoice!B4695</f>
        <v>0</v>
      </c>
      <c r="C2538" s="88">
        <f>Invoice!E4695</f>
        <v>0</v>
      </c>
      <c r="D2538" s="89">
        <f>Invoice!H4695</f>
        <v>0</v>
      </c>
      <c r="E2538" s="81">
        <f t="shared" si="175"/>
        <v>0</v>
      </c>
      <c r="F2538" s="81"/>
      <c r="G2538" s="82">
        <f t="shared" si="176"/>
        <v>0</v>
      </c>
      <c r="H2538" s="83">
        <f t="shared" si="177"/>
        <v>0</v>
      </c>
      <c r="I2538" s="83" t="e">
        <f t="shared" si="178"/>
        <v>#DIV/0!</v>
      </c>
      <c r="J2538" s="103" t="e">
        <f t="shared" si="179"/>
        <v>#DIV/0!</v>
      </c>
    </row>
    <row r="2539" spans="1:10" ht="12.75" customHeight="1" x14ac:dyDescent="0.25">
      <c r="A2539" s="101"/>
      <c r="D2539" s="81"/>
      <c r="E2539" s="81">
        <f>(E2538*Invoice!I4695)+((E2538-(E2538*Invoice!I4695))*Invoice!J4695)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13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Invoice!B4696</f>
        <v>0</v>
      </c>
      <c r="C2544" s="88">
        <f>Invoice!E4696</f>
        <v>0</v>
      </c>
      <c r="D2544" s="89">
        <f>Invoice!H4696</f>
        <v>0</v>
      </c>
      <c r="E2544" s="81">
        <f t="shared" si="175"/>
        <v>0</v>
      </c>
      <c r="F2544" s="81"/>
      <c r="G2544" s="82">
        <f t="shared" si="176"/>
        <v>0</v>
      </c>
      <c r="H2544" s="83">
        <f t="shared" si="177"/>
        <v>0</v>
      </c>
      <c r="I2544" s="83" t="e">
        <f t="shared" si="178"/>
        <v>#DIV/0!</v>
      </c>
      <c r="J2544" s="103" t="e">
        <f t="shared" si="179"/>
        <v>#DIV/0!</v>
      </c>
    </row>
    <row r="2545" spans="1:10" ht="12.75" customHeight="1" x14ac:dyDescent="0.25">
      <c r="A2545" s="101"/>
      <c r="D2545" s="81"/>
      <c r="E2545" s="81">
        <f>(E2544*Invoice!I4696)+((E2544-(E2544*Invoice!I4696))*Invoice!J4696)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14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Invoice!B4697</f>
        <v>0</v>
      </c>
      <c r="C2550" s="88">
        <f>Invoice!E4697</f>
        <v>0</v>
      </c>
      <c r="D2550" s="89">
        <f>Invoice!H4697</f>
        <v>0</v>
      </c>
      <c r="E2550" s="81">
        <f t="shared" si="175"/>
        <v>0</v>
      </c>
      <c r="F2550" s="81"/>
      <c r="G2550" s="82">
        <f t="shared" si="176"/>
        <v>0</v>
      </c>
      <c r="H2550" s="83">
        <f t="shared" si="177"/>
        <v>0</v>
      </c>
      <c r="I2550" s="83" t="e">
        <f t="shared" si="178"/>
        <v>#DIV/0!</v>
      </c>
      <c r="J2550" s="103" t="e">
        <f t="shared" si="179"/>
        <v>#DIV/0!</v>
      </c>
    </row>
    <row r="2551" spans="1:10" ht="12.75" customHeight="1" x14ac:dyDescent="0.25">
      <c r="A2551" s="101"/>
      <c r="D2551" s="81"/>
      <c r="E2551" s="81">
        <f>(E2550*Invoice!I4697)+((E2550-(E2550*Invoice!I4697))*Invoice!J4697)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15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Invoice!B4698</f>
        <v>0</v>
      </c>
      <c r="C2556" s="88">
        <f>Invoice!E4698</f>
        <v>0</v>
      </c>
      <c r="D2556" s="89">
        <f>Invoice!H4698</f>
        <v>0</v>
      </c>
      <c r="E2556" s="81">
        <f t="shared" si="175"/>
        <v>0</v>
      </c>
      <c r="F2556" s="81"/>
      <c r="G2556" s="82">
        <f t="shared" si="176"/>
        <v>0</v>
      </c>
      <c r="H2556" s="83">
        <f t="shared" si="177"/>
        <v>0</v>
      </c>
      <c r="I2556" s="83" t="e">
        <f t="shared" si="178"/>
        <v>#DIV/0!</v>
      </c>
      <c r="J2556" s="103" t="e">
        <f t="shared" si="179"/>
        <v>#DIV/0!</v>
      </c>
    </row>
    <row r="2557" spans="1:10" ht="12.75" customHeight="1" x14ac:dyDescent="0.25">
      <c r="A2557" s="101"/>
      <c r="D2557" s="81"/>
      <c r="E2557" s="81">
        <f>(E2556*Invoice!I4698)+((E2556-(E2556*Invoice!I4698))*Invoice!J4698)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16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Invoice!B4699</f>
        <v>0</v>
      </c>
      <c r="C2562" s="88">
        <f>Invoice!E4699</f>
        <v>0</v>
      </c>
      <c r="D2562" s="89">
        <f>Invoice!H4699</f>
        <v>0</v>
      </c>
      <c r="E2562" s="81">
        <f t="shared" si="175"/>
        <v>0</v>
      </c>
      <c r="F2562" s="81"/>
      <c r="G2562" s="82">
        <f t="shared" si="176"/>
        <v>0</v>
      </c>
      <c r="H2562" s="83">
        <f t="shared" si="177"/>
        <v>0</v>
      </c>
      <c r="I2562" s="83" t="e">
        <f t="shared" si="178"/>
        <v>#DIV/0!</v>
      </c>
      <c r="J2562" s="103" t="e">
        <f t="shared" si="179"/>
        <v>#DIV/0!</v>
      </c>
    </row>
    <row r="2563" spans="1:10" ht="12.75" customHeight="1" x14ac:dyDescent="0.25">
      <c r="A2563" s="101"/>
      <c r="D2563" s="81"/>
      <c r="E2563" s="81">
        <f>(E2562*Invoice!I4699)+((E2562-(E2562*Invoice!I4699))*Invoice!J4699)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C2566" s="88"/>
      <c r="D2566" s="89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6"/>
      <c r="B2567" s="107"/>
      <c r="C2567" s="107"/>
      <c r="D2567" s="107"/>
      <c r="E2567" s="107"/>
      <c r="F2567" s="107"/>
      <c r="G2567" s="108">
        <f>G2474+G2480+G2486+G2492+G2498+G2504+G2510+G2516+G2522+G2528+G2534+G2540+G2546+G2552+G2558+G2564</f>
        <v>0</v>
      </c>
      <c r="H2567" s="108">
        <f>H2474+H2480+H2486+H2492+H2498+H2504+H2510+H2516+H2522+H2528+H2534+H2540+H2546+H2552+H2558+H2564</f>
        <v>0</v>
      </c>
      <c r="I2567" s="107"/>
      <c r="J2567" s="109">
        <f>H2475+H2481+H2487+H2493+H2499+H2505+H2511+H2517+H2523+H2529+H2535+H2541+H2547+H2553+H2559+H2565</f>
        <v>0</v>
      </c>
    </row>
    <row r="2569" spans="1:10" ht="12.75" customHeight="1" x14ac:dyDescent="0.25">
      <c r="A2569" s="94" t="s">
        <v>1</v>
      </c>
      <c r="B2569" s="95">
        <f>Invoice!E4790</f>
        <v>23070043</v>
      </c>
      <c r="C2569" s="96"/>
      <c r="D2569" s="97"/>
      <c r="E2569" s="97"/>
      <c r="F2569" s="97"/>
      <c r="G2569" s="98"/>
      <c r="H2569" s="99"/>
      <c r="I2569" s="99"/>
      <c r="J2569" s="100"/>
    </row>
    <row r="2570" spans="1:10" ht="12.75" customHeight="1" x14ac:dyDescent="0.25">
      <c r="A2570" s="101">
        <v>1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Invoice!B4798</f>
        <v>0</v>
      </c>
      <c r="C2571" s="88">
        <f>Invoice!E4798</f>
        <v>0</v>
      </c>
      <c r="D2571" s="89">
        <f>Invoice!H4798</f>
        <v>0</v>
      </c>
      <c r="E2571" s="81">
        <f>D2571*B2571</f>
        <v>0</v>
      </c>
      <c r="F2571" s="81"/>
      <c r="G2571" s="82">
        <f>E2571/1.11</f>
        <v>0</v>
      </c>
      <c r="H2571" s="83">
        <f>G2571*11%</f>
        <v>0</v>
      </c>
      <c r="I2571" s="83" t="e">
        <f>G2571/B2571</f>
        <v>#DIV/0!</v>
      </c>
      <c r="J2571" s="103" t="e">
        <f>H2571/B2571</f>
        <v>#DIV/0!</v>
      </c>
    </row>
    <row r="2572" spans="1:10" ht="12.75" customHeight="1" x14ac:dyDescent="0.25">
      <c r="A2572" s="101"/>
      <c r="D2572" s="81"/>
      <c r="E2572" s="81">
        <f>(E2571*Invoice!I4798)+((E2571-(E2571*Invoice!I4798))*Invoice!J4798)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B2575" s="79"/>
      <c r="D2575" s="81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1">
        <v>2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Invoice!B4799</f>
        <v>0</v>
      </c>
      <c r="C2577" s="88">
        <f>Invoice!E4799</f>
        <v>0</v>
      </c>
      <c r="D2577" s="89">
        <f>Invoice!H4799</f>
        <v>0</v>
      </c>
      <c r="E2577" s="81">
        <f t="shared" ref="E2577:E2661" si="180">D2577*B2577</f>
        <v>0</v>
      </c>
      <c r="F2577" s="81"/>
      <c r="G2577" s="82">
        <f t="shared" ref="G2577:G2661" si="181">E2577/1.11</f>
        <v>0</v>
      </c>
      <c r="H2577" s="83">
        <f t="shared" ref="H2577:H2661" si="182">G2577*11%</f>
        <v>0</v>
      </c>
      <c r="I2577" s="83" t="e">
        <f t="shared" ref="I2577:I2661" si="183">G2577/B2577</f>
        <v>#DIV/0!</v>
      </c>
      <c r="J2577" s="103" t="e">
        <f t="shared" ref="J2577:J2661" si="184">H2577/B2577</f>
        <v>#DIV/0!</v>
      </c>
    </row>
    <row r="2578" spans="1:10" ht="12.75" customHeight="1" x14ac:dyDescent="0.25">
      <c r="A2578" s="101"/>
      <c r="D2578" s="81"/>
      <c r="E2578" s="81">
        <f>(E2577*Invoice!I4799)+((E2577-(E2577*Invoice!I4799))*Invoice!J4799)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3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Invoice!B4800</f>
        <v>0</v>
      </c>
      <c r="C2583" s="88">
        <f>Invoice!E4800</f>
        <v>0</v>
      </c>
      <c r="D2583" s="89">
        <f>Invoice!H4800</f>
        <v>0</v>
      </c>
      <c r="E2583" s="81">
        <f t="shared" si="180"/>
        <v>0</v>
      </c>
      <c r="F2583" s="81"/>
      <c r="G2583" s="82">
        <f t="shared" si="181"/>
        <v>0</v>
      </c>
      <c r="H2583" s="83">
        <f t="shared" si="182"/>
        <v>0</v>
      </c>
      <c r="I2583" s="83" t="e">
        <f t="shared" si="183"/>
        <v>#DIV/0!</v>
      </c>
      <c r="J2583" s="103" t="e">
        <f t="shared" si="184"/>
        <v>#DIV/0!</v>
      </c>
    </row>
    <row r="2584" spans="1:10" ht="12.75" customHeight="1" x14ac:dyDescent="0.25">
      <c r="A2584" s="101"/>
      <c r="D2584" s="81"/>
      <c r="E2584" s="81">
        <f>(E2583*Invoice!I4800)+((E2583-(E2583*Invoice!I4800))*Invoice!J4800)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4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Invoice!B4801</f>
        <v>0</v>
      </c>
      <c r="C2589" s="88">
        <f>Invoice!E4801</f>
        <v>0</v>
      </c>
      <c r="D2589" s="89">
        <f>Invoice!H4801</f>
        <v>0</v>
      </c>
      <c r="E2589" s="81">
        <f t="shared" si="180"/>
        <v>0</v>
      </c>
      <c r="F2589" s="81"/>
      <c r="G2589" s="82">
        <f t="shared" si="181"/>
        <v>0</v>
      </c>
      <c r="H2589" s="83">
        <f t="shared" si="182"/>
        <v>0</v>
      </c>
      <c r="I2589" s="83" t="e">
        <f t="shared" si="183"/>
        <v>#DIV/0!</v>
      </c>
      <c r="J2589" s="103" t="e">
        <f t="shared" si="184"/>
        <v>#DIV/0!</v>
      </c>
    </row>
    <row r="2590" spans="1:10" ht="12.75" customHeight="1" x14ac:dyDescent="0.25">
      <c r="A2590" s="101"/>
      <c r="D2590" s="81"/>
      <c r="E2590" s="81">
        <f>(E2589*Invoice!I4801)+((E2589-(E2589*Invoice!I4801))*Invoice!J4801)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5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Invoice!B4802</f>
        <v>0</v>
      </c>
      <c r="C2595" s="88">
        <f>Invoice!E4802</f>
        <v>0</v>
      </c>
      <c r="D2595" s="89">
        <f>Invoice!H4802</f>
        <v>0</v>
      </c>
      <c r="E2595" s="81">
        <f t="shared" si="180"/>
        <v>0</v>
      </c>
      <c r="F2595" s="81"/>
      <c r="G2595" s="82">
        <f t="shared" si="181"/>
        <v>0</v>
      </c>
      <c r="H2595" s="83">
        <f t="shared" si="182"/>
        <v>0</v>
      </c>
      <c r="I2595" s="83" t="e">
        <f t="shared" si="183"/>
        <v>#DIV/0!</v>
      </c>
      <c r="J2595" s="103" t="e">
        <f t="shared" si="184"/>
        <v>#DIV/0!</v>
      </c>
    </row>
    <row r="2596" spans="1:10" ht="12.75" customHeight="1" x14ac:dyDescent="0.25">
      <c r="A2596" s="101"/>
      <c r="D2596" s="81"/>
      <c r="E2596" s="81">
        <f>(E2595*Invoice!I4802)+((E2595-(E2595*Invoice!I4802))*Invoice!J4802)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6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Invoice!B4803</f>
        <v>0</v>
      </c>
      <c r="C2601" s="88">
        <f>Invoice!E4803</f>
        <v>0</v>
      </c>
      <c r="D2601" s="89">
        <f>Invoice!H4803</f>
        <v>0</v>
      </c>
      <c r="E2601" s="81">
        <f t="shared" si="180"/>
        <v>0</v>
      </c>
      <c r="F2601" s="81"/>
      <c r="G2601" s="82">
        <f t="shared" si="181"/>
        <v>0</v>
      </c>
      <c r="H2601" s="83">
        <f t="shared" si="182"/>
        <v>0</v>
      </c>
      <c r="I2601" s="83" t="e">
        <f t="shared" si="183"/>
        <v>#DIV/0!</v>
      </c>
      <c r="J2601" s="103" t="e">
        <f t="shared" si="184"/>
        <v>#DIV/0!</v>
      </c>
    </row>
    <row r="2602" spans="1:10" ht="12.75" customHeight="1" x14ac:dyDescent="0.25">
      <c r="A2602" s="101"/>
      <c r="D2602" s="81"/>
      <c r="E2602" s="81">
        <f>(E2601*Invoice!I4803)+((E2601-(E2601*Invoice!I4803))*Invoice!J4803)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7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Invoice!B4804</f>
        <v>0</v>
      </c>
      <c r="C2607" s="88">
        <f>Invoice!E4804</f>
        <v>0</v>
      </c>
      <c r="D2607" s="89">
        <f>Invoice!H4804</f>
        <v>0</v>
      </c>
      <c r="E2607" s="81">
        <f t="shared" si="180"/>
        <v>0</v>
      </c>
      <c r="F2607" s="81"/>
      <c r="G2607" s="82">
        <f t="shared" si="181"/>
        <v>0</v>
      </c>
      <c r="H2607" s="83">
        <f t="shared" si="182"/>
        <v>0</v>
      </c>
      <c r="I2607" s="83" t="e">
        <f t="shared" si="183"/>
        <v>#DIV/0!</v>
      </c>
      <c r="J2607" s="103" t="e">
        <f t="shared" si="184"/>
        <v>#DIV/0!</v>
      </c>
    </row>
    <row r="2608" spans="1:10" ht="12.75" customHeight="1" x14ac:dyDescent="0.25">
      <c r="A2608" s="101"/>
      <c r="D2608" s="81"/>
      <c r="E2608" s="81">
        <f>(E2607*Invoice!I4804)+((E2607-(E2607*Invoice!I4804))*Invoice!J4804)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8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Invoice!B4805</f>
        <v>0</v>
      </c>
      <c r="C2613" s="88">
        <f>Invoice!E4805</f>
        <v>0</v>
      </c>
      <c r="D2613" s="89">
        <f>Invoice!H4805</f>
        <v>0</v>
      </c>
      <c r="E2613" s="81">
        <f t="shared" si="180"/>
        <v>0</v>
      </c>
      <c r="F2613" s="81"/>
      <c r="G2613" s="82">
        <f t="shared" si="181"/>
        <v>0</v>
      </c>
      <c r="H2613" s="83">
        <f t="shared" si="182"/>
        <v>0</v>
      </c>
      <c r="I2613" s="83" t="e">
        <f t="shared" si="183"/>
        <v>#DIV/0!</v>
      </c>
      <c r="J2613" s="103" t="e">
        <f t="shared" si="184"/>
        <v>#DIV/0!</v>
      </c>
    </row>
    <row r="2614" spans="1:10" ht="12.75" customHeight="1" x14ac:dyDescent="0.25">
      <c r="A2614" s="101"/>
      <c r="D2614" s="81"/>
      <c r="E2614" s="81">
        <f>(E2613*Invoice!I4805)+((E2613-(E2613*Invoice!I4805))*Invoice!J4805)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9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Invoice!B4806</f>
        <v>0</v>
      </c>
      <c r="C2619" s="88">
        <f>Invoice!E4806</f>
        <v>0</v>
      </c>
      <c r="D2619" s="89">
        <f>Invoice!H4806</f>
        <v>0</v>
      </c>
      <c r="E2619" s="81">
        <f t="shared" si="180"/>
        <v>0</v>
      </c>
      <c r="F2619" s="81"/>
      <c r="G2619" s="82">
        <f t="shared" si="181"/>
        <v>0</v>
      </c>
      <c r="H2619" s="83">
        <f t="shared" si="182"/>
        <v>0</v>
      </c>
      <c r="I2619" s="83" t="e">
        <f t="shared" si="183"/>
        <v>#DIV/0!</v>
      </c>
      <c r="J2619" s="103" t="e">
        <f t="shared" si="184"/>
        <v>#DIV/0!</v>
      </c>
    </row>
    <row r="2620" spans="1:10" ht="12.75" customHeight="1" x14ac:dyDescent="0.25">
      <c r="A2620" s="101"/>
      <c r="D2620" s="81"/>
      <c r="E2620" s="81">
        <f>(E2619*Invoice!I4806)+((E2619-(E2619*Invoice!I4806))*Invoice!J4806)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10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Invoice!B4807</f>
        <v>0</v>
      </c>
      <c r="C2625" s="88">
        <f>Invoice!E4807</f>
        <v>0</v>
      </c>
      <c r="D2625" s="89">
        <f>Invoice!H4807</f>
        <v>0</v>
      </c>
      <c r="E2625" s="81">
        <f t="shared" si="180"/>
        <v>0</v>
      </c>
      <c r="F2625" s="81"/>
      <c r="G2625" s="82">
        <f t="shared" si="181"/>
        <v>0</v>
      </c>
      <c r="H2625" s="83">
        <f t="shared" si="182"/>
        <v>0</v>
      </c>
      <c r="I2625" s="83" t="e">
        <f t="shared" si="183"/>
        <v>#DIV/0!</v>
      </c>
      <c r="J2625" s="103" t="e">
        <f t="shared" si="184"/>
        <v>#DIV/0!</v>
      </c>
    </row>
    <row r="2626" spans="1:10" ht="12.75" customHeight="1" x14ac:dyDescent="0.25">
      <c r="A2626" s="101"/>
      <c r="D2626" s="81"/>
      <c r="E2626" s="81">
        <f>(E2625*Invoice!I4807)+((E2625-(E2625*Invoice!I4807))*Invoice!J4807)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11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Invoice!B4808</f>
        <v>0</v>
      </c>
      <c r="C2631" s="88">
        <f>Invoice!E4808</f>
        <v>0</v>
      </c>
      <c r="D2631" s="89">
        <f>Invoice!H4808</f>
        <v>0</v>
      </c>
      <c r="E2631" s="81">
        <f t="shared" si="180"/>
        <v>0</v>
      </c>
      <c r="F2631" s="81"/>
      <c r="G2631" s="82">
        <f t="shared" si="181"/>
        <v>0</v>
      </c>
      <c r="H2631" s="83">
        <f t="shared" si="182"/>
        <v>0</v>
      </c>
      <c r="I2631" s="83" t="e">
        <f t="shared" si="183"/>
        <v>#DIV/0!</v>
      </c>
      <c r="J2631" s="103" t="e">
        <f t="shared" si="184"/>
        <v>#DIV/0!</v>
      </c>
    </row>
    <row r="2632" spans="1:10" ht="12.75" customHeight="1" x14ac:dyDescent="0.25">
      <c r="A2632" s="101"/>
      <c r="D2632" s="81"/>
      <c r="E2632" s="81">
        <f>(E2631*Invoice!I4808)+((E2631-(E2631*Invoice!I4808))*Invoice!J4808)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12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Invoice!B4809</f>
        <v>0</v>
      </c>
      <c r="C2637" s="88">
        <f>Invoice!E4809</f>
        <v>0</v>
      </c>
      <c r="D2637" s="89">
        <f>Invoice!H4809</f>
        <v>0</v>
      </c>
      <c r="E2637" s="81">
        <f t="shared" si="180"/>
        <v>0</v>
      </c>
      <c r="F2637" s="81"/>
      <c r="G2637" s="82">
        <f t="shared" si="181"/>
        <v>0</v>
      </c>
      <c r="H2637" s="83">
        <f t="shared" si="182"/>
        <v>0</v>
      </c>
      <c r="I2637" s="83" t="e">
        <f t="shared" si="183"/>
        <v>#DIV/0!</v>
      </c>
      <c r="J2637" s="103" t="e">
        <f t="shared" si="184"/>
        <v>#DIV/0!</v>
      </c>
    </row>
    <row r="2638" spans="1:10" ht="12.75" customHeight="1" x14ac:dyDescent="0.25">
      <c r="A2638" s="101"/>
      <c r="D2638" s="81"/>
      <c r="E2638" s="81">
        <f>(E2637*Invoice!I4809)+((E2637-(E2637*Invoice!I4809))*Invoice!J4809)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13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Invoice!B4810</f>
        <v>0</v>
      </c>
      <c r="C2643" s="88">
        <f>Invoice!E4810</f>
        <v>0</v>
      </c>
      <c r="D2643" s="89">
        <f>Invoice!H4810</f>
        <v>0</v>
      </c>
      <c r="E2643" s="81">
        <f t="shared" si="180"/>
        <v>0</v>
      </c>
      <c r="F2643" s="81"/>
      <c r="G2643" s="82">
        <f t="shared" si="181"/>
        <v>0</v>
      </c>
      <c r="H2643" s="83">
        <f t="shared" si="182"/>
        <v>0</v>
      </c>
      <c r="I2643" s="83" t="e">
        <f t="shared" si="183"/>
        <v>#DIV/0!</v>
      </c>
      <c r="J2643" s="103" t="e">
        <f t="shared" si="184"/>
        <v>#DIV/0!</v>
      </c>
    </row>
    <row r="2644" spans="1:10" ht="12.75" customHeight="1" x14ac:dyDescent="0.25">
      <c r="A2644" s="101"/>
      <c r="D2644" s="81"/>
      <c r="E2644" s="81">
        <f>(E2643*Invoice!I4810)+((E2643-(E2643*Invoice!I4810))*Invoice!J4810)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14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Invoice!B4811</f>
        <v>0</v>
      </c>
      <c r="C2649" s="88">
        <f>Invoice!E4811</f>
        <v>0</v>
      </c>
      <c r="D2649" s="89">
        <f>Invoice!H4811</f>
        <v>0</v>
      </c>
      <c r="E2649" s="81">
        <f t="shared" si="180"/>
        <v>0</v>
      </c>
      <c r="F2649" s="81"/>
      <c r="G2649" s="82">
        <f t="shared" si="181"/>
        <v>0</v>
      </c>
      <c r="H2649" s="83">
        <f t="shared" si="182"/>
        <v>0</v>
      </c>
      <c r="I2649" s="83" t="e">
        <f t="shared" si="183"/>
        <v>#DIV/0!</v>
      </c>
      <c r="J2649" s="103" t="e">
        <f t="shared" si="184"/>
        <v>#DIV/0!</v>
      </c>
    </row>
    <row r="2650" spans="1:10" ht="12.75" customHeight="1" x14ac:dyDescent="0.25">
      <c r="A2650" s="101"/>
      <c r="D2650" s="81"/>
      <c r="E2650" s="81">
        <f>(E2649*Invoice!I4811)+((E2649-(E2649*Invoice!I4811))*Invoice!J4811)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15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Invoice!B4812</f>
        <v>0</v>
      </c>
      <c r="C2655" s="88">
        <f>Invoice!E4812</f>
        <v>0</v>
      </c>
      <c r="D2655" s="89">
        <f>Invoice!H4812</f>
        <v>0</v>
      </c>
      <c r="E2655" s="81">
        <f t="shared" si="180"/>
        <v>0</v>
      </c>
      <c r="F2655" s="81"/>
      <c r="G2655" s="82">
        <f t="shared" si="181"/>
        <v>0</v>
      </c>
      <c r="H2655" s="83">
        <f t="shared" si="182"/>
        <v>0</v>
      </c>
      <c r="I2655" s="83" t="e">
        <f t="shared" si="183"/>
        <v>#DIV/0!</v>
      </c>
      <c r="J2655" s="103" t="e">
        <f t="shared" si="184"/>
        <v>#DIV/0!</v>
      </c>
    </row>
    <row r="2656" spans="1:10" ht="12.75" customHeight="1" x14ac:dyDescent="0.25">
      <c r="A2656" s="101"/>
      <c r="D2656" s="81"/>
      <c r="E2656" s="81">
        <f>(E2655*Invoice!I4812)+((E2655-(E2655*Invoice!I4812))*Invoice!J4812)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16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Invoice!B4813</f>
        <v>0</v>
      </c>
      <c r="C2661" s="88">
        <f>Invoice!E4813</f>
        <v>0</v>
      </c>
      <c r="D2661" s="89">
        <f>Invoice!H4813</f>
        <v>0</v>
      </c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3" t="e">
        <f t="shared" si="184"/>
        <v>#DIV/0!</v>
      </c>
    </row>
    <row r="2662" spans="1:10" ht="12.75" customHeight="1" x14ac:dyDescent="0.25">
      <c r="A2662" s="101"/>
      <c r="D2662" s="81"/>
      <c r="E2662" s="81">
        <f>(E2661*Invoice!I4813)+((E2661-(E2661*Invoice!I4813))*Invoice!J4813)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C2665" s="88"/>
      <c r="D2665" s="89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6"/>
      <c r="B2666" s="107"/>
      <c r="C2666" s="107"/>
      <c r="D2666" s="107"/>
      <c r="E2666" s="107"/>
      <c r="F2666" s="107"/>
      <c r="G2666" s="108">
        <f>G2573+G2579+G2585+G2591+G2597+G2603+G2609+G2615+G2621+G2627+G2633+G2639+G2645+G2651+G2657+G2663</f>
        <v>0</v>
      </c>
      <c r="H2666" s="108">
        <f>H2573+H2579+H2585+H2591+H2597+H2603+H2609+H2615+H2621+H2627+H2633+H2639+H2645+H2651+H2657+H2663</f>
        <v>0</v>
      </c>
      <c r="I2666" s="107"/>
      <c r="J2666" s="109">
        <f>H2574+H2580+H2586+H2592+H2598+H2604+H2610+H2616+H2622+H2628+H2634+H2640+H2646+H2652+H2658+H2664</f>
        <v>0</v>
      </c>
    </row>
    <row r="2668" spans="1:10" ht="12.75" customHeight="1" x14ac:dyDescent="0.25">
      <c r="A2668" s="94" t="s">
        <v>1</v>
      </c>
      <c r="B2668" s="95">
        <f>Invoice!E4904</f>
        <v>23070044</v>
      </c>
      <c r="C2668" s="96"/>
      <c r="D2668" s="97"/>
      <c r="E2668" s="97"/>
      <c r="F2668" s="97"/>
      <c r="G2668" s="98"/>
      <c r="H2668" s="99"/>
      <c r="I2668" s="99"/>
      <c r="J2668" s="100"/>
    </row>
    <row r="2669" spans="1:10" ht="12.75" customHeight="1" x14ac:dyDescent="0.25">
      <c r="A2669" s="101">
        <v>1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Invoice!B4912</f>
        <v>0</v>
      </c>
      <c r="C2670" s="88">
        <f>Invoice!E4912</f>
        <v>0</v>
      </c>
      <c r="D2670" s="89">
        <f>Invoice!H4912</f>
        <v>0</v>
      </c>
      <c r="E2670" s="81">
        <f>D2670*B2670</f>
        <v>0</v>
      </c>
      <c r="F2670" s="81"/>
      <c r="G2670" s="82">
        <f>E2670/1.11</f>
        <v>0</v>
      </c>
      <c r="H2670" s="83">
        <f>G2670*11%</f>
        <v>0</v>
      </c>
      <c r="I2670" s="83" t="e">
        <f>G2670/B2670</f>
        <v>#DIV/0!</v>
      </c>
      <c r="J2670" s="103" t="e">
        <f>H2670/B2670</f>
        <v>#DIV/0!</v>
      </c>
    </row>
    <row r="2671" spans="1:10" ht="12.75" customHeight="1" x14ac:dyDescent="0.25">
      <c r="A2671" s="101"/>
      <c r="D2671" s="81"/>
      <c r="E2671" s="81">
        <f>(E2670*Invoice!I4912)+((E2670-(E2670*Invoice!I4912))*Invoice!J4912)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B2674" s="79"/>
      <c r="D2674" s="81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1">
        <v>2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Invoice!B4913</f>
        <v>0</v>
      </c>
      <c r="C2676" s="88">
        <f>Invoice!E4913</f>
        <v>0</v>
      </c>
      <c r="D2676" s="89">
        <f>Invoice!H4913</f>
        <v>0</v>
      </c>
      <c r="E2676" s="81">
        <f t="shared" ref="E2676:E2760" si="185">D2676*B2676</f>
        <v>0</v>
      </c>
      <c r="F2676" s="81"/>
      <c r="G2676" s="82">
        <f t="shared" ref="G2676:G2760" si="186">E2676/1.11</f>
        <v>0</v>
      </c>
      <c r="H2676" s="83">
        <f t="shared" ref="H2676:H2760" si="187">G2676*11%</f>
        <v>0</v>
      </c>
      <c r="I2676" s="83" t="e">
        <f t="shared" ref="I2676:I2760" si="188">G2676/B2676</f>
        <v>#DIV/0!</v>
      </c>
      <c r="J2676" s="103" t="e">
        <f t="shared" ref="J2676:J2760" si="189">H2676/B2676</f>
        <v>#DIV/0!</v>
      </c>
    </row>
    <row r="2677" spans="1:10" ht="12.75" customHeight="1" x14ac:dyDescent="0.25">
      <c r="A2677" s="101"/>
      <c r="D2677" s="81"/>
      <c r="E2677" s="81">
        <f>(E2676*Invoice!I4913)+((E2676-(E2676*Invoice!I4913))*Invoice!J4913)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3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Invoice!B4914</f>
        <v>0</v>
      </c>
      <c r="C2682" s="88">
        <f>Invoice!E4914</f>
        <v>0</v>
      </c>
      <c r="D2682" s="89">
        <f>Invoice!H4914</f>
        <v>0</v>
      </c>
      <c r="E2682" s="81">
        <f t="shared" si="185"/>
        <v>0</v>
      </c>
      <c r="F2682" s="81"/>
      <c r="G2682" s="82">
        <f t="shared" si="186"/>
        <v>0</v>
      </c>
      <c r="H2682" s="83">
        <f t="shared" si="187"/>
        <v>0</v>
      </c>
      <c r="I2682" s="83" t="e">
        <f t="shared" si="188"/>
        <v>#DIV/0!</v>
      </c>
      <c r="J2682" s="103" t="e">
        <f t="shared" si="189"/>
        <v>#DIV/0!</v>
      </c>
    </row>
    <row r="2683" spans="1:10" ht="12.75" customHeight="1" x14ac:dyDescent="0.25">
      <c r="A2683" s="101"/>
      <c r="D2683" s="81"/>
      <c r="E2683" s="81">
        <f>(E2682*Invoice!I4914)+((E2682-(E2682*Invoice!I4914))*Invoice!J4914)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4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Invoice!B4915</f>
        <v>0</v>
      </c>
      <c r="C2688" s="88">
        <f>Invoice!E4915</f>
        <v>0</v>
      </c>
      <c r="D2688" s="89">
        <f>Invoice!H4915</f>
        <v>0</v>
      </c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3" t="e">
        <f t="shared" si="189"/>
        <v>#DIV/0!</v>
      </c>
    </row>
    <row r="2689" spans="1:10" ht="12.75" customHeight="1" x14ac:dyDescent="0.25">
      <c r="A2689" s="101"/>
      <c r="D2689" s="81"/>
      <c r="E2689" s="81">
        <f>(E2688*Invoice!I4915)+((E2688-(E2688*Invoice!I4915))*Invoice!J4915)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5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Invoice!B4916</f>
        <v>0</v>
      </c>
      <c r="C2694" s="88">
        <f>Invoice!E4916</f>
        <v>0</v>
      </c>
      <c r="D2694" s="89">
        <f>Invoice!H4916</f>
        <v>0</v>
      </c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3" t="e">
        <f t="shared" si="189"/>
        <v>#DIV/0!</v>
      </c>
    </row>
    <row r="2695" spans="1:10" ht="12.75" customHeight="1" x14ac:dyDescent="0.25">
      <c r="A2695" s="101"/>
      <c r="D2695" s="81"/>
      <c r="E2695" s="81">
        <f>(E2694*Invoice!I4916)+((E2694-(E2694*Invoice!I4916))*Invoice!J4916)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6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Invoice!B4917</f>
        <v>0</v>
      </c>
      <c r="C2700" s="88">
        <f>Invoice!E4917</f>
        <v>0</v>
      </c>
      <c r="D2700" s="89">
        <f>Invoice!H4917</f>
        <v>0</v>
      </c>
      <c r="E2700" s="81">
        <f t="shared" si="185"/>
        <v>0</v>
      </c>
      <c r="F2700" s="81"/>
      <c r="G2700" s="82">
        <f t="shared" si="186"/>
        <v>0</v>
      </c>
      <c r="H2700" s="83">
        <f t="shared" si="187"/>
        <v>0</v>
      </c>
      <c r="I2700" s="83" t="e">
        <f t="shared" si="188"/>
        <v>#DIV/0!</v>
      </c>
      <c r="J2700" s="103" t="e">
        <f t="shared" si="189"/>
        <v>#DIV/0!</v>
      </c>
    </row>
    <row r="2701" spans="1:10" ht="12.75" customHeight="1" x14ac:dyDescent="0.25">
      <c r="A2701" s="101"/>
      <c r="D2701" s="81"/>
      <c r="E2701" s="81">
        <f>(E2700*Invoice!I4917)+((E2700-(E2700*Invoice!I4917))*Invoice!J4917)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7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Invoice!B4918</f>
        <v>0</v>
      </c>
      <c r="C2706" s="88">
        <f>Invoice!E4918</f>
        <v>0</v>
      </c>
      <c r="D2706" s="89">
        <f>Invoice!H4918</f>
        <v>0</v>
      </c>
      <c r="E2706" s="81">
        <f t="shared" si="185"/>
        <v>0</v>
      </c>
      <c r="F2706" s="81"/>
      <c r="G2706" s="82">
        <f t="shared" si="186"/>
        <v>0</v>
      </c>
      <c r="H2706" s="83">
        <f t="shared" si="187"/>
        <v>0</v>
      </c>
      <c r="I2706" s="83" t="e">
        <f t="shared" si="188"/>
        <v>#DIV/0!</v>
      </c>
      <c r="J2706" s="103" t="e">
        <f t="shared" si="189"/>
        <v>#DIV/0!</v>
      </c>
    </row>
    <row r="2707" spans="1:10" ht="12.75" customHeight="1" x14ac:dyDescent="0.25">
      <c r="A2707" s="101"/>
      <c r="D2707" s="81"/>
      <c r="E2707" s="81">
        <f>(E2706*Invoice!I4918)+((E2706-(E2706*Invoice!I4918))*Invoice!J4918)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8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Invoice!B4919</f>
        <v>0</v>
      </c>
      <c r="C2712" s="88">
        <f>Invoice!E4919</f>
        <v>0</v>
      </c>
      <c r="D2712" s="89">
        <f>Invoice!H4919</f>
        <v>0</v>
      </c>
      <c r="E2712" s="81">
        <f t="shared" si="185"/>
        <v>0</v>
      </c>
      <c r="F2712" s="81"/>
      <c r="G2712" s="82">
        <f t="shared" si="186"/>
        <v>0</v>
      </c>
      <c r="H2712" s="83">
        <f t="shared" si="187"/>
        <v>0</v>
      </c>
      <c r="I2712" s="83" t="e">
        <f t="shared" si="188"/>
        <v>#DIV/0!</v>
      </c>
      <c r="J2712" s="103" t="e">
        <f t="shared" si="189"/>
        <v>#DIV/0!</v>
      </c>
    </row>
    <row r="2713" spans="1:10" ht="12.75" customHeight="1" x14ac:dyDescent="0.25">
      <c r="A2713" s="101"/>
      <c r="D2713" s="81"/>
      <c r="E2713" s="81">
        <f>(E2712*Invoice!I4919)+((E2712-(E2712*Invoice!I4919))*Invoice!J4919)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9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Invoice!B4920</f>
        <v>0</v>
      </c>
      <c r="C2718" s="88">
        <f>Invoice!E4920</f>
        <v>0</v>
      </c>
      <c r="D2718" s="89">
        <f>Invoice!H4920</f>
        <v>0</v>
      </c>
      <c r="E2718" s="81">
        <f t="shared" si="185"/>
        <v>0</v>
      </c>
      <c r="F2718" s="81"/>
      <c r="G2718" s="82">
        <f t="shared" si="186"/>
        <v>0</v>
      </c>
      <c r="H2718" s="83">
        <f t="shared" si="187"/>
        <v>0</v>
      </c>
      <c r="I2718" s="83" t="e">
        <f t="shared" si="188"/>
        <v>#DIV/0!</v>
      </c>
      <c r="J2718" s="103" t="e">
        <f t="shared" si="189"/>
        <v>#DIV/0!</v>
      </c>
    </row>
    <row r="2719" spans="1:10" ht="12.75" customHeight="1" x14ac:dyDescent="0.25">
      <c r="A2719" s="101"/>
      <c r="D2719" s="81"/>
      <c r="E2719" s="81">
        <f>(E2718*Invoice!I4920)+((E2718-(E2718*Invoice!I4920))*Invoice!J4920)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10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Invoice!B4921</f>
        <v>0</v>
      </c>
      <c r="C2724" s="88">
        <f>Invoice!E4921</f>
        <v>0</v>
      </c>
      <c r="D2724" s="89">
        <f>Invoice!H4921</f>
        <v>0</v>
      </c>
      <c r="E2724" s="81">
        <f t="shared" si="185"/>
        <v>0</v>
      </c>
      <c r="F2724" s="81"/>
      <c r="G2724" s="82">
        <f t="shared" si="186"/>
        <v>0</v>
      </c>
      <c r="H2724" s="83">
        <f t="shared" si="187"/>
        <v>0</v>
      </c>
      <c r="I2724" s="83" t="e">
        <f t="shared" si="188"/>
        <v>#DIV/0!</v>
      </c>
      <c r="J2724" s="103" t="e">
        <f t="shared" si="189"/>
        <v>#DIV/0!</v>
      </c>
    </row>
    <row r="2725" spans="1:10" ht="12.75" customHeight="1" x14ac:dyDescent="0.25">
      <c r="A2725" s="101"/>
      <c r="D2725" s="81"/>
      <c r="E2725" s="81">
        <f>(E2724*Invoice!I4921)+((E2724-(E2724*Invoice!I4921))*Invoice!J4921)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11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Invoice!B4922</f>
        <v>0</v>
      </c>
      <c r="C2730" s="88">
        <f>Invoice!E4922</f>
        <v>0</v>
      </c>
      <c r="D2730" s="89">
        <f>Invoice!H4922</f>
        <v>0</v>
      </c>
      <c r="E2730" s="81">
        <f t="shared" si="185"/>
        <v>0</v>
      </c>
      <c r="F2730" s="81"/>
      <c r="G2730" s="82">
        <f t="shared" si="186"/>
        <v>0</v>
      </c>
      <c r="H2730" s="83">
        <f t="shared" si="187"/>
        <v>0</v>
      </c>
      <c r="I2730" s="83" t="e">
        <f t="shared" si="188"/>
        <v>#DIV/0!</v>
      </c>
      <c r="J2730" s="103" t="e">
        <f t="shared" si="189"/>
        <v>#DIV/0!</v>
      </c>
    </row>
    <row r="2731" spans="1:10" ht="12.75" customHeight="1" x14ac:dyDescent="0.25">
      <c r="A2731" s="101"/>
      <c r="D2731" s="81"/>
      <c r="E2731" s="81">
        <f>(E2730*Invoice!I4922)+((E2730-(E2730*Invoice!I4922))*Invoice!J4922)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12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Invoice!B4923</f>
        <v>0</v>
      </c>
      <c r="C2736" s="88">
        <f>Invoice!E4923</f>
        <v>0</v>
      </c>
      <c r="D2736" s="89">
        <f>Invoice!H4923</f>
        <v>0</v>
      </c>
      <c r="E2736" s="81">
        <f t="shared" si="185"/>
        <v>0</v>
      </c>
      <c r="F2736" s="81"/>
      <c r="G2736" s="82">
        <f t="shared" si="186"/>
        <v>0</v>
      </c>
      <c r="H2736" s="83">
        <f t="shared" si="187"/>
        <v>0</v>
      </c>
      <c r="I2736" s="83" t="e">
        <f t="shared" si="188"/>
        <v>#DIV/0!</v>
      </c>
      <c r="J2736" s="103" t="e">
        <f t="shared" si="189"/>
        <v>#DIV/0!</v>
      </c>
    </row>
    <row r="2737" spans="1:10" ht="12.75" customHeight="1" x14ac:dyDescent="0.25">
      <c r="A2737" s="101"/>
      <c r="D2737" s="81"/>
      <c r="E2737" s="81">
        <f>(E2736*Invoice!I4923)+((E2736-(E2736*Invoice!I4923))*Invoice!J4923)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13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Invoice!B4924</f>
        <v>0</v>
      </c>
      <c r="C2742" s="88">
        <f>Invoice!E4924</f>
        <v>0</v>
      </c>
      <c r="D2742" s="89">
        <f>Invoice!H4924</f>
        <v>0</v>
      </c>
      <c r="E2742" s="81">
        <f t="shared" si="185"/>
        <v>0</v>
      </c>
      <c r="F2742" s="81"/>
      <c r="G2742" s="82">
        <f t="shared" si="186"/>
        <v>0</v>
      </c>
      <c r="H2742" s="83">
        <f t="shared" si="187"/>
        <v>0</v>
      </c>
      <c r="I2742" s="83" t="e">
        <f t="shared" si="188"/>
        <v>#DIV/0!</v>
      </c>
      <c r="J2742" s="103" t="e">
        <f t="shared" si="189"/>
        <v>#DIV/0!</v>
      </c>
    </row>
    <row r="2743" spans="1:10" ht="12.75" customHeight="1" x14ac:dyDescent="0.25">
      <c r="A2743" s="101"/>
      <c r="D2743" s="81"/>
      <c r="E2743" s="81">
        <f>(E2742*Invoice!I4924)+((E2742-(E2742*Invoice!I4924))*Invoice!J4924)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14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Invoice!B4925</f>
        <v>0</v>
      </c>
      <c r="C2748" s="88">
        <f>Invoice!E4925</f>
        <v>0</v>
      </c>
      <c r="D2748" s="89">
        <f>Invoice!H4925</f>
        <v>0</v>
      </c>
      <c r="E2748" s="81">
        <f t="shared" si="185"/>
        <v>0</v>
      </c>
      <c r="F2748" s="81"/>
      <c r="G2748" s="82">
        <f t="shared" si="186"/>
        <v>0</v>
      </c>
      <c r="H2748" s="83">
        <f t="shared" si="187"/>
        <v>0</v>
      </c>
      <c r="I2748" s="83" t="e">
        <f t="shared" si="188"/>
        <v>#DIV/0!</v>
      </c>
      <c r="J2748" s="103" t="e">
        <f t="shared" si="189"/>
        <v>#DIV/0!</v>
      </c>
    </row>
    <row r="2749" spans="1:10" ht="12.75" customHeight="1" x14ac:dyDescent="0.25">
      <c r="A2749" s="101"/>
      <c r="D2749" s="81"/>
      <c r="E2749" s="81">
        <f>(E2748*Invoice!I4925)+((E2748-(E2748*Invoice!I4925))*Invoice!J4925)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15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Invoice!B4926</f>
        <v>0</v>
      </c>
      <c r="C2754" s="88">
        <f>Invoice!E4926</f>
        <v>0</v>
      </c>
      <c r="D2754" s="89">
        <f>Invoice!H4926</f>
        <v>0</v>
      </c>
      <c r="E2754" s="81">
        <f t="shared" si="185"/>
        <v>0</v>
      </c>
      <c r="F2754" s="81"/>
      <c r="G2754" s="82">
        <f t="shared" si="186"/>
        <v>0</v>
      </c>
      <c r="H2754" s="83">
        <f t="shared" si="187"/>
        <v>0</v>
      </c>
      <c r="I2754" s="83" t="e">
        <f t="shared" si="188"/>
        <v>#DIV/0!</v>
      </c>
      <c r="J2754" s="103" t="e">
        <f t="shared" si="189"/>
        <v>#DIV/0!</v>
      </c>
    </row>
    <row r="2755" spans="1:10" ht="12.75" customHeight="1" x14ac:dyDescent="0.25">
      <c r="A2755" s="101"/>
      <c r="D2755" s="81"/>
      <c r="E2755" s="81">
        <f>(E2754*Invoice!I4926)+((E2754-(E2754*Invoice!I4926))*Invoice!J4926)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16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Invoice!B4927</f>
        <v>0</v>
      </c>
      <c r="C2760" s="88">
        <f>Invoice!E4927</f>
        <v>0</v>
      </c>
      <c r="D2760" s="89">
        <f>Invoice!H4927</f>
        <v>0</v>
      </c>
      <c r="E2760" s="81">
        <f t="shared" si="185"/>
        <v>0</v>
      </c>
      <c r="F2760" s="81"/>
      <c r="G2760" s="82">
        <f t="shared" si="186"/>
        <v>0</v>
      </c>
      <c r="H2760" s="83">
        <f t="shared" si="187"/>
        <v>0</v>
      </c>
      <c r="I2760" s="83" t="e">
        <f t="shared" si="188"/>
        <v>#DIV/0!</v>
      </c>
      <c r="J2760" s="103" t="e">
        <f t="shared" si="189"/>
        <v>#DIV/0!</v>
      </c>
    </row>
    <row r="2761" spans="1:10" ht="12.75" customHeight="1" x14ac:dyDescent="0.25">
      <c r="A2761" s="101"/>
      <c r="D2761" s="81"/>
      <c r="E2761" s="81">
        <f>(E2760*Invoice!I4927)+((E2760-(E2760*Invoice!I4927))*Invoice!J4927)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C2764" s="88"/>
      <c r="D2764" s="89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6"/>
      <c r="B2765" s="107"/>
      <c r="C2765" s="107"/>
      <c r="D2765" s="107"/>
      <c r="E2765" s="107"/>
      <c r="F2765" s="107"/>
      <c r="G2765" s="108">
        <f>G2672+G2678+G2684+G2690+G2696+G2702+G2708+G2714+G2720+G2726+G2732+G2738+G2744+G2750+G2756+G2762</f>
        <v>0</v>
      </c>
      <c r="H2765" s="108">
        <f>H2672+H2678+H2684+H2690+H2696+H2702+H2708+H2714+H2720+H2726+H2732+H2738+H2744+H2750+H2756+H2762</f>
        <v>0</v>
      </c>
      <c r="I2765" s="107"/>
      <c r="J2765" s="109">
        <f>H2673+H2679+H2685+H2691+H2697+H2703+H2709+H2715+H2721+H2727+H2733+H2739+H2745+H2751+H2757+H2763</f>
        <v>0</v>
      </c>
    </row>
    <row r="2767" spans="1:10" ht="12.75" customHeight="1" x14ac:dyDescent="0.25">
      <c r="A2767" s="94" t="s">
        <v>1</v>
      </c>
      <c r="B2767" s="95">
        <f>Invoice!E5018</f>
        <v>23070045</v>
      </c>
      <c r="C2767" s="96"/>
      <c r="D2767" s="97"/>
      <c r="E2767" s="97"/>
      <c r="F2767" s="97"/>
      <c r="G2767" s="98"/>
      <c r="H2767" s="99"/>
      <c r="I2767" s="99"/>
      <c r="J2767" s="100"/>
    </row>
    <row r="2768" spans="1:10" ht="12.75" customHeight="1" x14ac:dyDescent="0.25">
      <c r="A2768" s="101">
        <v>1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Invoice!B5026</f>
        <v>0</v>
      </c>
      <c r="C2769" s="88">
        <f>Invoice!E5026</f>
        <v>0</v>
      </c>
      <c r="D2769" s="89">
        <f>Invoice!H5026</f>
        <v>0</v>
      </c>
      <c r="E2769" s="81">
        <f>D2769*B2769</f>
        <v>0</v>
      </c>
      <c r="F2769" s="81"/>
      <c r="G2769" s="82">
        <f>E2769/1.11</f>
        <v>0</v>
      </c>
      <c r="H2769" s="83">
        <f>G2769*11%</f>
        <v>0</v>
      </c>
      <c r="I2769" s="83" t="e">
        <f>G2769/B2769</f>
        <v>#DIV/0!</v>
      </c>
      <c r="J2769" s="103" t="e">
        <f>H2769/B2769</f>
        <v>#DIV/0!</v>
      </c>
    </row>
    <row r="2770" spans="1:10" ht="12.75" customHeight="1" x14ac:dyDescent="0.25">
      <c r="A2770" s="101"/>
      <c r="D2770" s="81"/>
      <c r="E2770" s="81">
        <f>(E2769*Invoice!I5026)+((E2769-(E2769*Invoice!I5026))*Invoice!J5026)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B2773" s="79"/>
      <c r="D2773" s="81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1">
        <v>2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Invoice!B5027</f>
        <v>0</v>
      </c>
      <c r="C2775" s="88">
        <f>Invoice!E5027</f>
        <v>0</v>
      </c>
      <c r="D2775" s="89">
        <f>Invoice!H5027</f>
        <v>0</v>
      </c>
      <c r="E2775" s="81">
        <f t="shared" ref="E2775:E2859" si="190">D2775*B2775</f>
        <v>0</v>
      </c>
      <c r="F2775" s="81"/>
      <c r="G2775" s="82">
        <f t="shared" ref="G2775:G2859" si="191">E2775/1.11</f>
        <v>0</v>
      </c>
      <c r="H2775" s="83">
        <f t="shared" ref="H2775:H2859" si="192">G2775*11%</f>
        <v>0</v>
      </c>
      <c r="I2775" s="83" t="e">
        <f t="shared" ref="I2775:I2859" si="193">G2775/B2775</f>
        <v>#DIV/0!</v>
      </c>
      <c r="J2775" s="103" t="e">
        <f t="shared" ref="J2775:J2859" si="194">H2775/B2775</f>
        <v>#DIV/0!</v>
      </c>
    </row>
    <row r="2776" spans="1:10" ht="12.75" customHeight="1" x14ac:dyDescent="0.25">
      <c r="A2776" s="101"/>
      <c r="D2776" s="81"/>
      <c r="E2776" s="81">
        <f>(E2775*Invoice!I5027)+((E2775-(E2775*Invoice!I5027))*Invoice!J5027)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3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Invoice!B5028</f>
        <v>0</v>
      </c>
      <c r="C2781" s="88">
        <f>Invoice!E5028</f>
        <v>0</v>
      </c>
      <c r="D2781" s="89">
        <f>Invoice!H5028</f>
        <v>0</v>
      </c>
      <c r="E2781" s="81">
        <f t="shared" si="190"/>
        <v>0</v>
      </c>
      <c r="F2781" s="81"/>
      <c r="G2781" s="82">
        <f t="shared" si="191"/>
        <v>0</v>
      </c>
      <c r="H2781" s="83">
        <f t="shared" si="192"/>
        <v>0</v>
      </c>
      <c r="I2781" s="83" t="e">
        <f t="shared" si="193"/>
        <v>#DIV/0!</v>
      </c>
      <c r="J2781" s="103" t="e">
        <f t="shared" si="194"/>
        <v>#DIV/0!</v>
      </c>
    </row>
    <row r="2782" spans="1:10" ht="12.75" customHeight="1" x14ac:dyDescent="0.25">
      <c r="A2782" s="101"/>
      <c r="D2782" s="81"/>
      <c r="E2782" s="81">
        <f>(E2781*Invoice!I5028)+((E2781-(E2781*Invoice!I5028))*Invoice!J5028)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4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Invoice!B5029</f>
        <v>0</v>
      </c>
      <c r="C2787" s="88">
        <f>Invoice!E5029</f>
        <v>0</v>
      </c>
      <c r="D2787" s="89">
        <f>Invoice!H5029</f>
        <v>0</v>
      </c>
      <c r="E2787" s="81">
        <f t="shared" si="190"/>
        <v>0</v>
      </c>
      <c r="F2787" s="81"/>
      <c r="G2787" s="82">
        <f t="shared" si="191"/>
        <v>0</v>
      </c>
      <c r="H2787" s="83">
        <f t="shared" si="192"/>
        <v>0</v>
      </c>
      <c r="I2787" s="83" t="e">
        <f t="shared" si="193"/>
        <v>#DIV/0!</v>
      </c>
      <c r="J2787" s="103" t="e">
        <f t="shared" si="194"/>
        <v>#DIV/0!</v>
      </c>
    </row>
    <row r="2788" spans="1:10" ht="12.75" customHeight="1" x14ac:dyDescent="0.25">
      <c r="A2788" s="101"/>
      <c r="D2788" s="81"/>
      <c r="E2788" s="81">
        <f>(E2787*Invoice!I5029)+((E2787-(E2787*Invoice!I5029))*Invoice!J5029)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5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Invoice!B5030</f>
        <v>0</v>
      </c>
      <c r="C2793" s="88">
        <f>Invoice!E5030</f>
        <v>0</v>
      </c>
      <c r="D2793" s="89">
        <f>Invoice!H5030</f>
        <v>0</v>
      </c>
      <c r="E2793" s="81">
        <f t="shared" si="190"/>
        <v>0</v>
      </c>
      <c r="F2793" s="81"/>
      <c r="G2793" s="82">
        <f t="shared" si="191"/>
        <v>0</v>
      </c>
      <c r="H2793" s="83">
        <f t="shared" si="192"/>
        <v>0</v>
      </c>
      <c r="I2793" s="83" t="e">
        <f t="shared" si="193"/>
        <v>#DIV/0!</v>
      </c>
      <c r="J2793" s="103" t="e">
        <f t="shared" si="194"/>
        <v>#DIV/0!</v>
      </c>
    </row>
    <row r="2794" spans="1:10" ht="12.75" customHeight="1" x14ac:dyDescent="0.25">
      <c r="A2794" s="101"/>
      <c r="D2794" s="81"/>
      <c r="E2794" s="81">
        <f>(E2793*Invoice!I5030)+((E2793-(E2793*Invoice!I5030))*Invoice!J5030)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6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Invoice!B5031</f>
        <v>0</v>
      </c>
      <c r="C2799" s="88">
        <f>Invoice!E5031</f>
        <v>0</v>
      </c>
      <c r="D2799" s="89">
        <f>Invoice!H5031</f>
        <v>0</v>
      </c>
      <c r="E2799" s="81">
        <f t="shared" si="190"/>
        <v>0</v>
      </c>
      <c r="F2799" s="81"/>
      <c r="G2799" s="82">
        <f t="shared" si="191"/>
        <v>0</v>
      </c>
      <c r="H2799" s="83">
        <f t="shared" si="192"/>
        <v>0</v>
      </c>
      <c r="I2799" s="83" t="e">
        <f t="shared" si="193"/>
        <v>#DIV/0!</v>
      </c>
      <c r="J2799" s="103" t="e">
        <f t="shared" si="194"/>
        <v>#DIV/0!</v>
      </c>
    </row>
    <row r="2800" spans="1:10" ht="12.75" customHeight="1" x14ac:dyDescent="0.25">
      <c r="A2800" s="101"/>
      <c r="D2800" s="81"/>
      <c r="E2800" s="81">
        <f>(E2799*Invoice!I5031)+((E2799-(E2799*Invoice!I5031))*Invoice!J5031)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7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Invoice!B5032</f>
        <v>0</v>
      </c>
      <c r="C2805" s="88">
        <f>Invoice!E5032</f>
        <v>0</v>
      </c>
      <c r="D2805" s="89">
        <f>Invoice!H5032</f>
        <v>0</v>
      </c>
      <c r="E2805" s="81">
        <f t="shared" si="190"/>
        <v>0</v>
      </c>
      <c r="F2805" s="81"/>
      <c r="G2805" s="82">
        <f t="shared" si="191"/>
        <v>0</v>
      </c>
      <c r="H2805" s="83">
        <f t="shared" si="192"/>
        <v>0</v>
      </c>
      <c r="I2805" s="83" t="e">
        <f t="shared" si="193"/>
        <v>#DIV/0!</v>
      </c>
      <c r="J2805" s="103" t="e">
        <f t="shared" si="194"/>
        <v>#DIV/0!</v>
      </c>
    </row>
    <row r="2806" spans="1:10" ht="12.75" customHeight="1" x14ac:dyDescent="0.25">
      <c r="A2806" s="101"/>
      <c r="D2806" s="81"/>
      <c r="E2806" s="81">
        <f>(E2805*Invoice!I5032)+((E2805-(E2805*Invoice!I5032))*Invoice!J5032)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8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Invoice!B5033</f>
        <v>0</v>
      </c>
      <c r="C2811" s="88">
        <f>Invoice!E5033</f>
        <v>0</v>
      </c>
      <c r="D2811" s="89">
        <f>Invoice!H5033</f>
        <v>0</v>
      </c>
      <c r="E2811" s="81">
        <f t="shared" si="190"/>
        <v>0</v>
      </c>
      <c r="F2811" s="81"/>
      <c r="G2811" s="82">
        <f t="shared" si="191"/>
        <v>0</v>
      </c>
      <c r="H2811" s="83">
        <f t="shared" si="192"/>
        <v>0</v>
      </c>
      <c r="I2811" s="83" t="e">
        <f t="shared" si="193"/>
        <v>#DIV/0!</v>
      </c>
      <c r="J2811" s="103" t="e">
        <f t="shared" si="194"/>
        <v>#DIV/0!</v>
      </c>
    </row>
    <row r="2812" spans="1:10" ht="12.75" customHeight="1" x14ac:dyDescent="0.25">
      <c r="A2812" s="101"/>
      <c r="D2812" s="81"/>
      <c r="E2812" s="81">
        <f>(E2811*Invoice!I5033)+((E2811-(E2811*Invoice!I5033))*Invoice!J5033)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9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Invoice!B5034</f>
        <v>0</v>
      </c>
      <c r="C2817" s="88">
        <f>Invoice!E5034</f>
        <v>0</v>
      </c>
      <c r="D2817" s="89">
        <f>Invoice!H5034</f>
        <v>0</v>
      </c>
      <c r="E2817" s="81">
        <f t="shared" si="190"/>
        <v>0</v>
      </c>
      <c r="F2817" s="81"/>
      <c r="G2817" s="82">
        <f t="shared" si="191"/>
        <v>0</v>
      </c>
      <c r="H2817" s="83">
        <f t="shared" si="192"/>
        <v>0</v>
      </c>
      <c r="I2817" s="83" t="e">
        <f t="shared" si="193"/>
        <v>#DIV/0!</v>
      </c>
      <c r="J2817" s="103" t="e">
        <f t="shared" si="194"/>
        <v>#DIV/0!</v>
      </c>
    </row>
    <row r="2818" spans="1:10" ht="12.75" customHeight="1" x14ac:dyDescent="0.25">
      <c r="A2818" s="101"/>
      <c r="D2818" s="81"/>
      <c r="E2818" s="81">
        <f>(E2817*Invoice!I5034)+((E2817-(E2817*Invoice!I5034))*Invoice!J5034)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10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Invoice!B5035</f>
        <v>0</v>
      </c>
      <c r="C2823" s="88">
        <f>Invoice!E5035</f>
        <v>0</v>
      </c>
      <c r="D2823" s="89">
        <f>Invoice!H5035</f>
        <v>0</v>
      </c>
      <c r="E2823" s="81">
        <f t="shared" si="190"/>
        <v>0</v>
      </c>
      <c r="F2823" s="81"/>
      <c r="G2823" s="82">
        <f t="shared" si="191"/>
        <v>0</v>
      </c>
      <c r="H2823" s="83">
        <f t="shared" si="192"/>
        <v>0</v>
      </c>
      <c r="I2823" s="83" t="e">
        <f t="shared" si="193"/>
        <v>#DIV/0!</v>
      </c>
      <c r="J2823" s="103" t="e">
        <f t="shared" si="194"/>
        <v>#DIV/0!</v>
      </c>
    </row>
    <row r="2824" spans="1:10" ht="12.75" customHeight="1" x14ac:dyDescent="0.25">
      <c r="A2824" s="101"/>
      <c r="D2824" s="81"/>
      <c r="E2824" s="81">
        <f>(E2823*Invoice!I5035)+((E2823-(E2823*Invoice!I5035))*Invoice!J5035)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11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Invoice!B5036</f>
        <v>0</v>
      </c>
      <c r="C2829" s="88">
        <f>Invoice!E5036</f>
        <v>0</v>
      </c>
      <c r="D2829" s="89">
        <f>Invoice!H5036</f>
        <v>0</v>
      </c>
      <c r="E2829" s="81">
        <f t="shared" si="190"/>
        <v>0</v>
      </c>
      <c r="F2829" s="81"/>
      <c r="G2829" s="82">
        <f t="shared" si="191"/>
        <v>0</v>
      </c>
      <c r="H2829" s="83">
        <f t="shared" si="192"/>
        <v>0</v>
      </c>
      <c r="I2829" s="83" t="e">
        <f t="shared" si="193"/>
        <v>#DIV/0!</v>
      </c>
      <c r="J2829" s="103" t="e">
        <f t="shared" si="194"/>
        <v>#DIV/0!</v>
      </c>
    </row>
    <row r="2830" spans="1:10" ht="12.75" customHeight="1" x14ac:dyDescent="0.25">
      <c r="A2830" s="101"/>
      <c r="D2830" s="81"/>
      <c r="E2830" s="81">
        <f>(E2829*Invoice!I5036)+((E2829-(E2829*Invoice!I5036))*Invoice!J5036)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12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Invoice!B5037</f>
        <v>0</v>
      </c>
      <c r="C2835" s="88">
        <f>Invoice!E5037</f>
        <v>0</v>
      </c>
      <c r="D2835" s="89">
        <f>Invoice!H5037</f>
        <v>0</v>
      </c>
      <c r="E2835" s="81">
        <f t="shared" si="190"/>
        <v>0</v>
      </c>
      <c r="F2835" s="81"/>
      <c r="G2835" s="82">
        <f t="shared" si="191"/>
        <v>0</v>
      </c>
      <c r="H2835" s="83">
        <f t="shared" si="192"/>
        <v>0</v>
      </c>
      <c r="I2835" s="83" t="e">
        <f t="shared" si="193"/>
        <v>#DIV/0!</v>
      </c>
      <c r="J2835" s="103" t="e">
        <f t="shared" si="194"/>
        <v>#DIV/0!</v>
      </c>
    </row>
    <row r="2836" spans="1:10" ht="12.75" customHeight="1" x14ac:dyDescent="0.25">
      <c r="A2836" s="101"/>
      <c r="D2836" s="81"/>
      <c r="E2836" s="81">
        <f>(E2835*Invoice!I5037)+((E2835-(E2835*Invoice!I5037))*Invoice!J5037)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13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Invoice!B5038</f>
        <v>0</v>
      </c>
      <c r="C2841" s="88">
        <f>Invoice!E5038</f>
        <v>0</v>
      </c>
      <c r="D2841" s="89">
        <f>Invoice!H5038</f>
        <v>0</v>
      </c>
      <c r="E2841" s="81">
        <f t="shared" si="190"/>
        <v>0</v>
      </c>
      <c r="F2841" s="81"/>
      <c r="G2841" s="82">
        <f t="shared" si="191"/>
        <v>0</v>
      </c>
      <c r="H2841" s="83">
        <f t="shared" si="192"/>
        <v>0</v>
      </c>
      <c r="I2841" s="83" t="e">
        <f t="shared" si="193"/>
        <v>#DIV/0!</v>
      </c>
      <c r="J2841" s="103" t="e">
        <f t="shared" si="194"/>
        <v>#DIV/0!</v>
      </c>
    </row>
    <row r="2842" spans="1:10" ht="12.75" customHeight="1" x14ac:dyDescent="0.25">
      <c r="A2842" s="101"/>
      <c r="D2842" s="81"/>
      <c r="E2842" s="81">
        <f>(E2841*Invoice!I5038)+((E2841-(E2841*Invoice!I5038))*Invoice!J5038)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14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Invoice!B5039</f>
        <v>0</v>
      </c>
      <c r="C2847" s="88">
        <f>Invoice!E5039</f>
        <v>0</v>
      </c>
      <c r="D2847" s="89">
        <f>Invoice!H5039</f>
        <v>0</v>
      </c>
      <c r="E2847" s="81">
        <f t="shared" si="190"/>
        <v>0</v>
      </c>
      <c r="F2847" s="81"/>
      <c r="G2847" s="82">
        <f t="shared" si="191"/>
        <v>0</v>
      </c>
      <c r="H2847" s="83">
        <f t="shared" si="192"/>
        <v>0</v>
      </c>
      <c r="I2847" s="83" t="e">
        <f t="shared" si="193"/>
        <v>#DIV/0!</v>
      </c>
      <c r="J2847" s="103" t="e">
        <f t="shared" si="194"/>
        <v>#DIV/0!</v>
      </c>
    </row>
    <row r="2848" spans="1:10" ht="12.75" customHeight="1" x14ac:dyDescent="0.25">
      <c r="A2848" s="101"/>
      <c r="D2848" s="81"/>
      <c r="E2848" s="81">
        <f>(E2847*Invoice!I5039)+((E2847-(E2847*Invoice!I5039))*Invoice!J5039)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15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Invoice!B5040</f>
        <v>0</v>
      </c>
      <c r="C2853" s="88">
        <f>Invoice!E5040</f>
        <v>0</v>
      </c>
      <c r="D2853" s="89">
        <f>Invoice!H5040</f>
        <v>0</v>
      </c>
      <c r="E2853" s="81">
        <f t="shared" si="190"/>
        <v>0</v>
      </c>
      <c r="F2853" s="81"/>
      <c r="G2853" s="82">
        <f t="shared" si="191"/>
        <v>0</v>
      </c>
      <c r="H2853" s="83">
        <f t="shared" si="192"/>
        <v>0</v>
      </c>
      <c r="I2853" s="83" t="e">
        <f t="shared" si="193"/>
        <v>#DIV/0!</v>
      </c>
      <c r="J2853" s="103" t="e">
        <f t="shared" si="194"/>
        <v>#DIV/0!</v>
      </c>
    </row>
    <row r="2854" spans="1:10" ht="12.75" customHeight="1" x14ac:dyDescent="0.25">
      <c r="A2854" s="101"/>
      <c r="D2854" s="81"/>
      <c r="E2854" s="81">
        <f>(E2853*Invoice!I5040)+((E2853-(E2853*Invoice!I5040))*Invoice!J5040)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16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Invoice!B5041</f>
        <v>0</v>
      </c>
      <c r="C2859" s="88">
        <f>Invoice!E5041</f>
        <v>0</v>
      </c>
      <c r="D2859" s="89">
        <f>Invoice!H5041</f>
        <v>0</v>
      </c>
      <c r="E2859" s="81">
        <f t="shared" si="190"/>
        <v>0</v>
      </c>
      <c r="F2859" s="81"/>
      <c r="G2859" s="82">
        <f t="shared" si="191"/>
        <v>0</v>
      </c>
      <c r="H2859" s="83">
        <f t="shared" si="192"/>
        <v>0</v>
      </c>
      <c r="I2859" s="83" t="e">
        <f t="shared" si="193"/>
        <v>#DIV/0!</v>
      </c>
      <c r="J2859" s="103" t="e">
        <f t="shared" si="194"/>
        <v>#DIV/0!</v>
      </c>
    </row>
    <row r="2860" spans="1:10" ht="12.75" customHeight="1" x14ac:dyDescent="0.25">
      <c r="A2860" s="101"/>
      <c r="D2860" s="81"/>
      <c r="E2860" s="81">
        <f>(E2859*Invoice!I5041)+((E2859-(E2859*Invoice!I5041))*Invoice!J5041)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C2863" s="88"/>
      <c r="D2863" s="89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6"/>
      <c r="B2864" s="107"/>
      <c r="C2864" s="107"/>
      <c r="D2864" s="107"/>
      <c r="E2864" s="107"/>
      <c r="F2864" s="107"/>
      <c r="G2864" s="108">
        <f>G2771+G2777+G2783+G2789+G2795+G2801+G2807+G2813+G2819+G2825+G2831+G2837+G2843+G2849+G2855+G2861</f>
        <v>0</v>
      </c>
      <c r="H2864" s="108">
        <f>H2771+H2777+H2783+H2789+H2795+H2801+H2807+H2813+H2819+H2825+H2831+H2837+H2843+H2849+H2855+H2861</f>
        <v>0</v>
      </c>
      <c r="I2864" s="107"/>
      <c r="J2864" s="109">
        <f>H2772+H2778+H2784+H2790+H2796+H2802+H2808+H2814+H2820+H2826+H2832+H2838+H2844+H2850+H2856+H2862</f>
        <v>0</v>
      </c>
    </row>
    <row r="2866" spans="1:10" ht="12.75" customHeight="1" x14ac:dyDescent="0.25">
      <c r="A2866" s="94" t="s">
        <v>1</v>
      </c>
      <c r="B2866" s="95">
        <f>Invoice!E5132</f>
        <v>23070046</v>
      </c>
      <c r="C2866" s="96"/>
      <c r="D2866" s="97"/>
      <c r="E2866" s="97"/>
      <c r="F2866" s="97"/>
      <c r="G2866" s="98"/>
      <c r="H2866" s="99"/>
      <c r="I2866" s="99"/>
      <c r="J2866" s="100"/>
    </row>
    <row r="2867" spans="1:10" ht="12.75" customHeight="1" x14ac:dyDescent="0.25">
      <c r="A2867" s="101">
        <v>1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Invoice!B5140</f>
        <v>0</v>
      </c>
      <c r="C2868" s="88">
        <f>Invoice!E5140</f>
        <v>0</v>
      </c>
      <c r="D2868" s="89">
        <f>Invoice!H5140</f>
        <v>0</v>
      </c>
      <c r="E2868" s="81">
        <f>D2868*B2868</f>
        <v>0</v>
      </c>
      <c r="F2868" s="81"/>
      <c r="G2868" s="82">
        <f>E2868/1.11</f>
        <v>0</v>
      </c>
      <c r="H2868" s="83">
        <f>G2868*11%</f>
        <v>0</v>
      </c>
      <c r="I2868" s="83" t="e">
        <f>G2868/B2868</f>
        <v>#DIV/0!</v>
      </c>
      <c r="J2868" s="103" t="e">
        <f>H2868/B2868</f>
        <v>#DIV/0!</v>
      </c>
    </row>
    <row r="2869" spans="1:10" ht="12.75" customHeight="1" x14ac:dyDescent="0.25">
      <c r="A2869" s="101"/>
      <c r="D2869" s="81"/>
      <c r="E2869" s="81">
        <f>(E2868*Invoice!I5140)+((E2868-(E2868*Invoice!I5140))*Invoice!J5140)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B2872" s="79"/>
      <c r="D2872" s="81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1">
        <v>2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Invoice!B5141</f>
        <v>0</v>
      </c>
      <c r="C2874" s="88">
        <f>Invoice!E5141</f>
        <v>0</v>
      </c>
      <c r="D2874" s="89">
        <f>Invoice!H5141</f>
        <v>0</v>
      </c>
      <c r="E2874" s="81">
        <f t="shared" ref="E2874:E2958" si="195">D2874*B2874</f>
        <v>0</v>
      </c>
      <c r="F2874" s="81"/>
      <c r="G2874" s="82">
        <f t="shared" ref="G2874:G2958" si="196">E2874/1.11</f>
        <v>0</v>
      </c>
      <c r="H2874" s="83">
        <f t="shared" ref="H2874:H2958" si="197">G2874*11%</f>
        <v>0</v>
      </c>
      <c r="I2874" s="83" t="e">
        <f t="shared" ref="I2874:I2958" si="198">G2874/B2874</f>
        <v>#DIV/0!</v>
      </c>
      <c r="J2874" s="103" t="e">
        <f t="shared" ref="J2874:J2958" si="199">H2874/B2874</f>
        <v>#DIV/0!</v>
      </c>
    </row>
    <row r="2875" spans="1:10" ht="12.75" customHeight="1" x14ac:dyDescent="0.25">
      <c r="A2875" s="101"/>
      <c r="D2875" s="81"/>
      <c r="E2875" s="81">
        <f>(E2874*Invoice!I5141)+((E2874-(E2874*Invoice!I5141))*Invoice!J5141)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3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Invoice!B5142</f>
        <v>0</v>
      </c>
      <c r="C2880" s="88">
        <f>Invoice!E5142</f>
        <v>0</v>
      </c>
      <c r="D2880" s="89">
        <f>Invoice!H5142</f>
        <v>0</v>
      </c>
      <c r="E2880" s="81">
        <f t="shared" si="195"/>
        <v>0</v>
      </c>
      <c r="F2880" s="81"/>
      <c r="G2880" s="82">
        <f t="shared" si="196"/>
        <v>0</v>
      </c>
      <c r="H2880" s="83">
        <f t="shared" si="197"/>
        <v>0</v>
      </c>
      <c r="I2880" s="83" t="e">
        <f t="shared" si="198"/>
        <v>#DIV/0!</v>
      </c>
      <c r="J2880" s="103" t="e">
        <f t="shared" si="199"/>
        <v>#DIV/0!</v>
      </c>
    </row>
    <row r="2881" spans="1:10" ht="12.75" customHeight="1" x14ac:dyDescent="0.25">
      <c r="A2881" s="101"/>
      <c r="D2881" s="81"/>
      <c r="E2881" s="81">
        <f>(E2880*Invoice!I5142)+((E2880-(E2880*Invoice!I5142))*Invoice!J5142)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4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Invoice!B5143</f>
        <v>0</v>
      </c>
      <c r="C2886" s="88">
        <f>Invoice!E5143</f>
        <v>0</v>
      </c>
      <c r="D2886" s="89">
        <f>Invoice!H5143</f>
        <v>0</v>
      </c>
      <c r="E2886" s="81">
        <f t="shared" si="195"/>
        <v>0</v>
      </c>
      <c r="F2886" s="81"/>
      <c r="G2886" s="82">
        <f t="shared" si="196"/>
        <v>0</v>
      </c>
      <c r="H2886" s="83">
        <f t="shared" si="197"/>
        <v>0</v>
      </c>
      <c r="I2886" s="83" t="e">
        <f t="shared" si="198"/>
        <v>#DIV/0!</v>
      </c>
      <c r="J2886" s="103" t="e">
        <f t="shared" si="199"/>
        <v>#DIV/0!</v>
      </c>
    </row>
    <row r="2887" spans="1:10" ht="12.75" customHeight="1" x14ac:dyDescent="0.25">
      <c r="A2887" s="101"/>
      <c r="D2887" s="81"/>
      <c r="E2887" s="81">
        <f>(E2886*Invoice!I5143)+((E2886-(E2886*Invoice!I5143))*Invoice!J5143)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5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Invoice!B5144</f>
        <v>0</v>
      </c>
      <c r="C2892" s="88">
        <f>Invoice!E5144</f>
        <v>0</v>
      </c>
      <c r="D2892" s="89">
        <f>Invoice!H5144</f>
        <v>0</v>
      </c>
      <c r="E2892" s="81">
        <f t="shared" si="195"/>
        <v>0</v>
      </c>
      <c r="F2892" s="81"/>
      <c r="G2892" s="82">
        <f t="shared" si="196"/>
        <v>0</v>
      </c>
      <c r="H2892" s="83">
        <f t="shared" si="197"/>
        <v>0</v>
      </c>
      <c r="I2892" s="83" t="e">
        <f t="shared" si="198"/>
        <v>#DIV/0!</v>
      </c>
      <c r="J2892" s="103" t="e">
        <f t="shared" si="199"/>
        <v>#DIV/0!</v>
      </c>
    </row>
    <row r="2893" spans="1:10" ht="12.75" customHeight="1" x14ac:dyDescent="0.25">
      <c r="A2893" s="101"/>
      <c r="D2893" s="81"/>
      <c r="E2893" s="81">
        <f>(E2892*Invoice!I5144)+((E2892-(E2892*Invoice!I5144))*Invoice!J5144)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6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Invoice!B5145</f>
        <v>0</v>
      </c>
      <c r="C2898" s="88">
        <f>Invoice!E5145</f>
        <v>0</v>
      </c>
      <c r="D2898" s="89">
        <f>Invoice!H5145</f>
        <v>0</v>
      </c>
      <c r="E2898" s="81">
        <f t="shared" si="195"/>
        <v>0</v>
      </c>
      <c r="F2898" s="81"/>
      <c r="G2898" s="82">
        <f t="shared" si="196"/>
        <v>0</v>
      </c>
      <c r="H2898" s="83">
        <f t="shared" si="197"/>
        <v>0</v>
      </c>
      <c r="I2898" s="83" t="e">
        <f t="shared" si="198"/>
        <v>#DIV/0!</v>
      </c>
      <c r="J2898" s="103" t="e">
        <f t="shared" si="199"/>
        <v>#DIV/0!</v>
      </c>
    </row>
    <row r="2899" spans="1:10" ht="12.75" customHeight="1" x14ac:dyDescent="0.25">
      <c r="A2899" s="101"/>
      <c r="D2899" s="81"/>
      <c r="E2899" s="81">
        <f>(E2898*Invoice!I5145)+((E2898-(E2898*Invoice!I5145))*Invoice!J5145)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7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Invoice!B5146</f>
        <v>0</v>
      </c>
      <c r="C2904" s="88">
        <f>Invoice!E5146</f>
        <v>0</v>
      </c>
      <c r="D2904" s="89">
        <f>Invoice!H5146</f>
        <v>0</v>
      </c>
      <c r="E2904" s="81">
        <f t="shared" si="195"/>
        <v>0</v>
      </c>
      <c r="F2904" s="81"/>
      <c r="G2904" s="82">
        <f t="shared" si="196"/>
        <v>0</v>
      </c>
      <c r="H2904" s="83">
        <f t="shared" si="197"/>
        <v>0</v>
      </c>
      <c r="I2904" s="83" t="e">
        <f t="shared" si="198"/>
        <v>#DIV/0!</v>
      </c>
      <c r="J2904" s="103" t="e">
        <f t="shared" si="199"/>
        <v>#DIV/0!</v>
      </c>
    </row>
    <row r="2905" spans="1:10" ht="12.75" customHeight="1" x14ac:dyDescent="0.25">
      <c r="A2905" s="101"/>
      <c r="D2905" s="81"/>
      <c r="E2905" s="81">
        <f>(E2904*Invoice!I5146)+((E2904-(E2904*Invoice!I5146))*Invoice!J5146)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8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Invoice!B5147</f>
        <v>0</v>
      </c>
      <c r="C2910" s="88">
        <f>Invoice!E5147</f>
        <v>0</v>
      </c>
      <c r="D2910" s="89">
        <f>Invoice!H5147</f>
        <v>0</v>
      </c>
      <c r="E2910" s="81">
        <f t="shared" si="195"/>
        <v>0</v>
      </c>
      <c r="F2910" s="81"/>
      <c r="G2910" s="82">
        <f t="shared" si="196"/>
        <v>0</v>
      </c>
      <c r="H2910" s="83">
        <f t="shared" si="197"/>
        <v>0</v>
      </c>
      <c r="I2910" s="83" t="e">
        <f t="shared" si="198"/>
        <v>#DIV/0!</v>
      </c>
      <c r="J2910" s="103" t="e">
        <f t="shared" si="199"/>
        <v>#DIV/0!</v>
      </c>
    </row>
    <row r="2911" spans="1:10" ht="12.75" customHeight="1" x14ac:dyDescent="0.25">
      <c r="A2911" s="101"/>
      <c r="D2911" s="81"/>
      <c r="E2911" s="81">
        <f>(E2910*Invoice!I5147)+((E2910-(E2910*Invoice!I5147))*Invoice!J5147)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9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Invoice!B5148</f>
        <v>0</v>
      </c>
      <c r="C2916" s="88">
        <f>Invoice!E5148</f>
        <v>0</v>
      </c>
      <c r="D2916" s="89">
        <f>Invoice!H5148</f>
        <v>0</v>
      </c>
      <c r="E2916" s="81">
        <f t="shared" si="195"/>
        <v>0</v>
      </c>
      <c r="F2916" s="81"/>
      <c r="G2916" s="82">
        <f t="shared" si="196"/>
        <v>0</v>
      </c>
      <c r="H2916" s="83">
        <f t="shared" si="197"/>
        <v>0</v>
      </c>
      <c r="I2916" s="83" t="e">
        <f t="shared" si="198"/>
        <v>#DIV/0!</v>
      </c>
      <c r="J2916" s="103" t="e">
        <f t="shared" si="199"/>
        <v>#DIV/0!</v>
      </c>
    </row>
    <row r="2917" spans="1:10" ht="12.75" customHeight="1" x14ac:dyDescent="0.25">
      <c r="A2917" s="101"/>
      <c r="D2917" s="81"/>
      <c r="E2917" s="81">
        <f>(E2916*Invoice!I5148)+((E2916-(E2916*Invoice!I5148))*Invoice!J5148)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10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Invoice!B5149</f>
        <v>0</v>
      </c>
      <c r="C2922" s="88">
        <f>Invoice!E5149</f>
        <v>0</v>
      </c>
      <c r="D2922" s="89">
        <f>Invoice!H5149</f>
        <v>0</v>
      </c>
      <c r="E2922" s="81">
        <f t="shared" si="195"/>
        <v>0</v>
      </c>
      <c r="F2922" s="81"/>
      <c r="G2922" s="82">
        <f t="shared" si="196"/>
        <v>0</v>
      </c>
      <c r="H2922" s="83">
        <f t="shared" si="197"/>
        <v>0</v>
      </c>
      <c r="I2922" s="83" t="e">
        <f t="shared" si="198"/>
        <v>#DIV/0!</v>
      </c>
      <c r="J2922" s="103" t="e">
        <f t="shared" si="199"/>
        <v>#DIV/0!</v>
      </c>
    </row>
    <row r="2923" spans="1:10" ht="12.75" customHeight="1" x14ac:dyDescent="0.25">
      <c r="A2923" s="101"/>
      <c r="D2923" s="81"/>
      <c r="E2923" s="81">
        <f>(E2922*Invoice!I5149)+((E2922-(E2922*Invoice!I5149))*Invoice!J5149)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11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Invoice!B5150</f>
        <v>0</v>
      </c>
      <c r="C2928" s="88">
        <f>Invoice!E5150</f>
        <v>0</v>
      </c>
      <c r="D2928" s="89">
        <f>Invoice!H5150</f>
        <v>0</v>
      </c>
      <c r="E2928" s="81">
        <f t="shared" si="195"/>
        <v>0</v>
      </c>
      <c r="F2928" s="81"/>
      <c r="G2928" s="82">
        <f t="shared" si="196"/>
        <v>0</v>
      </c>
      <c r="H2928" s="83">
        <f t="shared" si="197"/>
        <v>0</v>
      </c>
      <c r="I2928" s="83" t="e">
        <f t="shared" si="198"/>
        <v>#DIV/0!</v>
      </c>
      <c r="J2928" s="103" t="e">
        <f t="shared" si="199"/>
        <v>#DIV/0!</v>
      </c>
    </row>
    <row r="2929" spans="1:10" ht="12.75" customHeight="1" x14ac:dyDescent="0.25">
      <c r="A2929" s="101"/>
      <c r="D2929" s="81"/>
      <c r="E2929" s="81">
        <f>(E2928*Invoice!I5150)+((E2928-(E2928*Invoice!I5150))*Invoice!J5150)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12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Invoice!B5151</f>
        <v>0</v>
      </c>
      <c r="C2934" s="88">
        <f>Invoice!E5151</f>
        <v>0</v>
      </c>
      <c r="D2934" s="89">
        <f>Invoice!H5151</f>
        <v>0</v>
      </c>
      <c r="E2934" s="81">
        <f t="shared" si="195"/>
        <v>0</v>
      </c>
      <c r="F2934" s="81"/>
      <c r="G2934" s="82">
        <f t="shared" si="196"/>
        <v>0</v>
      </c>
      <c r="H2934" s="83">
        <f t="shared" si="197"/>
        <v>0</v>
      </c>
      <c r="I2934" s="83" t="e">
        <f t="shared" si="198"/>
        <v>#DIV/0!</v>
      </c>
      <c r="J2934" s="103" t="e">
        <f t="shared" si="199"/>
        <v>#DIV/0!</v>
      </c>
    </row>
    <row r="2935" spans="1:10" ht="12.75" customHeight="1" x14ac:dyDescent="0.25">
      <c r="A2935" s="101"/>
      <c r="D2935" s="81"/>
      <c r="E2935" s="81">
        <f>(E2934*Invoice!I5151)+((E2934-(E2934*Invoice!I5151))*Invoice!J5151)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13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Invoice!B5152</f>
        <v>0</v>
      </c>
      <c r="C2940" s="88">
        <f>Invoice!E5152</f>
        <v>0</v>
      </c>
      <c r="D2940" s="89">
        <f>Invoice!H5152</f>
        <v>0</v>
      </c>
      <c r="E2940" s="81">
        <f t="shared" si="195"/>
        <v>0</v>
      </c>
      <c r="F2940" s="81"/>
      <c r="G2940" s="82">
        <f t="shared" si="196"/>
        <v>0</v>
      </c>
      <c r="H2940" s="83">
        <f t="shared" si="197"/>
        <v>0</v>
      </c>
      <c r="I2940" s="83" t="e">
        <f t="shared" si="198"/>
        <v>#DIV/0!</v>
      </c>
      <c r="J2940" s="103" t="e">
        <f t="shared" si="199"/>
        <v>#DIV/0!</v>
      </c>
    </row>
    <row r="2941" spans="1:10" ht="12.75" customHeight="1" x14ac:dyDescent="0.25">
      <c r="A2941" s="101"/>
      <c r="D2941" s="81"/>
      <c r="E2941" s="81">
        <f>(E2940*Invoice!I5152)+((E2940-(E2940*Invoice!I5152))*Invoice!J5152)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14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Invoice!B5153</f>
        <v>0</v>
      </c>
      <c r="C2946" s="88">
        <f>Invoice!E5153</f>
        <v>0</v>
      </c>
      <c r="D2946" s="89">
        <f>Invoice!H5153</f>
        <v>0</v>
      </c>
      <c r="E2946" s="81">
        <f t="shared" si="195"/>
        <v>0</v>
      </c>
      <c r="F2946" s="81"/>
      <c r="G2946" s="82">
        <f t="shared" si="196"/>
        <v>0</v>
      </c>
      <c r="H2946" s="83">
        <f t="shared" si="197"/>
        <v>0</v>
      </c>
      <c r="I2946" s="83" t="e">
        <f t="shared" si="198"/>
        <v>#DIV/0!</v>
      </c>
      <c r="J2946" s="103" t="e">
        <f t="shared" si="199"/>
        <v>#DIV/0!</v>
      </c>
    </row>
    <row r="2947" spans="1:10" ht="12.75" customHeight="1" x14ac:dyDescent="0.25">
      <c r="A2947" s="101"/>
      <c r="D2947" s="81"/>
      <c r="E2947" s="81">
        <f>(E2946*Invoice!I5153)+((E2946-(E2946*Invoice!I5153))*Invoice!J5153)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15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Invoice!B5154</f>
        <v>0</v>
      </c>
      <c r="C2952" s="88">
        <f>Invoice!E5154</f>
        <v>0</v>
      </c>
      <c r="D2952" s="89">
        <f>Invoice!H5154</f>
        <v>0</v>
      </c>
      <c r="E2952" s="81">
        <f t="shared" si="195"/>
        <v>0</v>
      </c>
      <c r="F2952" s="81"/>
      <c r="G2952" s="82">
        <f t="shared" si="196"/>
        <v>0</v>
      </c>
      <c r="H2952" s="83">
        <f t="shared" si="197"/>
        <v>0</v>
      </c>
      <c r="I2952" s="83" t="e">
        <f t="shared" si="198"/>
        <v>#DIV/0!</v>
      </c>
      <c r="J2952" s="103" t="e">
        <f t="shared" si="199"/>
        <v>#DIV/0!</v>
      </c>
    </row>
    <row r="2953" spans="1:10" ht="12.75" customHeight="1" x14ac:dyDescent="0.25">
      <c r="A2953" s="101"/>
      <c r="D2953" s="81"/>
      <c r="E2953" s="81">
        <f>(E2952*Invoice!I5154)+((E2952-(E2952*Invoice!I5154))*Invoice!J5154)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16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Invoice!B5155</f>
        <v>0</v>
      </c>
      <c r="C2958" s="88">
        <f>Invoice!E5155</f>
        <v>0</v>
      </c>
      <c r="D2958" s="89">
        <f>Invoice!H5155</f>
        <v>0</v>
      </c>
      <c r="E2958" s="81">
        <f t="shared" si="195"/>
        <v>0</v>
      </c>
      <c r="F2958" s="81"/>
      <c r="G2958" s="82">
        <f t="shared" si="196"/>
        <v>0</v>
      </c>
      <c r="H2958" s="83">
        <f t="shared" si="197"/>
        <v>0</v>
      </c>
      <c r="I2958" s="83" t="e">
        <f t="shared" si="198"/>
        <v>#DIV/0!</v>
      </c>
      <c r="J2958" s="103" t="e">
        <f t="shared" si="199"/>
        <v>#DIV/0!</v>
      </c>
    </row>
    <row r="2959" spans="1:10" ht="12.75" customHeight="1" x14ac:dyDescent="0.25">
      <c r="A2959" s="101"/>
      <c r="D2959" s="81"/>
      <c r="E2959" s="81">
        <f>(E2958*Invoice!I5155)+((E2958-(E2958*Invoice!I5155))*Invoice!J5155)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C2962" s="88"/>
      <c r="D2962" s="89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6"/>
      <c r="B2963" s="107"/>
      <c r="C2963" s="107"/>
      <c r="D2963" s="107"/>
      <c r="E2963" s="107"/>
      <c r="F2963" s="107"/>
      <c r="G2963" s="108">
        <f>G2870+G2876+G2882+G2888+G2894+G2900+G2906+G2912+G2918+G2924+G2930+G2936+G2942+G2948+G2954+G2960</f>
        <v>0</v>
      </c>
      <c r="H2963" s="108">
        <f>H2870+H2876+H2882+H2888+H2894+H2900+H2906+H2912+H2918+H2924+H2930+H2936+H2942+H2948+H2954+H2960</f>
        <v>0</v>
      </c>
      <c r="I2963" s="107"/>
      <c r="J2963" s="109">
        <f>H2871+H2877+H2883+H2889+H2895+H2901+H2907+H2913+H2919+H2925+H2931+H2937+H2943+H2949+H2955+H2961</f>
        <v>0</v>
      </c>
    </row>
    <row r="2965" spans="1:10" ht="12.75" customHeight="1" x14ac:dyDescent="0.25">
      <c r="A2965" s="94" t="s">
        <v>1</v>
      </c>
      <c r="B2965" s="95">
        <f>Invoice!E5246</f>
        <v>23070047</v>
      </c>
      <c r="C2965" s="96"/>
      <c r="D2965" s="97"/>
      <c r="E2965" s="97"/>
      <c r="F2965" s="97"/>
      <c r="G2965" s="98"/>
      <c r="H2965" s="99"/>
      <c r="I2965" s="99"/>
      <c r="J2965" s="100"/>
    </row>
    <row r="2966" spans="1:10" ht="12.75" customHeight="1" x14ac:dyDescent="0.25">
      <c r="A2966" s="101">
        <v>1</v>
      </c>
      <c r="B2966" s="84" t="s">
        <v>20</v>
      </c>
      <c r="C2966" s="84" t="s">
        <v>21</v>
      </c>
      <c r="D2966" s="85" t="s">
        <v>22</v>
      </c>
      <c r="E2966" s="85" t="s">
        <v>23</v>
      </c>
      <c r="F2966" s="85"/>
      <c r="G2966" s="86" t="s">
        <v>24</v>
      </c>
      <c r="H2966" s="87" t="s">
        <v>25</v>
      </c>
      <c r="I2966" s="87" t="s">
        <v>26</v>
      </c>
      <c r="J2966" s="102"/>
    </row>
    <row r="2967" spans="1:10" ht="12.75" customHeight="1" x14ac:dyDescent="0.25">
      <c r="A2967" s="101"/>
      <c r="B2967" s="80">
        <f>Invoice!B5254</f>
        <v>0</v>
      </c>
      <c r="C2967" s="88">
        <f>Invoice!E5254</f>
        <v>0</v>
      </c>
      <c r="D2967" s="89">
        <f>Invoice!H5254</f>
        <v>0</v>
      </c>
      <c r="E2967" s="81">
        <f>D2967*B2967</f>
        <v>0</v>
      </c>
      <c r="F2967" s="81"/>
      <c r="G2967" s="82">
        <f>E2967/1.11</f>
        <v>0</v>
      </c>
      <c r="H2967" s="83">
        <f>G2967*11%</f>
        <v>0</v>
      </c>
      <c r="I2967" s="83" t="e">
        <f>G2967/B2967</f>
        <v>#DIV/0!</v>
      </c>
      <c r="J2967" s="103" t="e">
        <f>H2967/B2967</f>
        <v>#DIV/0!</v>
      </c>
    </row>
    <row r="2968" spans="1:10" ht="12.75" customHeight="1" x14ac:dyDescent="0.25">
      <c r="A2968" s="101"/>
      <c r="D2968" s="81"/>
      <c r="E2968" s="81">
        <f>(E2967*Invoice!I5254)+((E2967-(E2967*Invoice!I5254))*Invoice!J5254)</f>
        <v>0</v>
      </c>
      <c r="F2968" s="81"/>
      <c r="G2968" s="90">
        <f>E2968/1.11</f>
        <v>0</v>
      </c>
      <c r="H2968" s="91">
        <f>G2968*11%</f>
        <v>0</v>
      </c>
      <c r="I2968" s="91" t="e">
        <f>G2968/B2967</f>
        <v>#DIV/0!</v>
      </c>
      <c r="J2968" s="104" t="e">
        <f>H2968/B2967</f>
        <v>#DIV/0!</v>
      </c>
    </row>
    <row r="2969" spans="1:10" ht="12.75" customHeight="1" x14ac:dyDescent="0.25">
      <c r="A2969" s="101"/>
      <c r="D2969" s="81" t="s">
        <v>23</v>
      </c>
      <c r="E2969" s="81">
        <f>E2967-E2968</f>
        <v>0</v>
      </c>
      <c r="F2969" s="81"/>
      <c r="G2969" s="82">
        <f>G2967-G2968</f>
        <v>0</v>
      </c>
      <c r="H2969" s="82">
        <f>H2967-H2968</f>
        <v>0</v>
      </c>
      <c r="I2969" s="82" t="e">
        <f>I2967-I2968</f>
        <v>#DIV/0!</v>
      </c>
      <c r="J2969" s="105" t="e">
        <f>J2967-J2968</f>
        <v>#DIV/0!</v>
      </c>
    </row>
    <row r="2970" spans="1:10" ht="12.75" customHeight="1" x14ac:dyDescent="0.25">
      <c r="A2970" s="101"/>
      <c r="D2970" s="81"/>
      <c r="E2970" s="81"/>
      <c r="F2970" s="81"/>
      <c r="G2970" s="82"/>
      <c r="H2970" s="83">
        <f>G2969+H2969</f>
        <v>0</v>
      </c>
      <c r="I2970" s="83"/>
      <c r="J2970" s="103"/>
    </row>
    <row r="2971" spans="1:10" ht="12.75" customHeight="1" x14ac:dyDescent="0.25">
      <c r="A2971" s="101"/>
      <c r="B2971" s="79"/>
      <c r="D2971" s="81"/>
      <c r="E2971" s="81"/>
      <c r="F2971" s="81"/>
      <c r="G2971" s="82"/>
      <c r="H2971" s="83"/>
      <c r="I2971" s="83"/>
      <c r="J2971" s="103"/>
    </row>
    <row r="2972" spans="1:10" ht="12.75" customHeight="1" x14ac:dyDescent="0.25">
      <c r="A2972" s="101">
        <v>2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Invoice!B5255</f>
        <v>0</v>
      </c>
      <c r="C2973" s="88">
        <f>Invoice!E5255</f>
        <v>0</v>
      </c>
      <c r="D2973" s="89">
        <f>Invoice!H5255</f>
        <v>0</v>
      </c>
      <c r="E2973" s="81">
        <f t="shared" ref="E2973:E3057" si="200">D2973*B2973</f>
        <v>0</v>
      </c>
      <c r="F2973" s="81"/>
      <c r="G2973" s="82">
        <f t="shared" ref="G2973:G3057" si="201">E2973/1.11</f>
        <v>0</v>
      </c>
      <c r="H2973" s="83">
        <f t="shared" ref="H2973:H3057" si="202">G2973*11%</f>
        <v>0</v>
      </c>
      <c r="I2973" s="83" t="e">
        <f t="shared" ref="I2973:I3057" si="203">G2973/B2973</f>
        <v>#DIV/0!</v>
      </c>
      <c r="J2973" s="103" t="e">
        <f t="shared" ref="J2973:J3057" si="204">H2973/B2973</f>
        <v>#DIV/0!</v>
      </c>
    </row>
    <row r="2974" spans="1:10" ht="12.75" customHeight="1" x14ac:dyDescent="0.25">
      <c r="A2974" s="101"/>
      <c r="D2974" s="81"/>
      <c r="E2974" s="81">
        <f>(E2973*Invoice!I5255)+((E2973-(E2973*Invoice!I5255))*Invoice!J5255)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3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Invoice!B5256</f>
        <v>0</v>
      </c>
      <c r="C2979" s="88">
        <f>Invoice!E5256</f>
        <v>0</v>
      </c>
      <c r="D2979" s="89">
        <f>Invoice!H5256</f>
        <v>0</v>
      </c>
      <c r="E2979" s="81">
        <f t="shared" si="200"/>
        <v>0</v>
      </c>
      <c r="F2979" s="81"/>
      <c r="G2979" s="82">
        <f t="shared" si="201"/>
        <v>0</v>
      </c>
      <c r="H2979" s="83">
        <f t="shared" si="202"/>
        <v>0</v>
      </c>
      <c r="I2979" s="83" t="e">
        <f t="shared" si="203"/>
        <v>#DIV/0!</v>
      </c>
      <c r="J2979" s="103" t="e">
        <f t="shared" si="204"/>
        <v>#DIV/0!</v>
      </c>
    </row>
    <row r="2980" spans="1:10" ht="12.75" customHeight="1" x14ac:dyDescent="0.25">
      <c r="A2980" s="101"/>
      <c r="D2980" s="81"/>
      <c r="E2980" s="81">
        <f>(E2979*Invoice!I5256)+((E2979-(E2979*Invoice!I5256))*Invoice!J5256)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4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Invoice!B5257</f>
        <v>0</v>
      </c>
      <c r="C2985" s="88">
        <f>Invoice!E5257</f>
        <v>0</v>
      </c>
      <c r="D2985" s="89">
        <f>Invoice!H5257</f>
        <v>0</v>
      </c>
      <c r="E2985" s="81">
        <f t="shared" si="200"/>
        <v>0</v>
      </c>
      <c r="F2985" s="81"/>
      <c r="G2985" s="82">
        <f t="shared" si="201"/>
        <v>0</v>
      </c>
      <c r="H2985" s="83">
        <f t="shared" si="202"/>
        <v>0</v>
      </c>
      <c r="I2985" s="83" t="e">
        <f t="shared" si="203"/>
        <v>#DIV/0!</v>
      </c>
      <c r="J2985" s="103" t="e">
        <f t="shared" si="204"/>
        <v>#DIV/0!</v>
      </c>
    </row>
    <row r="2986" spans="1:10" ht="12.75" customHeight="1" x14ac:dyDescent="0.25">
      <c r="A2986" s="101"/>
      <c r="D2986" s="81"/>
      <c r="E2986" s="81">
        <f>(E2985*Invoice!I5257)+((E2985-(E2985*Invoice!I5257))*Invoice!J5257)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5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Invoice!B5258</f>
        <v>0</v>
      </c>
      <c r="C2991" s="88">
        <f>Invoice!E5258</f>
        <v>0</v>
      </c>
      <c r="D2991" s="89">
        <f>Invoice!H5258</f>
        <v>0</v>
      </c>
      <c r="E2991" s="81">
        <f t="shared" si="200"/>
        <v>0</v>
      </c>
      <c r="F2991" s="81"/>
      <c r="G2991" s="82">
        <f t="shared" si="201"/>
        <v>0</v>
      </c>
      <c r="H2991" s="83">
        <f t="shared" si="202"/>
        <v>0</v>
      </c>
      <c r="I2991" s="83" t="e">
        <f t="shared" si="203"/>
        <v>#DIV/0!</v>
      </c>
      <c r="J2991" s="103" t="e">
        <f t="shared" si="204"/>
        <v>#DIV/0!</v>
      </c>
    </row>
    <row r="2992" spans="1:10" ht="12.75" customHeight="1" x14ac:dyDescent="0.25">
      <c r="A2992" s="101"/>
      <c r="D2992" s="81"/>
      <c r="E2992" s="81">
        <f>(E2991*Invoice!I5258)+((E2991-(E2991*Invoice!I5258))*Invoice!J5258)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6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Invoice!B5259</f>
        <v>0</v>
      </c>
      <c r="C2997" s="88">
        <f>Invoice!E5259</f>
        <v>0</v>
      </c>
      <c r="D2997" s="89">
        <f>Invoice!H5259</f>
        <v>0</v>
      </c>
      <c r="E2997" s="81">
        <f t="shared" si="200"/>
        <v>0</v>
      </c>
      <c r="F2997" s="81"/>
      <c r="G2997" s="82">
        <f t="shared" si="201"/>
        <v>0</v>
      </c>
      <c r="H2997" s="83">
        <f t="shared" si="202"/>
        <v>0</v>
      </c>
      <c r="I2997" s="83" t="e">
        <f t="shared" si="203"/>
        <v>#DIV/0!</v>
      </c>
      <c r="J2997" s="103" t="e">
        <f t="shared" si="204"/>
        <v>#DIV/0!</v>
      </c>
    </row>
    <row r="2998" spans="1:10" ht="12.75" customHeight="1" x14ac:dyDescent="0.25">
      <c r="A2998" s="101"/>
      <c r="D2998" s="81"/>
      <c r="E2998" s="81">
        <f>(E2997*Invoice!I5259)+((E2997-(E2997*Invoice!I5259))*Invoice!J5259)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7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Invoice!B5260</f>
        <v>0</v>
      </c>
      <c r="C3003" s="88">
        <f>Invoice!E5260</f>
        <v>0</v>
      </c>
      <c r="D3003" s="89">
        <f>Invoice!H5260</f>
        <v>0</v>
      </c>
      <c r="E3003" s="81">
        <f t="shared" si="200"/>
        <v>0</v>
      </c>
      <c r="F3003" s="81"/>
      <c r="G3003" s="82">
        <f t="shared" si="201"/>
        <v>0</v>
      </c>
      <c r="H3003" s="83">
        <f t="shared" si="202"/>
        <v>0</v>
      </c>
      <c r="I3003" s="83" t="e">
        <f t="shared" si="203"/>
        <v>#DIV/0!</v>
      </c>
      <c r="J3003" s="103" t="e">
        <f t="shared" si="204"/>
        <v>#DIV/0!</v>
      </c>
    </row>
    <row r="3004" spans="1:10" ht="12.75" customHeight="1" x14ac:dyDescent="0.25">
      <c r="A3004" s="101"/>
      <c r="D3004" s="81"/>
      <c r="E3004" s="81">
        <f>(E3003*Invoice!I5260)+((E3003-(E3003*Invoice!I5260))*Invoice!J5260)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8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Invoice!B5261</f>
        <v>0</v>
      </c>
      <c r="C3009" s="88">
        <f>Invoice!E5261</f>
        <v>0</v>
      </c>
      <c r="D3009" s="89">
        <f>Invoice!H5261</f>
        <v>0</v>
      </c>
      <c r="E3009" s="81">
        <f t="shared" si="200"/>
        <v>0</v>
      </c>
      <c r="F3009" s="81"/>
      <c r="G3009" s="82">
        <f t="shared" si="201"/>
        <v>0</v>
      </c>
      <c r="H3009" s="83">
        <f t="shared" si="202"/>
        <v>0</v>
      </c>
      <c r="I3009" s="83" t="e">
        <f t="shared" si="203"/>
        <v>#DIV/0!</v>
      </c>
      <c r="J3009" s="103" t="e">
        <f t="shared" si="204"/>
        <v>#DIV/0!</v>
      </c>
    </row>
    <row r="3010" spans="1:10" ht="12.75" customHeight="1" x14ac:dyDescent="0.25">
      <c r="A3010" s="101"/>
      <c r="D3010" s="81"/>
      <c r="E3010" s="81">
        <f>(E3009*Invoice!I5261)+((E3009-(E3009*Invoice!I5261))*Invoice!J5261)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9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Invoice!B5262</f>
        <v>0</v>
      </c>
      <c r="C3015" s="88">
        <f>Invoice!E5262</f>
        <v>0</v>
      </c>
      <c r="D3015" s="89">
        <f>Invoice!H5262</f>
        <v>0</v>
      </c>
      <c r="E3015" s="81">
        <f t="shared" si="200"/>
        <v>0</v>
      </c>
      <c r="F3015" s="81"/>
      <c r="G3015" s="82">
        <f t="shared" si="201"/>
        <v>0</v>
      </c>
      <c r="H3015" s="83">
        <f t="shared" si="202"/>
        <v>0</v>
      </c>
      <c r="I3015" s="83" t="e">
        <f t="shared" si="203"/>
        <v>#DIV/0!</v>
      </c>
      <c r="J3015" s="103" t="e">
        <f t="shared" si="204"/>
        <v>#DIV/0!</v>
      </c>
    </row>
    <row r="3016" spans="1:10" ht="12.75" customHeight="1" x14ac:dyDescent="0.25">
      <c r="A3016" s="101"/>
      <c r="D3016" s="81"/>
      <c r="E3016" s="81">
        <f>(E3015*Invoice!I5262)+((E3015-(E3015*Invoice!I5262))*Invoice!J5262)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10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Invoice!B5263</f>
        <v>0</v>
      </c>
      <c r="C3021" s="88">
        <f>Invoice!E5263</f>
        <v>0</v>
      </c>
      <c r="D3021" s="89">
        <f>Invoice!H5263</f>
        <v>0</v>
      </c>
      <c r="E3021" s="81">
        <f t="shared" si="200"/>
        <v>0</v>
      </c>
      <c r="F3021" s="81"/>
      <c r="G3021" s="82">
        <f t="shared" si="201"/>
        <v>0</v>
      </c>
      <c r="H3021" s="83">
        <f t="shared" si="202"/>
        <v>0</v>
      </c>
      <c r="I3021" s="83" t="e">
        <f t="shared" si="203"/>
        <v>#DIV/0!</v>
      </c>
      <c r="J3021" s="103" t="e">
        <f t="shared" si="204"/>
        <v>#DIV/0!</v>
      </c>
    </row>
    <row r="3022" spans="1:10" ht="12.75" customHeight="1" x14ac:dyDescent="0.25">
      <c r="A3022" s="101"/>
      <c r="D3022" s="81"/>
      <c r="E3022" s="81">
        <f>(E3021*Invoice!I5263)+((E3021-(E3021*Invoice!I5263))*Invoice!J5263)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11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Invoice!B5264</f>
        <v>0</v>
      </c>
      <c r="C3027" s="88">
        <f>Invoice!E5264</f>
        <v>0</v>
      </c>
      <c r="D3027" s="89">
        <f>Invoice!H5264</f>
        <v>0</v>
      </c>
      <c r="E3027" s="81">
        <f t="shared" si="200"/>
        <v>0</v>
      </c>
      <c r="F3027" s="81"/>
      <c r="G3027" s="82">
        <f t="shared" si="201"/>
        <v>0</v>
      </c>
      <c r="H3027" s="83">
        <f t="shared" si="202"/>
        <v>0</v>
      </c>
      <c r="I3027" s="83" t="e">
        <f t="shared" si="203"/>
        <v>#DIV/0!</v>
      </c>
      <c r="J3027" s="103" t="e">
        <f t="shared" si="204"/>
        <v>#DIV/0!</v>
      </c>
    </row>
    <row r="3028" spans="1:10" ht="12.75" customHeight="1" x14ac:dyDescent="0.25">
      <c r="A3028" s="101"/>
      <c r="D3028" s="81"/>
      <c r="E3028" s="81">
        <f>(E3027*Invoice!I5264)+((E3027-(E3027*Invoice!I5264))*Invoice!J5264)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12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Invoice!B5265</f>
        <v>0</v>
      </c>
      <c r="C3033" s="88">
        <f>Invoice!E5265</f>
        <v>0</v>
      </c>
      <c r="D3033" s="89">
        <f>Invoice!H5265</f>
        <v>0</v>
      </c>
      <c r="E3033" s="81">
        <f t="shared" si="200"/>
        <v>0</v>
      </c>
      <c r="F3033" s="81"/>
      <c r="G3033" s="82">
        <f t="shared" si="201"/>
        <v>0</v>
      </c>
      <c r="H3033" s="83">
        <f t="shared" si="202"/>
        <v>0</v>
      </c>
      <c r="I3033" s="83" t="e">
        <f t="shared" si="203"/>
        <v>#DIV/0!</v>
      </c>
      <c r="J3033" s="103" t="e">
        <f t="shared" si="204"/>
        <v>#DIV/0!</v>
      </c>
    </row>
    <row r="3034" spans="1:10" ht="12.75" customHeight="1" x14ac:dyDescent="0.25">
      <c r="A3034" s="101"/>
      <c r="D3034" s="81"/>
      <c r="E3034" s="81">
        <f>(E3033*Invoice!I5265)+((E3033-(E3033*Invoice!I5265))*Invoice!J5265)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13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Invoice!B5266</f>
        <v>0</v>
      </c>
      <c r="C3039" s="88">
        <f>Invoice!E5266</f>
        <v>0</v>
      </c>
      <c r="D3039" s="89">
        <f>Invoice!H5266</f>
        <v>0</v>
      </c>
      <c r="E3039" s="81">
        <f t="shared" si="200"/>
        <v>0</v>
      </c>
      <c r="F3039" s="81"/>
      <c r="G3039" s="82">
        <f t="shared" si="201"/>
        <v>0</v>
      </c>
      <c r="H3039" s="83">
        <f t="shared" si="202"/>
        <v>0</v>
      </c>
      <c r="I3039" s="83" t="e">
        <f t="shared" si="203"/>
        <v>#DIV/0!</v>
      </c>
      <c r="J3039" s="103" t="e">
        <f t="shared" si="204"/>
        <v>#DIV/0!</v>
      </c>
    </row>
    <row r="3040" spans="1:10" ht="12.75" customHeight="1" x14ac:dyDescent="0.25">
      <c r="A3040" s="101"/>
      <c r="D3040" s="81"/>
      <c r="E3040" s="81">
        <f>(E3039*Invoice!I5266)+((E3039-(E3039*Invoice!I5266))*Invoice!J5266)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14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Invoice!B5267</f>
        <v>0</v>
      </c>
      <c r="C3045" s="88">
        <f>Invoice!E5267</f>
        <v>0</v>
      </c>
      <c r="D3045" s="89">
        <f>Invoice!H5267</f>
        <v>0</v>
      </c>
      <c r="E3045" s="81">
        <f t="shared" si="200"/>
        <v>0</v>
      </c>
      <c r="F3045" s="81"/>
      <c r="G3045" s="82">
        <f t="shared" si="201"/>
        <v>0</v>
      </c>
      <c r="H3045" s="83">
        <f t="shared" si="202"/>
        <v>0</v>
      </c>
      <c r="I3045" s="83" t="e">
        <f t="shared" si="203"/>
        <v>#DIV/0!</v>
      </c>
      <c r="J3045" s="103" t="e">
        <f t="shared" si="204"/>
        <v>#DIV/0!</v>
      </c>
    </row>
    <row r="3046" spans="1:10" ht="12.75" customHeight="1" x14ac:dyDescent="0.25">
      <c r="A3046" s="101"/>
      <c r="D3046" s="81"/>
      <c r="E3046" s="81">
        <f>(E3045*Invoice!I5267)+((E3045-(E3045*Invoice!I5267))*Invoice!J5267)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15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Invoice!B5268</f>
        <v>0</v>
      </c>
      <c r="C3051" s="88">
        <f>Invoice!E5268</f>
        <v>0</v>
      </c>
      <c r="D3051" s="89">
        <f>Invoice!H5268</f>
        <v>0</v>
      </c>
      <c r="E3051" s="81">
        <f t="shared" si="200"/>
        <v>0</v>
      </c>
      <c r="F3051" s="81"/>
      <c r="G3051" s="82">
        <f t="shared" si="201"/>
        <v>0</v>
      </c>
      <c r="H3051" s="83">
        <f t="shared" si="202"/>
        <v>0</v>
      </c>
      <c r="I3051" s="83" t="e">
        <f t="shared" si="203"/>
        <v>#DIV/0!</v>
      </c>
      <c r="J3051" s="103" t="e">
        <f t="shared" si="204"/>
        <v>#DIV/0!</v>
      </c>
    </row>
    <row r="3052" spans="1:10" ht="12.75" customHeight="1" x14ac:dyDescent="0.25">
      <c r="A3052" s="101"/>
      <c r="D3052" s="81"/>
      <c r="E3052" s="81">
        <f>(E3051*Invoice!I5268)+((E3051-(E3051*Invoice!I5268))*Invoice!J5268)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16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Invoice!B5269</f>
        <v>0</v>
      </c>
      <c r="C3057" s="88">
        <f>Invoice!E5269</f>
        <v>0</v>
      </c>
      <c r="D3057" s="89">
        <f>Invoice!H5269</f>
        <v>0</v>
      </c>
      <c r="E3057" s="81">
        <f t="shared" si="200"/>
        <v>0</v>
      </c>
      <c r="F3057" s="81"/>
      <c r="G3057" s="82">
        <f t="shared" si="201"/>
        <v>0</v>
      </c>
      <c r="H3057" s="83">
        <f t="shared" si="202"/>
        <v>0</v>
      </c>
      <c r="I3057" s="83" t="e">
        <f t="shared" si="203"/>
        <v>#DIV/0!</v>
      </c>
      <c r="J3057" s="103" t="e">
        <f t="shared" si="204"/>
        <v>#DIV/0!</v>
      </c>
    </row>
    <row r="3058" spans="1:10" ht="12.75" customHeight="1" x14ac:dyDescent="0.25">
      <c r="A3058" s="101"/>
      <c r="D3058" s="81"/>
      <c r="E3058" s="81">
        <f>(E3057*Invoice!I5269)+((E3057-(E3057*Invoice!I5269))*Invoice!J5269)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C3061" s="88"/>
      <c r="D3061" s="89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6"/>
      <c r="B3062" s="107"/>
      <c r="C3062" s="107"/>
      <c r="D3062" s="107"/>
      <c r="E3062" s="107"/>
      <c r="F3062" s="107"/>
      <c r="G3062" s="108">
        <f>G2969+G2975+G2981+G2987+G2993+G2999+G3005+G3011+G3017+G3023+G3029+G3035+G3041+G3047+G3053+G3059</f>
        <v>0</v>
      </c>
      <c r="H3062" s="108">
        <f>H2969+H2975+H2981+H2987+H2993+H2999+H3005+H3011+H3017+H3023+H3029+H3035+H3041+H3047+H3053+H3059</f>
        <v>0</v>
      </c>
      <c r="I3062" s="107"/>
      <c r="J3062" s="109">
        <f>H2970+H2976+H2982+H2988+H2994+H3000+H3006+H3012+H3018+H3024+H3030+H3036+H3042+H3048+H3054+H3060</f>
        <v>0</v>
      </c>
    </row>
    <row r="3064" spans="1:10" ht="12.75" customHeight="1" x14ac:dyDescent="0.25">
      <c r="A3064" s="94" t="s">
        <v>1</v>
      </c>
      <c r="B3064" s="95">
        <f>Invoice!E5360</f>
        <v>23070048</v>
      </c>
      <c r="C3064" s="96"/>
      <c r="D3064" s="97"/>
      <c r="E3064" s="97"/>
      <c r="F3064" s="97"/>
      <c r="G3064" s="98"/>
      <c r="H3064" s="99"/>
      <c r="I3064" s="99"/>
      <c r="J3064" s="100"/>
    </row>
    <row r="3065" spans="1:10" ht="12.75" customHeight="1" x14ac:dyDescent="0.25">
      <c r="A3065" s="101">
        <v>1</v>
      </c>
      <c r="B3065" s="84" t="s">
        <v>20</v>
      </c>
      <c r="C3065" s="84" t="s">
        <v>21</v>
      </c>
      <c r="D3065" s="85" t="s">
        <v>22</v>
      </c>
      <c r="E3065" s="85" t="s">
        <v>23</v>
      </c>
      <c r="F3065" s="85"/>
      <c r="G3065" s="86" t="s">
        <v>24</v>
      </c>
      <c r="H3065" s="87" t="s">
        <v>25</v>
      </c>
      <c r="I3065" s="87" t="s">
        <v>26</v>
      </c>
      <c r="J3065" s="102"/>
    </row>
    <row r="3066" spans="1:10" ht="12.75" customHeight="1" x14ac:dyDescent="0.25">
      <c r="A3066" s="101"/>
      <c r="B3066" s="80">
        <f>Invoice!B5368</f>
        <v>0</v>
      </c>
      <c r="C3066" s="88">
        <f>Invoice!E5368</f>
        <v>0</v>
      </c>
      <c r="D3066" s="89">
        <f>Invoice!H5368</f>
        <v>0</v>
      </c>
      <c r="E3066" s="81">
        <f>D3066*B3066</f>
        <v>0</v>
      </c>
      <c r="F3066" s="81"/>
      <c r="G3066" s="82">
        <f>E3066/1.11</f>
        <v>0</v>
      </c>
      <c r="H3066" s="83">
        <f>G3066*11%</f>
        <v>0</v>
      </c>
      <c r="I3066" s="83" t="e">
        <f>G3066/B3066</f>
        <v>#DIV/0!</v>
      </c>
      <c r="J3066" s="103" t="e">
        <f>H3066/B3066</f>
        <v>#DIV/0!</v>
      </c>
    </row>
    <row r="3067" spans="1:10" ht="12.75" customHeight="1" x14ac:dyDescent="0.25">
      <c r="A3067" s="101"/>
      <c r="D3067" s="81"/>
      <c r="E3067" s="81">
        <f>(E3066*Invoice!I5368)+((E3066-(E3066*Invoice!I5368))*Invoice!J5368)</f>
        <v>0</v>
      </c>
      <c r="F3067" s="81"/>
      <c r="G3067" s="90">
        <f>E3067/1.11</f>
        <v>0</v>
      </c>
      <c r="H3067" s="91">
        <f>G3067*11%</f>
        <v>0</v>
      </c>
      <c r="I3067" s="91" t="e">
        <f>G3067/B3066</f>
        <v>#DIV/0!</v>
      </c>
      <c r="J3067" s="104" t="e">
        <f>H3067/B3066</f>
        <v>#DIV/0!</v>
      </c>
    </row>
    <row r="3068" spans="1:10" ht="12.75" customHeight="1" x14ac:dyDescent="0.25">
      <c r="A3068" s="101"/>
      <c r="D3068" s="81" t="s">
        <v>23</v>
      </c>
      <c r="E3068" s="81">
        <f>E3066-E3067</f>
        <v>0</v>
      </c>
      <c r="F3068" s="81"/>
      <c r="G3068" s="82">
        <f>G3066-G3067</f>
        <v>0</v>
      </c>
      <c r="H3068" s="82">
        <f>H3066-H3067</f>
        <v>0</v>
      </c>
      <c r="I3068" s="82" t="e">
        <f>I3066-I3067</f>
        <v>#DIV/0!</v>
      </c>
      <c r="J3068" s="105" t="e">
        <f>J3066-J3067</f>
        <v>#DIV/0!</v>
      </c>
    </row>
    <row r="3069" spans="1:10" ht="12.75" customHeight="1" x14ac:dyDescent="0.25">
      <c r="A3069" s="101"/>
      <c r="D3069" s="81"/>
      <c r="E3069" s="81"/>
      <c r="F3069" s="81"/>
      <c r="G3069" s="82"/>
      <c r="H3069" s="83">
        <f>G3068+H3068</f>
        <v>0</v>
      </c>
      <c r="I3069" s="83"/>
      <c r="J3069" s="103"/>
    </row>
    <row r="3070" spans="1:10" ht="12.75" customHeight="1" x14ac:dyDescent="0.25">
      <c r="A3070" s="101"/>
      <c r="B3070" s="79"/>
      <c r="D3070" s="81"/>
      <c r="E3070" s="81"/>
      <c r="F3070" s="81"/>
      <c r="G3070" s="82"/>
      <c r="H3070" s="83"/>
      <c r="I3070" s="83"/>
      <c r="J3070" s="103"/>
    </row>
    <row r="3071" spans="1:10" ht="12.75" customHeight="1" x14ac:dyDescent="0.25">
      <c r="A3071" s="101">
        <v>2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Invoice!B5369</f>
        <v>0</v>
      </c>
      <c r="C3072" s="88">
        <f>Invoice!E5369</f>
        <v>0</v>
      </c>
      <c r="D3072" s="89">
        <f>Invoice!H5369</f>
        <v>0</v>
      </c>
      <c r="E3072" s="81">
        <f t="shared" ref="E3072:E3156" si="205">D3072*B3072</f>
        <v>0</v>
      </c>
      <c r="F3072" s="81"/>
      <c r="G3072" s="82">
        <f t="shared" ref="G3072:G3156" si="206">E3072/1.11</f>
        <v>0</v>
      </c>
      <c r="H3072" s="83">
        <f t="shared" ref="H3072:H3156" si="207">G3072*11%</f>
        <v>0</v>
      </c>
      <c r="I3072" s="83" t="e">
        <f t="shared" ref="I3072:I3156" si="208">G3072/B3072</f>
        <v>#DIV/0!</v>
      </c>
      <c r="J3072" s="103" t="e">
        <f t="shared" ref="J3072:J3156" si="209">H3072/B3072</f>
        <v>#DIV/0!</v>
      </c>
    </row>
    <row r="3073" spans="1:10" ht="12.75" customHeight="1" x14ac:dyDescent="0.25">
      <c r="A3073" s="101"/>
      <c r="D3073" s="81"/>
      <c r="E3073" s="81">
        <f>(E3072*Invoice!I5369)+((E3072-(E3072*Invoice!I5369))*Invoice!J5369)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3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Invoice!B5370</f>
        <v>0</v>
      </c>
      <c r="C3078" s="88">
        <f>Invoice!E5370</f>
        <v>0</v>
      </c>
      <c r="D3078" s="89">
        <f>Invoice!H5370</f>
        <v>0</v>
      </c>
      <c r="E3078" s="81">
        <f t="shared" si="205"/>
        <v>0</v>
      </c>
      <c r="F3078" s="81"/>
      <c r="G3078" s="82">
        <f t="shared" si="206"/>
        <v>0</v>
      </c>
      <c r="H3078" s="83">
        <f t="shared" si="207"/>
        <v>0</v>
      </c>
      <c r="I3078" s="83" t="e">
        <f t="shared" si="208"/>
        <v>#DIV/0!</v>
      </c>
      <c r="J3078" s="103" t="e">
        <f t="shared" si="209"/>
        <v>#DIV/0!</v>
      </c>
    </row>
    <row r="3079" spans="1:10" ht="12.75" customHeight="1" x14ac:dyDescent="0.25">
      <c r="A3079" s="101"/>
      <c r="D3079" s="81"/>
      <c r="E3079" s="81">
        <f>(E3078*Invoice!I5370)+((E3078-(E3078*Invoice!I5370))*Invoice!J5370)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4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Invoice!B5371</f>
        <v>0</v>
      </c>
      <c r="C3084" s="88">
        <f>Invoice!E5371</f>
        <v>0</v>
      </c>
      <c r="D3084" s="89">
        <f>Invoice!H5371</f>
        <v>0</v>
      </c>
      <c r="E3084" s="81">
        <f t="shared" si="205"/>
        <v>0</v>
      </c>
      <c r="F3084" s="81"/>
      <c r="G3084" s="82">
        <f t="shared" si="206"/>
        <v>0</v>
      </c>
      <c r="H3084" s="83">
        <f t="shared" si="207"/>
        <v>0</v>
      </c>
      <c r="I3084" s="83" t="e">
        <f t="shared" si="208"/>
        <v>#DIV/0!</v>
      </c>
      <c r="J3084" s="103" t="e">
        <f t="shared" si="209"/>
        <v>#DIV/0!</v>
      </c>
    </row>
    <row r="3085" spans="1:10" ht="12.75" customHeight="1" x14ac:dyDescent="0.25">
      <c r="A3085" s="101"/>
      <c r="D3085" s="81"/>
      <c r="E3085" s="81">
        <f>(E3084*Invoice!I5371)+((E3084-(E3084*Invoice!I5371))*Invoice!J5371)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5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Invoice!B5372</f>
        <v>0</v>
      </c>
      <c r="C3090" s="88">
        <f>Invoice!E5372</f>
        <v>0</v>
      </c>
      <c r="D3090" s="89">
        <f>Invoice!H5372</f>
        <v>0</v>
      </c>
      <c r="E3090" s="81">
        <f t="shared" si="205"/>
        <v>0</v>
      </c>
      <c r="F3090" s="81"/>
      <c r="G3090" s="82">
        <f t="shared" si="206"/>
        <v>0</v>
      </c>
      <c r="H3090" s="83">
        <f t="shared" si="207"/>
        <v>0</v>
      </c>
      <c r="I3090" s="83" t="e">
        <f t="shared" si="208"/>
        <v>#DIV/0!</v>
      </c>
      <c r="J3090" s="103" t="e">
        <f t="shared" si="209"/>
        <v>#DIV/0!</v>
      </c>
    </row>
    <row r="3091" spans="1:10" ht="12.75" customHeight="1" x14ac:dyDescent="0.25">
      <c r="A3091" s="101"/>
      <c r="D3091" s="81"/>
      <c r="E3091" s="81">
        <f>(E3090*Invoice!I5372)+((E3090-(E3090*Invoice!I5372))*Invoice!J5372)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6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Invoice!B5373</f>
        <v>0</v>
      </c>
      <c r="C3096" s="88">
        <f>Invoice!E5373</f>
        <v>0</v>
      </c>
      <c r="D3096" s="89">
        <f>Invoice!H5373</f>
        <v>0</v>
      </c>
      <c r="E3096" s="81">
        <f t="shared" si="205"/>
        <v>0</v>
      </c>
      <c r="F3096" s="81"/>
      <c r="G3096" s="82">
        <f t="shared" si="206"/>
        <v>0</v>
      </c>
      <c r="H3096" s="83">
        <f t="shared" si="207"/>
        <v>0</v>
      </c>
      <c r="I3096" s="83" t="e">
        <f t="shared" si="208"/>
        <v>#DIV/0!</v>
      </c>
      <c r="J3096" s="103" t="e">
        <f t="shared" si="209"/>
        <v>#DIV/0!</v>
      </c>
    </row>
    <row r="3097" spans="1:10" ht="12.75" customHeight="1" x14ac:dyDescent="0.25">
      <c r="A3097" s="101"/>
      <c r="D3097" s="81"/>
      <c r="E3097" s="81">
        <f>(E3096*Invoice!I5373)+((E3096-(E3096*Invoice!I5373))*Invoice!J5373)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7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Invoice!B5374</f>
        <v>0</v>
      </c>
      <c r="C3102" s="88">
        <f>Invoice!E5374</f>
        <v>0</v>
      </c>
      <c r="D3102" s="89">
        <f>Invoice!H5374</f>
        <v>0</v>
      </c>
      <c r="E3102" s="81">
        <f t="shared" si="205"/>
        <v>0</v>
      </c>
      <c r="F3102" s="81"/>
      <c r="G3102" s="82">
        <f t="shared" si="206"/>
        <v>0</v>
      </c>
      <c r="H3102" s="83">
        <f t="shared" si="207"/>
        <v>0</v>
      </c>
      <c r="I3102" s="83" t="e">
        <f t="shared" si="208"/>
        <v>#DIV/0!</v>
      </c>
      <c r="J3102" s="103" t="e">
        <f t="shared" si="209"/>
        <v>#DIV/0!</v>
      </c>
    </row>
    <row r="3103" spans="1:10" ht="12.75" customHeight="1" x14ac:dyDescent="0.25">
      <c r="A3103" s="101"/>
      <c r="D3103" s="81"/>
      <c r="E3103" s="81">
        <f>(E3102*Invoice!I5374)+((E3102-(E3102*Invoice!I5374))*Invoice!J5374)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8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Invoice!B5375</f>
        <v>0</v>
      </c>
      <c r="C3108" s="88">
        <f>Invoice!E5375</f>
        <v>0</v>
      </c>
      <c r="D3108" s="89">
        <f>Invoice!H5375</f>
        <v>0</v>
      </c>
      <c r="E3108" s="81">
        <f t="shared" si="205"/>
        <v>0</v>
      </c>
      <c r="F3108" s="81"/>
      <c r="G3108" s="82">
        <f t="shared" si="206"/>
        <v>0</v>
      </c>
      <c r="H3108" s="83">
        <f t="shared" si="207"/>
        <v>0</v>
      </c>
      <c r="I3108" s="83" t="e">
        <f t="shared" si="208"/>
        <v>#DIV/0!</v>
      </c>
      <c r="J3108" s="103" t="e">
        <f t="shared" si="209"/>
        <v>#DIV/0!</v>
      </c>
    </row>
    <row r="3109" spans="1:10" ht="12.75" customHeight="1" x14ac:dyDescent="0.25">
      <c r="A3109" s="101"/>
      <c r="D3109" s="81"/>
      <c r="E3109" s="81">
        <f>(E3108*Invoice!I5375)+((E3108-(E3108*Invoice!I5375))*Invoice!J5375)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9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Invoice!B5376</f>
        <v>0</v>
      </c>
      <c r="C3114" s="88">
        <f>Invoice!E5376</f>
        <v>0</v>
      </c>
      <c r="D3114" s="89">
        <f>Invoice!H5376</f>
        <v>0</v>
      </c>
      <c r="E3114" s="81">
        <f t="shared" si="205"/>
        <v>0</v>
      </c>
      <c r="F3114" s="81"/>
      <c r="G3114" s="82">
        <f t="shared" si="206"/>
        <v>0</v>
      </c>
      <c r="H3114" s="83">
        <f t="shared" si="207"/>
        <v>0</v>
      </c>
      <c r="I3114" s="83" t="e">
        <f t="shared" si="208"/>
        <v>#DIV/0!</v>
      </c>
      <c r="J3114" s="103" t="e">
        <f t="shared" si="209"/>
        <v>#DIV/0!</v>
      </c>
    </row>
    <row r="3115" spans="1:10" ht="12.75" customHeight="1" x14ac:dyDescent="0.25">
      <c r="A3115" s="101"/>
      <c r="D3115" s="81"/>
      <c r="E3115" s="81">
        <f>(E3114*Invoice!I5376)+((E3114-(E3114*Invoice!I5376))*Invoice!J5376)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10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Invoice!B5377</f>
        <v>0</v>
      </c>
      <c r="C3120" s="88">
        <f>Invoice!E5377</f>
        <v>0</v>
      </c>
      <c r="D3120" s="89">
        <f>Invoice!H5377</f>
        <v>0</v>
      </c>
      <c r="E3120" s="81">
        <f t="shared" si="205"/>
        <v>0</v>
      </c>
      <c r="F3120" s="81"/>
      <c r="G3120" s="82">
        <f t="shared" si="206"/>
        <v>0</v>
      </c>
      <c r="H3120" s="83">
        <f t="shared" si="207"/>
        <v>0</v>
      </c>
      <c r="I3120" s="83" t="e">
        <f t="shared" si="208"/>
        <v>#DIV/0!</v>
      </c>
      <c r="J3120" s="103" t="e">
        <f t="shared" si="209"/>
        <v>#DIV/0!</v>
      </c>
    </row>
    <row r="3121" spans="1:10" ht="12.75" customHeight="1" x14ac:dyDescent="0.25">
      <c r="A3121" s="101"/>
      <c r="D3121" s="81"/>
      <c r="E3121" s="81">
        <f>(E3120*Invoice!I5377)+((E3120-(E3120*Invoice!I5377))*Invoice!J5377)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11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Invoice!B5378</f>
        <v>0</v>
      </c>
      <c r="C3126" s="88">
        <f>Invoice!E5378</f>
        <v>0</v>
      </c>
      <c r="D3126" s="89">
        <f>Invoice!H5378</f>
        <v>0</v>
      </c>
      <c r="E3126" s="81">
        <f t="shared" si="205"/>
        <v>0</v>
      </c>
      <c r="F3126" s="81"/>
      <c r="G3126" s="82">
        <f t="shared" si="206"/>
        <v>0</v>
      </c>
      <c r="H3126" s="83">
        <f t="shared" si="207"/>
        <v>0</v>
      </c>
      <c r="I3126" s="83" t="e">
        <f t="shared" si="208"/>
        <v>#DIV/0!</v>
      </c>
      <c r="J3126" s="103" t="e">
        <f t="shared" si="209"/>
        <v>#DIV/0!</v>
      </c>
    </row>
    <row r="3127" spans="1:10" ht="12.75" customHeight="1" x14ac:dyDescent="0.25">
      <c r="A3127" s="101"/>
      <c r="D3127" s="81"/>
      <c r="E3127" s="81">
        <f>(E3126*Invoice!I5378)+((E3126-(E3126*Invoice!I5378))*Invoice!J5378)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12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Invoice!B5379</f>
        <v>0</v>
      </c>
      <c r="C3132" s="88">
        <f>Invoice!E5379</f>
        <v>0</v>
      </c>
      <c r="D3132" s="89">
        <f>Invoice!H5379</f>
        <v>0</v>
      </c>
      <c r="E3132" s="81">
        <f t="shared" si="205"/>
        <v>0</v>
      </c>
      <c r="F3132" s="81"/>
      <c r="G3132" s="82">
        <f t="shared" si="206"/>
        <v>0</v>
      </c>
      <c r="H3132" s="83">
        <f t="shared" si="207"/>
        <v>0</v>
      </c>
      <c r="I3132" s="83" t="e">
        <f t="shared" si="208"/>
        <v>#DIV/0!</v>
      </c>
      <c r="J3132" s="103" t="e">
        <f t="shared" si="209"/>
        <v>#DIV/0!</v>
      </c>
    </row>
    <row r="3133" spans="1:10" ht="12.75" customHeight="1" x14ac:dyDescent="0.25">
      <c r="A3133" s="101"/>
      <c r="D3133" s="81"/>
      <c r="E3133" s="81">
        <f>(E3132*Invoice!I5379)+((E3132-(E3132*Invoice!I5379))*Invoice!J5379)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13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Invoice!B5380</f>
        <v>0</v>
      </c>
      <c r="C3138" s="88">
        <f>Invoice!E5380</f>
        <v>0</v>
      </c>
      <c r="D3138" s="89">
        <f>Invoice!H5380</f>
        <v>0</v>
      </c>
      <c r="E3138" s="81">
        <f t="shared" si="205"/>
        <v>0</v>
      </c>
      <c r="F3138" s="81"/>
      <c r="G3138" s="82">
        <f t="shared" si="206"/>
        <v>0</v>
      </c>
      <c r="H3138" s="83">
        <f t="shared" si="207"/>
        <v>0</v>
      </c>
      <c r="I3138" s="83" t="e">
        <f t="shared" si="208"/>
        <v>#DIV/0!</v>
      </c>
      <c r="J3138" s="103" t="e">
        <f t="shared" si="209"/>
        <v>#DIV/0!</v>
      </c>
    </row>
    <row r="3139" spans="1:10" ht="12.75" customHeight="1" x14ac:dyDescent="0.25">
      <c r="A3139" s="101"/>
      <c r="D3139" s="81"/>
      <c r="E3139" s="81">
        <f>(E3138*Invoice!I5380)+((E3138-(E3138*Invoice!I5380))*Invoice!J5380)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14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Invoice!B5381</f>
        <v>0</v>
      </c>
      <c r="C3144" s="88">
        <f>Invoice!E5381</f>
        <v>0</v>
      </c>
      <c r="D3144" s="89">
        <f>Invoice!H5381</f>
        <v>0</v>
      </c>
      <c r="E3144" s="81">
        <f t="shared" si="205"/>
        <v>0</v>
      </c>
      <c r="F3144" s="81"/>
      <c r="G3144" s="82">
        <f t="shared" si="206"/>
        <v>0</v>
      </c>
      <c r="H3144" s="83">
        <f t="shared" si="207"/>
        <v>0</v>
      </c>
      <c r="I3144" s="83" t="e">
        <f t="shared" si="208"/>
        <v>#DIV/0!</v>
      </c>
      <c r="J3144" s="103" t="e">
        <f t="shared" si="209"/>
        <v>#DIV/0!</v>
      </c>
    </row>
    <row r="3145" spans="1:10" ht="12.75" customHeight="1" x14ac:dyDescent="0.25">
      <c r="A3145" s="101"/>
      <c r="D3145" s="81"/>
      <c r="E3145" s="81">
        <f>(E3144*Invoice!I5381)+((E3144-(E3144*Invoice!I5381))*Invoice!J5381)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15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Invoice!B5382</f>
        <v>0</v>
      </c>
      <c r="C3150" s="88">
        <f>Invoice!E5382</f>
        <v>0</v>
      </c>
      <c r="D3150" s="89">
        <f>Invoice!H5382</f>
        <v>0</v>
      </c>
      <c r="E3150" s="81">
        <f t="shared" si="205"/>
        <v>0</v>
      </c>
      <c r="F3150" s="81"/>
      <c r="G3150" s="82">
        <f t="shared" si="206"/>
        <v>0</v>
      </c>
      <c r="H3150" s="83">
        <f t="shared" si="207"/>
        <v>0</v>
      </c>
      <c r="I3150" s="83" t="e">
        <f t="shared" si="208"/>
        <v>#DIV/0!</v>
      </c>
      <c r="J3150" s="103" t="e">
        <f t="shared" si="209"/>
        <v>#DIV/0!</v>
      </c>
    </row>
    <row r="3151" spans="1:10" ht="12.75" customHeight="1" x14ac:dyDescent="0.25">
      <c r="A3151" s="101"/>
      <c r="D3151" s="81"/>
      <c r="E3151" s="81">
        <f>(E3150*Invoice!I5382)+((E3150-(E3150*Invoice!I5382))*Invoice!J5382)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16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Invoice!B5383</f>
        <v>0</v>
      </c>
      <c r="C3156" s="88">
        <f>Invoice!E5383</f>
        <v>0</v>
      </c>
      <c r="D3156" s="89">
        <f>Invoice!H5383</f>
        <v>0</v>
      </c>
      <c r="E3156" s="81">
        <f t="shared" si="205"/>
        <v>0</v>
      </c>
      <c r="F3156" s="81"/>
      <c r="G3156" s="82">
        <f t="shared" si="206"/>
        <v>0</v>
      </c>
      <c r="H3156" s="83">
        <f t="shared" si="207"/>
        <v>0</v>
      </c>
      <c r="I3156" s="83" t="e">
        <f t="shared" si="208"/>
        <v>#DIV/0!</v>
      </c>
      <c r="J3156" s="103" t="e">
        <f t="shared" si="209"/>
        <v>#DIV/0!</v>
      </c>
    </row>
    <row r="3157" spans="1:10" ht="12.75" customHeight="1" x14ac:dyDescent="0.25">
      <c r="A3157" s="101"/>
      <c r="D3157" s="81"/>
      <c r="E3157" s="81">
        <f>(E3156*Invoice!I5383)+((E3156-(E3156*Invoice!I5383))*Invoice!J5383)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C3160" s="88"/>
      <c r="D3160" s="89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6"/>
      <c r="B3161" s="107"/>
      <c r="C3161" s="107"/>
      <c r="D3161" s="107"/>
      <c r="E3161" s="107"/>
      <c r="F3161" s="107"/>
      <c r="G3161" s="108">
        <f>G3068+G3074+G3080+G3086+G3092+G3098+G3104+G3110+G3116+G3122+G3128+G3134+G3140+G3146+G3152+G3158</f>
        <v>0</v>
      </c>
      <c r="H3161" s="108">
        <f>H3068+H3074+H3080+H3086+H3092+H3098+H3104+H3110+H3116+H3122+H3128+H3134+H3140+H3146+H3152+H3158</f>
        <v>0</v>
      </c>
      <c r="I3161" s="107"/>
      <c r="J3161" s="109">
        <f>H3069+H3075+H3081+H3087+H3093+H3099+H3105+H3111+H3117+H3123+H3129+H3135+H3141+H3147+H3153+H3159</f>
        <v>0</v>
      </c>
    </row>
    <row r="3163" spans="1:10" ht="12.75" customHeight="1" x14ac:dyDescent="0.25">
      <c r="A3163" s="94" t="s">
        <v>1</v>
      </c>
      <c r="B3163" s="95">
        <f>Invoice!E5474</f>
        <v>23070049</v>
      </c>
      <c r="C3163" s="96"/>
      <c r="D3163" s="97"/>
      <c r="E3163" s="97"/>
      <c r="F3163" s="97"/>
      <c r="G3163" s="98"/>
      <c r="H3163" s="99"/>
      <c r="I3163" s="99"/>
      <c r="J3163" s="100"/>
    </row>
    <row r="3164" spans="1:10" ht="12.75" customHeight="1" x14ac:dyDescent="0.25">
      <c r="A3164" s="101">
        <v>1</v>
      </c>
      <c r="B3164" s="84" t="s">
        <v>20</v>
      </c>
      <c r="C3164" s="84" t="s">
        <v>21</v>
      </c>
      <c r="D3164" s="85" t="s">
        <v>22</v>
      </c>
      <c r="E3164" s="85" t="s">
        <v>23</v>
      </c>
      <c r="F3164" s="85"/>
      <c r="G3164" s="86" t="s">
        <v>24</v>
      </c>
      <c r="H3164" s="87" t="s">
        <v>25</v>
      </c>
      <c r="I3164" s="87" t="s">
        <v>26</v>
      </c>
      <c r="J3164" s="102"/>
    </row>
    <row r="3165" spans="1:10" ht="12.75" customHeight="1" x14ac:dyDescent="0.25">
      <c r="A3165" s="101"/>
      <c r="B3165" s="80">
        <f>Invoice!B5482</f>
        <v>0</v>
      </c>
      <c r="C3165" s="88">
        <f>Invoice!E5482</f>
        <v>0</v>
      </c>
      <c r="D3165" s="89">
        <f>Invoice!H5482</f>
        <v>0</v>
      </c>
      <c r="E3165" s="81">
        <f>D3165*B3165</f>
        <v>0</v>
      </c>
      <c r="F3165" s="81"/>
      <c r="G3165" s="82">
        <f>E3165/1.11</f>
        <v>0</v>
      </c>
      <c r="H3165" s="83">
        <f>G3165*11%</f>
        <v>0</v>
      </c>
      <c r="I3165" s="83" t="e">
        <f>G3165/B3165</f>
        <v>#DIV/0!</v>
      </c>
      <c r="J3165" s="103" t="e">
        <f>H3165/B3165</f>
        <v>#DIV/0!</v>
      </c>
    </row>
    <row r="3166" spans="1:10" ht="12.75" customHeight="1" x14ac:dyDescent="0.25">
      <c r="A3166" s="101"/>
      <c r="D3166" s="81"/>
      <c r="E3166" s="81">
        <f>(E3165*Invoice!I5482)+((E3165-(E3165*Invoice!I5482))*Invoice!J5482)</f>
        <v>0</v>
      </c>
      <c r="F3166" s="81"/>
      <c r="G3166" s="90">
        <f>E3166/1.11</f>
        <v>0</v>
      </c>
      <c r="H3166" s="91">
        <f>G3166*11%</f>
        <v>0</v>
      </c>
      <c r="I3166" s="91" t="e">
        <f>G3166/B3165</f>
        <v>#DIV/0!</v>
      </c>
      <c r="J3166" s="104" t="e">
        <f>H3166/B3165</f>
        <v>#DIV/0!</v>
      </c>
    </row>
    <row r="3167" spans="1:10" ht="12.75" customHeight="1" x14ac:dyDescent="0.25">
      <c r="A3167" s="101"/>
      <c r="D3167" s="81" t="s">
        <v>23</v>
      </c>
      <c r="E3167" s="81">
        <f>E3165-E3166</f>
        <v>0</v>
      </c>
      <c r="F3167" s="81"/>
      <c r="G3167" s="82">
        <f>G3165-G3166</f>
        <v>0</v>
      </c>
      <c r="H3167" s="82">
        <f>H3165-H3166</f>
        <v>0</v>
      </c>
      <c r="I3167" s="82" t="e">
        <f>I3165-I3166</f>
        <v>#DIV/0!</v>
      </c>
      <c r="J3167" s="105" t="e">
        <f>J3165-J3166</f>
        <v>#DIV/0!</v>
      </c>
    </row>
    <row r="3168" spans="1:10" ht="12.75" customHeight="1" x14ac:dyDescent="0.25">
      <c r="A3168" s="101"/>
      <c r="D3168" s="81"/>
      <c r="E3168" s="81"/>
      <c r="F3168" s="81"/>
      <c r="G3168" s="82"/>
      <c r="H3168" s="83">
        <f>G3167+H3167</f>
        <v>0</v>
      </c>
      <c r="I3168" s="83"/>
      <c r="J3168" s="103"/>
    </row>
    <row r="3169" spans="1:10" ht="12.75" customHeight="1" x14ac:dyDescent="0.25">
      <c r="A3169" s="101"/>
      <c r="B3169" s="79"/>
      <c r="D3169" s="81"/>
      <c r="E3169" s="81"/>
      <c r="F3169" s="81"/>
      <c r="G3169" s="82"/>
      <c r="H3169" s="83"/>
      <c r="I3169" s="83"/>
      <c r="J3169" s="103"/>
    </row>
    <row r="3170" spans="1:10" ht="12.75" customHeight="1" x14ac:dyDescent="0.25">
      <c r="A3170" s="101">
        <v>2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Invoice!B5483</f>
        <v>0</v>
      </c>
      <c r="C3171" s="88">
        <f>Invoice!E5483</f>
        <v>0</v>
      </c>
      <c r="D3171" s="89">
        <f>Invoice!H5483</f>
        <v>0</v>
      </c>
      <c r="E3171" s="81">
        <f t="shared" ref="E3171:E3255" si="210">D3171*B3171</f>
        <v>0</v>
      </c>
      <c r="F3171" s="81"/>
      <c r="G3171" s="82">
        <f t="shared" ref="G3171:G3255" si="211">E3171/1.11</f>
        <v>0</v>
      </c>
      <c r="H3171" s="83">
        <f t="shared" ref="H3171:H3255" si="212">G3171*11%</f>
        <v>0</v>
      </c>
      <c r="I3171" s="83" t="e">
        <f t="shared" ref="I3171:I3255" si="213">G3171/B3171</f>
        <v>#DIV/0!</v>
      </c>
      <c r="J3171" s="103" t="e">
        <f t="shared" ref="J3171:J3255" si="214">H3171/B3171</f>
        <v>#DIV/0!</v>
      </c>
    </row>
    <row r="3172" spans="1:10" ht="12.75" customHeight="1" x14ac:dyDescent="0.25">
      <c r="A3172" s="101"/>
      <c r="D3172" s="81"/>
      <c r="E3172" s="81">
        <f>(E3171*Invoice!I5483)+((E3171-(E3171*Invoice!I5483))*Invoice!J5483)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3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Invoice!B5484</f>
        <v>0</v>
      </c>
      <c r="C3177" s="88">
        <f>Invoice!E5484</f>
        <v>0</v>
      </c>
      <c r="D3177" s="89">
        <f>Invoice!H5484</f>
        <v>0</v>
      </c>
      <c r="E3177" s="81">
        <f t="shared" si="210"/>
        <v>0</v>
      </c>
      <c r="F3177" s="81"/>
      <c r="G3177" s="82">
        <f t="shared" si="211"/>
        <v>0</v>
      </c>
      <c r="H3177" s="83">
        <f t="shared" si="212"/>
        <v>0</v>
      </c>
      <c r="I3177" s="83" t="e">
        <f t="shared" si="213"/>
        <v>#DIV/0!</v>
      </c>
      <c r="J3177" s="103" t="e">
        <f t="shared" si="214"/>
        <v>#DIV/0!</v>
      </c>
    </row>
    <row r="3178" spans="1:10" ht="12.75" customHeight="1" x14ac:dyDescent="0.25">
      <c r="A3178" s="101"/>
      <c r="D3178" s="81"/>
      <c r="E3178" s="81">
        <f>(E3177*Invoice!I5484)+((E3177-(E3177*Invoice!I5484))*Invoice!J5484)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4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Invoice!B5485</f>
        <v>0</v>
      </c>
      <c r="C3183" s="88">
        <f>Invoice!E5485</f>
        <v>0</v>
      </c>
      <c r="D3183" s="89">
        <f>Invoice!H5485</f>
        <v>0</v>
      </c>
      <c r="E3183" s="81">
        <f t="shared" si="210"/>
        <v>0</v>
      </c>
      <c r="F3183" s="81"/>
      <c r="G3183" s="82">
        <f t="shared" si="211"/>
        <v>0</v>
      </c>
      <c r="H3183" s="83">
        <f t="shared" si="212"/>
        <v>0</v>
      </c>
      <c r="I3183" s="83" t="e">
        <f t="shared" si="213"/>
        <v>#DIV/0!</v>
      </c>
      <c r="J3183" s="103" t="e">
        <f t="shared" si="214"/>
        <v>#DIV/0!</v>
      </c>
    </row>
    <row r="3184" spans="1:10" ht="12.75" customHeight="1" x14ac:dyDescent="0.25">
      <c r="A3184" s="101"/>
      <c r="D3184" s="81"/>
      <c r="E3184" s="81">
        <f>(E3183*Invoice!I5485)+((E3183-(E3183*Invoice!I5485))*Invoice!J5485)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5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Invoice!B5486</f>
        <v>0</v>
      </c>
      <c r="C3189" s="88">
        <f>Invoice!E5486</f>
        <v>0</v>
      </c>
      <c r="D3189" s="89">
        <f>Invoice!H5486</f>
        <v>0</v>
      </c>
      <c r="E3189" s="81">
        <f t="shared" si="210"/>
        <v>0</v>
      </c>
      <c r="F3189" s="81"/>
      <c r="G3189" s="82">
        <f t="shared" si="211"/>
        <v>0</v>
      </c>
      <c r="H3189" s="83">
        <f t="shared" si="212"/>
        <v>0</v>
      </c>
      <c r="I3189" s="83" t="e">
        <f t="shared" si="213"/>
        <v>#DIV/0!</v>
      </c>
      <c r="J3189" s="103" t="e">
        <f t="shared" si="214"/>
        <v>#DIV/0!</v>
      </c>
    </row>
    <row r="3190" spans="1:10" ht="12.75" customHeight="1" x14ac:dyDescent="0.25">
      <c r="A3190" s="101"/>
      <c r="D3190" s="81"/>
      <c r="E3190" s="81">
        <f>(E3189*Invoice!I5486)+((E3189-(E3189*Invoice!I5486))*Invoice!J5486)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6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Invoice!B5487</f>
        <v>0</v>
      </c>
      <c r="C3195" s="88">
        <f>Invoice!E5487</f>
        <v>0</v>
      </c>
      <c r="D3195" s="89">
        <f>Invoice!H5487</f>
        <v>0</v>
      </c>
      <c r="E3195" s="81">
        <f t="shared" si="210"/>
        <v>0</v>
      </c>
      <c r="F3195" s="81"/>
      <c r="G3195" s="82">
        <f t="shared" si="211"/>
        <v>0</v>
      </c>
      <c r="H3195" s="83">
        <f t="shared" si="212"/>
        <v>0</v>
      </c>
      <c r="I3195" s="83" t="e">
        <f t="shared" si="213"/>
        <v>#DIV/0!</v>
      </c>
      <c r="J3195" s="103" t="e">
        <f t="shared" si="214"/>
        <v>#DIV/0!</v>
      </c>
    </row>
    <row r="3196" spans="1:10" ht="12.75" customHeight="1" x14ac:dyDescent="0.25">
      <c r="A3196" s="101"/>
      <c r="D3196" s="81"/>
      <c r="E3196" s="81">
        <f>(E3195*Invoice!I5487)+((E3195-(E3195*Invoice!I5487))*Invoice!J5487)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7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Invoice!B5488</f>
        <v>0</v>
      </c>
      <c r="C3201" s="88">
        <f>Invoice!E5488</f>
        <v>0</v>
      </c>
      <c r="D3201" s="89">
        <f>Invoice!H5488</f>
        <v>0</v>
      </c>
      <c r="E3201" s="81">
        <f t="shared" si="210"/>
        <v>0</v>
      </c>
      <c r="F3201" s="81"/>
      <c r="G3201" s="82">
        <f t="shared" si="211"/>
        <v>0</v>
      </c>
      <c r="H3201" s="83">
        <f t="shared" si="212"/>
        <v>0</v>
      </c>
      <c r="I3201" s="83" t="e">
        <f t="shared" si="213"/>
        <v>#DIV/0!</v>
      </c>
      <c r="J3201" s="103" t="e">
        <f t="shared" si="214"/>
        <v>#DIV/0!</v>
      </c>
    </row>
    <row r="3202" spans="1:10" ht="12.75" customHeight="1" x14ac:dyDescent="0.25">
      <c r="A3202" s="101"/>
      <c r="D3202" s="81"/>
      <c r="E3202" s="81">
        <f>(E3201*Invoice!I5488)+((E3201-(E3201*Invoice!I5488))*Invoice!J5488)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8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Invoice!B5489</f>
        <v>0</v>
      </c>
      <c r="C3207" s="88">
        <f>Invoice!E5489</f>
        <v>0</v>
      </c>
      <c r="D3207" s="89">
        <f>Invoice!H5489</f>
        <v>0</v>
      </c>
      <c r="E3207" s="81">
        <f t="shared" si="210"/>
        <v>0</v>
      </c>
      <c r="F3207" s="81"/>
      <c r="G3207" s="82">
        <f t="shared" si="211"/>
        <v>0</v>
      </c>
      <c r="H3207" s="83">
        <f t="shared" si="212"/>
        <v>0</v>
      </c>
      <c r="I3207" s="83" t="e">
        <f t="shared" si="213"/>
        <v>#DIV/0!</v>
      </c>
      <c r="J3207" s="103" t="e">
        <f t="shared" si="214"/>
        <v>#DIV/0!</v>
      </c>
    </row>
    <row r="3208" spans="1:10" ht="12.75" customHeight="1" x14ac:dyDescent="0.25">
      <c r="A3208" s="101"/>
      <c r="D3208" s="81"/>
      <c r="E3208" s="81">
        <f>(E3207*Invoice!I5489)+((E3207-(E3207*Invoice!I5489))*Invoice!J5489)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9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Invoice!B5490</f>
        <v>0</v>
      </c>
      <c r="C3213" s="88">
        <f>Invoice!E5490</f>
        <v>0</v>
      </c>
      <c r="D3213" s="89">
        <f>Invoice!H5490</f>
        <v>0</v>
      </c>
      <c r="E3213" s="81">
        <f t="shared" si="210"/>
        <v>0</v>
      </c>
      <c r="F3213" s="81"/>
      <c r="G3213" s="82">
        <f t="shared" si="211"/>
        <v>0</v>
      </c>
      <c r="H3213" s="83">
        <f t="shared" si="212"/>
        <v>0</v>
      </c>
      <c r="I3213" s="83" t="e">
        <f t="shared" si="213"/>
        <v>#DIV/0!</v>
      </c>
      <c r="J3213" s="103" t="e">
        <f t="shared" si="214"/>
        <v>#DIV/0!</v>
      </c>
    </row>
    <row r="3214" spans="1:10" ht="12.75" customHeight="1" x14ac:dyDescent="0.25">
      <c r="A3214" s="101"/>
      <c r="D3214" s="81"/>
      <c r="E3214" s="81">
        <f>(E3213*Invoice!I5490)+((E3213-(E3213*Invoice!I5490))*Invoice!J5490)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10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Invoice!B5491</f>
        <v>0</v>
      </c>
      <c r="C3219" s="88">
        <f>Invoice!E5491</f>
        <v>0</v>
      </c>
      <c r="D3219" s="89">
        <f>Invoice!H5491</f>
        <v>0</v>
      </c>
      <c r="E3219" s="81">
        <f t="shared" si="210"/>
        <v>0</v>
      </c>
      <c r="F3219" s="81"/>
      <c r="G3219" s="82">
        <f t="shared" si="211"/>
        <v>0</v>
      </c>
      <c r="H3219" s="83">
        <f t="shared" si="212"/>
        <v>0</v>
      </c>
      <c r="I3219" s="83" t="e">
        <f t="shared" si="213"/>
        <v>#DIV/0!</v>
      </c>
      <c r="J3219" s="103" t="e">
        <f t="shared" si="214"/>
        <v>#DIV/0!</v>
      </c>
    </row>
    <row r="3220" spans="1:10" ht="12.75" customHeight="1" x14ac:dyDescent="0.25">
      <c r="A3220" s="101"/>
      <c r="D3220" s="81"/>
      <c r="E3220" s="81">
        <f>(E3219*Invoice!I5491)+((E3219-(E3219*Invoice!I5491))*Invoice!J5491)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11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Invoice!B5492</f>
        <v>0</v>
      </c>
      <c r="C3225" s="88">
        <f>Invoice!E5492</f>
        <v>0</v>
      </c>
      <c r="D3225" s="89">
        <f>Invoice!H5492</f>
        <v>0</v>
      </c>
      <c r="E3225" s="81">
        <f t="shared" si="210"/>
        <v>0</v>
      </c>
      <c r="F3225" s="81"/>
      <c r="G3225" s="82">
        <f t="shared" si="211"/>
        <v>0</v>
      </c>
      <c r="H3225" s="83">
        <f t="shared" si="212"/>
        <v>0</v>
      </c>
      <c r="I3225" s="83" t="e">
        <f t="shared" si="213"/>
        <v>#DIV/0!</v>
      </c>
      <c r="J3225" s="103" t="e">
        <f t="shared" si="214"/>
        <v>#DIV/0!</v>
      </c>
    </row>
    <row r="3226" spans="1:10" ht="12.75" customHeight="1" x14ac:dyDescent="0.25">
      <c r="A3226" s="101"/>
      <c r="D3226" s="81"/>
      <c r="E3226" s="81">
        <f>(E3225*Invoice!I5492)+((E3225-(E3225*Invoice!I5492))*Invoice!J5492)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12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Invoice!B5493</f>
        <v>0</v>
      </c>
      <c r="C3231" s="88">
        <f>Invoice!E5493</f>
        <v>0</v>
      </c>
      <c r="D3231" s="89">
        <f>Invoice!H5493</f>
        <v>0</v>
      </c>
      <c r="E3231" s="81">
        <f t="shared" si="210"/>
        <v>0</v>
      </c>
      <c r="F3231" s="81"/>
      <c r="G3231" s="82">
        <f t="shared" si="211"/>
        <v>0</v>
      </c>
      <c r="H3231" s="83">
        <f t="shared" si="212"/>
        <v>0</v>
      </c>
      <c r="I3231" s="83" t="e">
        <f t="shared" si="213"/>
        <v>#DIV/0!</v>
      </c>
      <c r="J3231" s="103" t="e">
        <f t="shared" si="214"/>
        <v>#DIV/0!</v>
      </c>
    </row>
    <row r="3232" spans="1:10" ht="12.75" customHeight="1" x14ac:dyDescent="0.25">
      <c r="A3232" s="101"/>
      <c r="D3232" s="81"/>
      <c r="E3232" s="81">
        <f>(E3231*Invoice!I5493)+((E3231-(E3231*Invoice!I5493))*Invoice!J5493)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13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Invoice!B5494</f>
        <v>0</v>
      </c>
      <c r="C3237" s="88">
        <f>Invoice!E5494</f>
        <v>0</v>
      </c>
      <c r="D3237" s="89">
        <f>Invoice!H5494</f>
        <v>0</v>
      </c>
      <c r="E3237" s="81">
        <f t="shared" si="210"/>
        <v>0</v>
      </c>
      <c r="F3237" s="81"/>
      <c r="G3237" s="82">
        <f t="shared" si="211"/>
        <v>0</v>
      </c>
      <c r="H3237" s="83">
        <f t="shared" si="212"/>
        <v>0</v>
      </c>
      <c r="I3237" s="83" t="e">
        <f t="shared" si="213"/>
        <v>#DIV/0!</v>
      </c>
      <c r="J3237" s="103" t="e">
        <f t="shared" si="214"/>
        <v>#DIV/0!</v>
      </c>
    </row>
    <row r="3238" spans="1:10" ht="12.75" customHeight="1" x14ac:dyDescent="0.25">
      <c r="A3238" s="101"/>
      <c r="D3238" s="81"/>
      <c r="E3238" s="81">
        <f>(E3237*Invoice!I5494)+((E3237-(E3237*Invoice!I5494))*Invoice!J5494)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14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Invoice!B5495</f>
        <v>0</v>
      </c>
      <c r="C3243" s="88">
        <f>Invoice!E5495</f>
        <v>0</v>
      </c>
      <c r="D3243" s="89">
        <f>Invoice!H5495</f>
        <v>0</v>
      </c>
      <c r="E3243" s="81">
        <f t="shared" si="210"/>
        <v>0</v>
      </c>
      <c r="F3243" s="81"/>
      <c r="G3243" s="82">
        <f t="shared" si="211"/>
        <v>0</v>
      </c>
      <c r="H3243" s="83">
        <f t="shared" si="212"/>
        <v>0</v>
      </c>
      <c r="I3243" s="83" t="e">
        <f t="shared" si="213"/>
        <v>#DIV/0!</v>
      </c>
      <c r="J3243" s="103" t="e">
        <f t="shared" si="214"/>
        <v>#DIV/0!</v>
      </c>
    </row>
    <row r="3244" spans="1:10" ht="12.75" customHeight="1" x14ac:dyDescent="0.25">
      <c r="A3244" s="101"/>
      <c r="D3244" s="81"/>
      <c r="E3244" s="81">
        <f>(E3243*Invoice!I5495)+((E3243-(E3243*Invoice!I5495))*Invoice!J5495)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15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Invoice!B5496</f>
        <v>0</v>
      </c>
      <c r="C3249" s="88">
        <f>Invoice!E5496</f>
        <v>0</v>
      </c>
      <c r="D3249" s="89">
        <f>Invoice!H5496</f>
        <v>0</v>
      </c>
      <c r="E3249" s="81">
        <f t="shared" si="210"/>
        <v>0</v>
      </c>
      <c r="F3249" s="81"/>
      <c r="G3249" s="82">
        <f t="shared" si="211"/>
        <v>0</v>
      </c>
      <c r="H3249" s="83">
        <f t="shared" si="212"/>
        <v>0</v>
      </c>
      <c r="I3249" s="83" t="e">
        <f t="shared" si="213"/>
        <v>#DIV/0!</v>
      </c>
      <c r="J3249" s="103" t="e">
        <f t="shared" si="214"/>
        <v>#DIV/0!</v>
      </c>
    </row>
    <row r="3250" spans="1:10" ht="12.75" customHeight="1" x14ac:dyDescent="0.25">
      <c r="A3250" s="101"/>
      <c r="D3250" s="81"/>
      <c r="E3250" s="81">
        <f>(E3249*Invoice!I5496)+((E3249-(E3249*Invoice!I5496))*Invoice!J5496)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16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Invoice!B5497</f>
        <v>0</v>
      </c>
      <c r="C3255" s="88">
        <f>Invoice!E5497</f>
        <v>0</v>
      </c>
      <c r="D3255" s="89">
        <f>Invoice!H5497</f>
        <v>0</v>
      </c>
      <c r="E3255" s="81">
        <f t="shared" si="210"/>
        <v>0</v>
      </c>
      <c r="F3255" s="81"/>
      <c r="G3255" s="82">
        <f t="shared" si="211"/>
        <v>0</v>
      </c>
      <c r="H3255" s="83">
        <f t="shared" si="212"/>
        <v>0</v>
      </c>
      <c r="I3255" s="83" t="e">
        <f t="shared" si="213"/>
        <v>#DIV/0!</v>
      </c>
      <c r="J3255" s="103" t="e">
        <f t="shared" si="214"/>
        <v>#DIV/0!</v>
      </c>
    </row>
    <row r="3256" spans="1:10" ht="12.75" customHeight="1" x14ac:dyDescent="0.25">
      <c r="A3256" s="101"/>
      <c r="D3256" s="81"/>
      <c r="E3256" s="81">
        <f>(E3255*Invoice!I5497)+((E3255-(E3255*Invoice!I5497))*Invoice!J5497)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C3259" s="88"/>
      <c r="D3259" s="89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6"/>
      <c r="B3260" s="107"/>
      <c r="C3260" s="107"/>
      <c r="D3260" s="107"/>
      <c r="E3260" s="107"/>
      <c r="F3260" s="107"/>
      <c r="G3260" s="108">
        <f>G3167+G3173+G3179+G3185+G3191+G3197+G3203+G3209+G3215+G3221+G3227+G3233+G3239+G3245+G3251+G3257</f>
        <v>0</v>
      </c>
      <c r="H3260" s="108">
        <f>H3167+H3173+H3179+H3185+H3191+H3197+H3203+H3209+H3215+H3221+H3227+H3233+H3239+H3245+H3251+H3257</f>
        <v>0</v>
      </c>
      <c r="I3260" s="107"/>
      <c r="J3260" s="109">
        <f>H3168+H3174+H3180+H3186+H3192+H3198+H3204+H3210+H3216+H3222+H3228+H3234+H3240+H3246+H3252+H3258</f>
        <v>0</v>
      </c>
    </row>
    <row r="3262" spans="1:10" ht="12.75" customHeight="1" x14ac:dyDescent="0.25">
      <c r="A3262" s="94" t="s">
        <v>1</v>
      </c>
      <c r="B3262" s="95">
        <f>Invoice!E5588</f>
        <v>23070050</v>
      </c>
      <c r="C3262" s="96"/>
      <c r="D3262" s="97"/>
      <c r="E3262" s="97"/>
      <c r="F3262" s="97"/>
      <c r="G3262" s="98"/>
      <c r="H3262" s="99"/>
      <c r="I3262" s="99"/>
      <c r="J3262" s="100"/>
    </row>
    <row r="3263" spans="1:10" ht="12.75" customHeight="1" x14ac:dyDescent="0.25">
      <c r="A3263" s="101">
        <v>1</v>
      </c>
      <c r="B3263" s="84" t="s">
        <v>20</v>
      </c>
      <c r="C3263" s="84" t="s">
        <v>21</v>
      </c>
      <c r="D3263" s="85" t="s">
        <v>22</v>
      </c>
      <c r="E3263" s="85" t="s">
        <v>23</v>
      </c>
      <c r="F3263" s="85"/>
      <c r="G3263" s="86" t="s">
        <v>24</v>
      </c>
      <c r="H3263" s="87" t="s">
        <v>25</v>
      </c>
      <c r="I3263" s="87" t="s">
        <v>26</v>
      </c>
      <c r="J3263" s="102"/>
    </row>
    <row r="3264" spans="1:10" ht="12.75" customHeight="1" x14ac:dyDescent="0.25">
      <c r="A3264" s="101"/>
      <c r="B3264" s="80">
        <f>Invoice!B5596</f>
        <v>0</v>
      </c>
      <c r="C3264" s="88">
        <f>Invoice!E5596</f>
        <v>0</v>
      </c>
      <c r="D3264" s="89">
        <f>Invoice!H5596</f>
        <v>0</v>
      </c>
      <c r="E3264" s="81">
        <f>D3264*B3264</f>
        <v>0</v>
      </c>
      <c r="F3264" s="81"/>
      <c r="G3264" s="82">
        <f>E3264/1.11</f>
        <v>0</v>
      </c>
      <c r="H3264" s="83">
        <f>G3264*11%</f>
        <v>0</v>
      </c>
      <c r="I3264" s="83" t="e">
        <f>G3264/B3264</f>
        <v>#DIV/0!</v>
      </c>
      <c r="J3264" s="103" t="e">
        <f>H3264/B3264</f>
        <v>#DIV/0!</v>
      </c>
    </row>
    <row r="3265" spans="1:10" ht="12.75" customHeight="1" x14ac:dyDescent="0.25">
      <c r="A3265" s="101"/>
      <c r="D3265" s="81"/>
      <c r="E3265" s="81">
        <f>(E3264*Invoice!I5596)+((E3264-(E3264*Invoice!I5596))*Invoice!J5596)</f>
        <v>0</v>
      </c>
      <c r="F3265" s="81"/>
      <c r="G3265" s="90">
        <f>E3265/1.11</f>
        <v>0</v>
      </c>
      <c r="H3265" s="91">
        <f>G3265*11%</f>
        <v>0</v>
      </c>
      <c r="I3265" s="91" t="e">
        <f>G3265/B3264</f>
        <v>#DIV/0!</v>
      </c>
      <c r="J3265" s="104" t="e">
        <f>H3265/B3264</f>
        <v>#DIV/0!</v>
      </c>
    </row>
    <row r="3266" spans="1:10" ht="12.75" customHeight="1" x14ac:dyDescent="0.25">
      <c r="A3266" s="101"/>
      <c r="D3266" s="81" t="s">
        <v>23</v>
      </c>
      <c r="E3266" s="81">
        <f>E3264-E3265</f>
        <v>0</v>
      </c>
      <c r="F3266" s="81"/>
      <c r="G3266" s="82">
        <f>G3264-G3265</f>
        <v>0</v>
      </c>
      <c r="H3266" s="82">
        <f>H3264-H3265</f>
        <v>0</v>
      </c>
      <c r="I3266" s="82" t="e">
        <f>I3264-I3265</f>
        <v>#DIV/0!</v>
      </c>
      <c r="J3266" s="105" t="e">
        <f>J3264-J3265</f>
        <v>#DIV/0!</v>
      </c>
    </row>
    <row r="3267" spans="1:10" ht="12.75" customHeight="1" x14ac:dyDescent="0.25">
      <c r="A3267" s="101"/>
      <c r="D3267" s="81"/>
      <c r="E3267" s="81"/>
      <c r="F3267" s="81"/>
      <c r="G3267" s="82"/>
      <c r="H3267" s="83">
        <f>G3266+H3266</f>
        <v>0</v>
      </c>
      <c r="I3267" s="83"/>
      <c r="J3267" s="103"/>
    </row>
    <row r="3268" spans="1:10" ht="12.75" customHeight="1" x14ac:dyDescent="0.25">
      <c r="A3268" s="101"/>
      <c r="B3268" s="79"/>
      <c r="D3268" s="81"/>
      <c r="E3268" s="81"/>
      <c r="F3268" s="81"/>
      <c r="G3268" s="82"/>
      <c r="H3268" s="83"/>
      <c r="I3268" s="83"/>
      <c r="J3268" s="103"/>
    </row>
    <row r="3269" spans="1:10" ht="12.75" customHeight="1" x14ac:dyDescent="0.25">
      <c r="A3269" s="101">
        <v>2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Invoice!B5597</f>
        <v>0</v>
      </c>
      <c r="C3270" s="88">
        <f>Invoice!E5597</f>
        <v>0</v>
      </c>
      <c r="D3270" s="89">
        <f>Invoice!H5597</f>
        <v>0</v>
      </c>
      <c r="E3270" s="81">
        <f t="shared" ref="E3270:E3354" si="215">D3270*B3270</f>
        <v>0</v>
      </c>
      <c r="F3270" s="81"/>
      <c r="G3270" s="82">
        <f t="shared" ref="G3270:G3354" si="216">E3270/1.11</f>
        <v>0</v>
      </c>
      <c r="H3270" s="83">
        <f t="shared" ref="H3270:H3354" si="217">G3270*11%</f>
        <v>0</v>
      </c>
      <c r="I3270" s="83" t="e">
        <f t="shared" ref="I3270:I3354" si="218">G3270/B3270</f>
        <v>#DIV/0!</v>
      </c>
      <c r="J3270" s="103" t="e">
        <f t="shared" ref="J3270:J3354" si="219">H3270/B3270</f>
        <v>#DIV/0!</v>
      </c>
    </row>
    <row r="3271" spans="1:10" ht="12.75" customHeight="1" x14ac:dyDescent="0.25">
      <c r="A3271" s="101"/>
      <c r="D3271" s="81"/>
      <c r="E3271" s="81">
        <f>(E3270*Invoice!I5597)+((E3270-(E3270*Invoice!I5597))*Invoice!J5597)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3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Invoice!B5598</f>
        <v>0</v>
      </c>
      <c r="C3276" s="88">
        <f>Invoice!E5598</f>
        <v>0</v>
      </c>
      <c r="D3276" s="89">
        <f>Invoice!H5598</f>
        <v>0</v>
      </c>
      <c r="E3276" s="81">
        <f t="shared" si="215"/>
        <v>0</v>
      </c>
      <c r="F3276" s="81"/>
      <c r="G3276" s="82">
        <f t="shared" si="216"/>
        <v>0</v>
      </c>
      <c r="H3276" s="83">
        <f t="shared" si="217"/>
        <v>0</v>
      </c>
      <c r="I3276" s="83" t="e">
        <f t="shared" si="218"/>
        <v>#DIV/0!</v>
      </c>
      <c r="J3276" s="103" t="e">
        <f t="shared" si="219"/>
        <v>#DIV/0!</v>
      </c>
    </row>
    <row r="3277" spans="1:10" ht="12.75" customHeight="1" x14ac:dyDescent="0.25">
      <c r="A3277" s="101"/>
      <c r="D3277" s="81"/>
      <c r="E3277" s="81">
        <f>(E3276*Invoice!I5598)+((E3276-(E3276*Invoice!I5598))*Invoice!J5598)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4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Invoice!B5599</f>
        <v>0</v>
      </c>
      <c r="C3282" s="88">
        <f>Invoice!E5599</f>
        <v>0</v>
      </c>
      <c r="D3282" s="89">
        <f>Invoice!H5599</f>
        <v>0</v>
      </c>
      <c r="E3282" s="81">
        <f t="shared" si="215"/>
        <v>0</v>
      </c>
      <c r="F3282" s="81"/>
      <c r="G3282" s="82">
        <f t="shared" si="216"/>
        <v>0</v>
      </c>
      <c r="H3282" s="83">
        <f t="shared" si="217"/>
        <v>0</v>
      </c>
      <c r="I3282" s="83" t="e">
        <f t="shared" si="218"/>
        <v>#DIV/0!</v>
      </c>
      <c r="J3282" s="103" t="e">
        <f t="shared" si="219"/>
        <v>#DIV/0!</v>
      </c>
    </row>
    <row r="3283" spans="1:10" ht="12.75" customHeight="1" x14ac:dyDescent="0.25">
      <c r="A3283" s="101"/>
      <c r="D3283" s="81"/>
      <c r="E3283" s="81">
        <f>(E3282*Invoice!I5599)+((E3282-(E3282*Invoice!I5599))*Invoice!J5599)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5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Invoice!B5600</f>
        <v>0</v>
      </c>
      <c r="C3288" s="88">
        <f>Invoice!E5600</f>
        <v>0</v>
      </c>
      <c r="D3288" s="89">
        <f>Invoice!H5600</f>
        <v>0</v>
      </c>
      <c r="E3288" s="81">
        <f t="shared" si="215"/>
        <v>0</v>
      </c>
      <c r="F3288" s="81"/>
      <c r="G3288" s="82">
        <f t="shared" si="216"/>
        <v>0</v>
      </c>
      <c r="H3288" s="83">
        <f t="shared" si="217"/>
        <v>0</v>
      </c>
      <c r="I3288" s="83" t="e">
        <f t="shared" si="218"/>
        <v>#DIV/0!</v>
      </c>
      <c r="J3288" s="103" t="e">
        <f t="shared" si="219"/>
        <v>#DIV/0!</v>
      </c>
    </row>
    <row r="3289" spans="1:10" ht="12.75" customHeight="1" x14ac:dyDescent="0.25">
      <c r="A3289" s="101"/>
      <c r="D3289" s="81"/>
      <c r="E3289" s="81">
        <f>(E3288*Invoice!I5600)+((E3288-(E3288*Invoice!I5600))*Invoice!J5600)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6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Invoice!B5601</f>
        <v>0</v>
      </c>
      <c r="C3294" s="88">
        <f>Invoice!E5601</f>
        <v>0</v>
      </c>
      <c r="D3294" s="89">
        <f>Invoice!H5601</f>
        <v>0</v>
      </c>
      <c r="E3294" s="81">
        <f t="shared" si="215"/>
        <v>0</v>
      </c>
      <c r="F3294" s="81"/>
      <c r="G3294" s="82">
        <f t="shared" si="216"/>
        <v>0</v>
      </c>
      <c r="H3294" s="83">
        <f t="shared" si="217"/>
        <v>0</v>
      </c>
      <c r="I3294" s="83" t="e">
        <f t="shared" si="218"/>
        <v>#DIV/0!</v>
      </c>
      <c r="J3294" s="103" t="e">
        <f t="shared" si="219"/>
        <v>#DIV/0!</v>
      </c>
    </row>
    <row r="3295" spans="1:10" ht="12.75" customHeight="1" x14ac:dyDescent="0.25">
      <c r="A3295" s="101"/>
      <c r="D3295" s="81"/>
      <c r="E3295" s="81">
        <f>(E3294*Invoice!I5601)+((E3294-(E3294*Invoice!I5601))*Invoice!J5601)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7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Invoice!B5602</f>
        <v>0</v>
      </c>
      <c r="C3300" s="88">
        <f>Invoice!E5602</f>
        <v>0</v>
      </c>
      <c r="D3300" s="89">
        <f>Invoice!H5602</f>
        <v>0</v>
      </c>
      <c r="E3300" s="81">
        <f t="shared" si="215"/>
        <v>0</v>
      </c>
      <c r="F3300" s="81"/>
      <c r="G3300" s="82">
        <f t="shared" si="216"/>
        <v>0</v>
      </c>
      <c r="H3300" s="83">
        <f t="shared" si="217"/>
        <v>0</v>
      </c>
      <c r="I3300" s="83" t="e">
        <f t="shared" si="218"/>
        <v>#DIV/0!</v>
      </c>
      <c r="J3300" s="103" t="e">
        <f t="shared" si="219"/>
        <v>#DIV/0!</v>
      </c>
    </row>
    <row r="3301" spans="1:10" ht="12.75" customHeight="1" x14ac:dyDescent="0.25">
      <c r="A3301" s="101"/>
      <c r="D3301" s="81"/>
      <c r="E3301" s="81">
        <f>(E3300*Invoice!I5602)+((E3300-(E3300*Invoice!I5602))*Invoice!J5602)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8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Invoice!B5603</f>
        <v>0</v>
      </c>
      <c r="C3306" s="88">
        <f>Invoice!E5603</f>
        <v>0</v>
      </c>
      <c r="D3306" s="89">
        <f>Invoice!H5603</f>
        <v>0</v>
      </c>
      <c r="E3306" s="81">
        <f t="shared" si="215"/>
        <v>0</v>
      </c>
      <c r="F3306" s="81"/>
      <c r="G3306" s="82">
        <f t="shared" si="216"/>
        <v>0</v>
      </c>
      <c r="H3306" s="83">
        <f t="shared" si="217"/>
        <v>0</v>
      </c>
      <c r="I3306" s="83" t="e">
        <f t="shared" si="218"/>
        <v>#DIV/0!</v>
      </c>
      <c r="J3306" s="103" t="e">
        <f t="shared" si="219"/>
        <v>#DIV/0!</v>
      </c>
    </row>
    <row r="3307" spans="1:10" ht="12.75" customHeight="1" x14ac:dyDescent="0.25">
      <c r="A3307" s="101"/>
      <c r="D3307" s="81"/>
      <c r="E3307" s="81">
        <f>(E3306*Invoice!I5603)+((E3306-(E3306*Invoice!I5603))*Invoice!J5603)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9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Invoice!B5604</f>
        <v>0</v>
      </c>
      <c r="C3312" s="88">
        <f>Invoice!E5604</f>
        <v>0</v>
      </c>
      <c r="D3312" s="89">
        <f>Invoice!H5604</f>
        <v>0</v>
      </c>
      <c r="E3312" s="81">
        <f t="shared" si="215"/>
        <v>0</v>
      </c>
      <c r="F3312" s="81"/>
      <c r="G3312" s="82">
        <f t="shared" si="216"/>
        <v>0</v>
      </c>
      <c r="H3312" s="83">
        <f t="shared" si="217"/>
        <v>0</v>
      </c>
      <c r="I3312" s="83" t="e">
        <f t="shared" si="218"/>
        <v>#DIV/0!</v>
      </c>
      <c r="J3312" s="103" t="e">
        <f t="shared" si="219"/>
        <v>#DIV/0!</v>
      </c>
    </row>
    <row r="3313" spans="1:10" ht="12.75" customHeight="1" x14ac:dyDescent="0.25">
      <c r="A3313" s="101"/>
      <c r="D3313" s="81"/>
      <c r="E3313" s="81">
        <f>(E3312*Invoice!I5604)+((E3312-(E3312*Invoice!I5604))*Invoice!J5604)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10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Invoice!B5605</f>
        <v>0</v>
      </c>
      <c r="C3318" s="88">
        <f>Invoice!E5605</f>
        <v>0</v>
      </c>
      <c r="D3318" s="89">
        <f>Invoice!H5605</f>
        <v>0</v>
      </c>
      <c r="E3318" s="81">
        <f t="shared" si="215"/>
        <v>0</v>
      </c>
      <c r="F3318" s="81"/>
      <c r="G3318" s="82">
        <f t="shared" si="216"/>
        <v>0</v>
      </c>
      <c r="H3318" s="83">
        <f t="shared" si="217"/>
        <v>0</v>
      </c>
      <c r="I3318" s="83" t="e">
        <f t="shared" si="218"/>
        <v>#DIV/0!</v>
      </c>
      <c r="J3318" s="103" t="e">
        <f t="shared" si="219"/>
        <v>#DIV/0!</v>
      </c>
    </row>
    <row r="3319" spans="1:10" ht="12.75" customHeight="1" x14ac:dyDescent="0.25">
      <c r="A3319" s="101"/>
      <c r="D3319" s="81"/>
      <c r="E3319" s="81">
        <f>(E3318*Invoice!I5605)+((E3318-(E3318*Invoice!I5605))*Invoice!J5605)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11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Invoice!B5606</f>
        <v>0</v>
      </c>
      <c r="C3324" s="88">
        <f>Invoice!E5606</f>
        <v>0</v>
      </c>
      <c r="D3324" s="89">
        <f>Invoice!H5606</f>
        <v>0</v>
      </c>
      <c r="E3324" s="81">
        <f t="shared" si="215"/>
        <v>0</v>
      </c>
      <c r="F3324" s="81"/>
      <c r="G3324" s="82">
        <f t="shared" si="216"/>
        <v>0</v>
      </c>
      <c r="H3324" s="83">
        <f t="shared" si="217"/>
        <v>0</v>
      </c>
      <c r="I3324" s="83" t="e">
        <f t="shared" si="218"/>
        <v>#DIV/0!</v>
      </c>
      <c r="J3324" s="103" t="e">
        <f t="shared" si="219"/>
        <v>#DIV/0!</v>
      </c>
    </row>
    <row r="3325" spans="1:10" ht="12.75" customHeight="1" x14ac:dyDescent="0.25">
      <c r="A3325" s="101"/>
      <c r="D3325" s="81"/>
      <c r="E3325" s="81">
        <f>(E3324*Invoice!I5606)+((E3324-(E3324*Invoice!I5606))*Invoice!J5606)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12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Invoice!B5607</f>
        <v>0</v>
      </c>
      <c r="C3330" s="88">
        <f>Invoice!E5607</f>
        <v>0</v>
      </c>
      <c r="D3330" s="89">
        <f>Invoice!H5607</f>
        <v>0</v>
      </c>
      <c r="E3330" s="81">
        <f t="shared" si="215"/>
        <v>0</v>
      </c>
      <c r="F3330" s="81"/>
      <c r="G3330" s="82">
        <f t="shared" si="216"/>
        <v>0</v>
      </c>
      <c r="H3330" s="83">
        <f t="shared" si="217"/>
        <v>0</v>
      </c>
      <c r="I3330" s="83" t="e">
        <f t="shared" si="218"/>
        <v>#DIV/0!</v>
      </c>
      <c r="J3330" s="103" t="e">
        <f t="shared" si="219"/>
        <v>#DIV/0!</v>
      </c>
    </row>
    <row r="3331" spans="1:10" ht="12.75" customHeight="1" x14ac:dyDescent="0.25">
      <c r="A3331" s="101"/>
      <c r="D3331" s="81"/>
      <c r="E3331" s="81">
        <f>(E3330*Invoice!I5607)+((E3330-(E3330*Invoice!I5607))*Invoice!J5607)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13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Invoice!B5608</f>
        <v>0</v>
      </c>
      <c r="C3336" s="88">
        <f>Invoice!E5608</f>
        <v>0</v>
      </c>
      <c r="D3336" s="89">
        <f>Invoice!H5608</f>
        <v>0</v>
      </c>
      <c r="E3336" s="81">
        <f t="shared" si="215"/>
        <v>0</v>
      </c>
      <c r="F3336" s="81"/>
      <c r="G3336" s="82">
        <f t="shared" si="216"/>
        <v>0</v>
      </c>
      <c r="H3336" s="83">
        <f t="shared" si="217"/>
        <v>0</v>
      </c>
      <c r="I3336" s="83" t="e">
        <f t="shared" si="218"/>
        <v>#DIV/0!</v>
      </c>
      <c r="J3336" s="103" t="e">
        <f t="shared" si="219"/>
        <v>#DIV/0!</v>
      </c>
    </row>
    <row r="3337" spans="1:10" ht="12.75" customHeight="1" x14ac:dyDescent="0.25">
      <c r="A3337" s="101"/>
      <c r="D3337" s="81"/>
      <c r="E3337" s="81">
        <f>(E3336*Invoice!I5608)+((E3336-(E3336*Invoice!I5608))*Invoice!J5608)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14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Invoice!B5609</f>
        <v>0</v>
      </c>
      <c r="C3342" s="88">
        <f>Invoice!E5609</f>
        <v>0</v>
      </c>
      <c r="D3342" s="89">
        <f>Invoice!H5609</f>
        <v>0</v>
      </c>
      <c r="E3342" s="81">
        <f t="shared" si="215"/>
        <v>0</v>
      </c>
      <c r="F3342" s="81"/>
      <c r="G3342" s="82">
        <f t="shared" si="216"/>
        <v>0</v>
      </c>
      <c r="H3342" s="83">
        <f t="shared" si="217"/>
        <v>0</v>
      </c>
      <c r="I3342" s="83" t="e">
        <f t="shared" si="218"/>
        <v>#DIV/0!</v>
      </c>
      <c r="J3342" s="103" t="e">
        <f t="shared" si="219"/>
        <v>#DIV/0!</v>
      </c>
    </row>
    <row r="3343" spans="1:10" ht="12.75" customHeight="1" x14ac:dyDescent="0.25">
      <c r="A3343" s="101"/>
      <c r="D3343" s="81"/>
      <c r="E3343" s="81">
        <f>(E3342*Invoice!I5609)+((E3342-(E3342*Invoice!I5609))*Invoice!J5609)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15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Invoice!B5610</f>
        <v>0</v>
      </c>
      <c r="C3348" s="88">
        <f>Invoice!E5610</f>
        <v>0</v>
      </c>
      <c r="D3348" s="89">
        <f>Invoice!H5610</f>
        <v>0</v>
      </c>
      <c r="E3348" s="81">
        <f t="shared" si="215"/>
        <v>0</v>
      </c>
      <c r="F3348" s="81"/>
      <c r="G3348" s="82">
        <f t="shared" si="216"/>
        <v>0</v>
      </c>
      <c r="H3348" s="83">
        <f t="shared" si="217"/>
        <v>0</v>
      </c>
      <c r="I3348" s="83" t="e">
        <f t="shared" si="218"/>
        <v>#DIV/0!</v>
      </c>
      <c r="J3348" s="103" t="e">
        <f t="shared" si="219"/>
        <v>#DIV/0!</v>
      </c>
    </row>
    <row r="3349" spans="1:10" ht="12.75" customHeight="1" x14ac:dyDescent="0.25">
      <c r="A3349" s="101"/>
      <c r="D3349" s="81"/>
      <c r="E3349" s="81">
        <f>(E3348*Invoice!I5610)+((E3348-(E3348*Invoice!I5610))*Invoice!J5610)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16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Invoice!B5611</f>
        <v>0</v>
      </c>
      <c r="C3354" s="88">
        <f>Invoice!E5611</f>
        <v>0</v>
      </c>
      <c r="D3354" s="89">
        <f>Invoice!H5611</f>
        <v>0</v>
      </c>
      <c r="E3354" s="81">
        <f t="shared" si="215"/>
        <v>0</v>
      </c>
      <c r="F3354" s="81"/>
      <c r="G3354" s="82">
        <f t="shared" si="216"/>
        <v>0</v>
      </c>
      <c r="H3354" s="83">
        <f t="shared" si="217"/>
        <v>0</v>
      </c>
      <c r="I3354" s="83" t="e">
        <f t="shared" si="218"/>
        <v>#DIV/0!</v>
      </c>
      <c r="J3354" s="103" t="e">
        <f t="shared" si="219"/>
        <v>#DIV/0!</v>
      </c>
    </row>
    <row r="3355" spans="1:10" ht="12.75" customHeight="1" x14ac:dyDescent="0.25">
      <c r="A3355" s="101"/>
      <c r="D3355" s="81"/>
      <c r="E3355" s="81">
        <f>(E3354*Invoice!I5611)+((E3354-(E3354*Invoice!I5611))*Invoice!J5611)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C3358" s="88"/>
      <c r="D3358" s="89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6"/>
      <c r="B3359" s="107"/>
      <c r="C3359" s="107"/>
      <c r="D3359" s="107"/>
      <c r="E3359" s="107"/>
      <c r="F3359" s="107"/>
      <c r="G3359" s="108">
        <f>G3266+G3272+G3278+G3284+G3290+G3296+G3302+G3308+G3314+G3320+G3326+G3332+G3338+G3344+G3350+G3356</f>
        <v>0</v>
      </c>
      <c r="H3359" s="108">
        <f>H3266+H3272+H3278+H3284+H3290+H3296+H3302+H3308+H3314+H3320+H3326+H3332+H3338+H3344+H3350+H3356</f>
        <v>0</v>
      </c>
      <c r="I3359" s="107"/>
      <c r="J3359" s="109">
        <f>H3267+H3273+H3279+H3285+H3291+H3297+H3303+H3309+H3315+H3321+H3327+H3333+H3339+H3345+H3351+H3357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2023-07-18T02:19:50Z</cp:lastPrinted>
  <dcterms:created xsi:type="dcterms:W3CDTF">2022-01-21T06:52:44Z</dcterms:created>
  <dcterms:modified xsi:type="dcterms:W3CDTF">2023-07-20T09:32:57Z</dcterms:modified>
</cp:coreProperties>
</file>